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4.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7.xml" ContentType="application/vnd.openxmlformats-officedocument.spreadsheetml.worksheet+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6 - Depreciation &amp; Amortization (RY1)\"/>
    </mc:Choice>
  </mc:AlternateContent>
  <xr:revisionPtr revIDLastSave="0" documentId="13_ncr:1_{58D5513A-B4C4-40EE-A046-0003EB088F2F}" xr6:coauthVersionLast="47" xr6:coauthVersionMax="47" xr10:uidLastSave="{00000000-0000-0000-0000-000000000000}"/>
  <bookViews>
    <workbookView xWindow="19080" yWindow="480" windowWidth="19440" windowHeight="15000" tabRatio="894" xr2:uid="{671CAE20-AB2D-4D57-9B34-8CA5875BA628}"/>
  </bookViews>
  <sheets>
    <sheet name="6.1" sheetId="1" r:id="rId1"/>
    <sheet name="6.1.1" sheetId="2" r:id="rId2"/>
    <sheet name="6.1.2 - 6.1.3" sheetId="3" r:id="rId3"/>
    <sheet name="6.1.4 - 6.1-21" sheetId="4" r:id="rId4"/>
    <sheet name="6.2" sheetId="5" r:id="rId5"/>
    <sheet name="6.2.1" sheetId="6" r:id="rId6"/>
    <sheet name="6.2.2-6.2.3" sheetId="7" r:id="rId7"/>
    <sheet name="6.2.4-6.2.17" sheetId="8" r:id="rId8"/>
    <sheet name="6.2.18" sheetId="9" r:id="rId9"/>
  </sheets>
  <externalReferences>
    <externalReference r:id="rId10"/>
    <externalReference r:id="rId11"/>
    <externalReference r:id="rId12"/>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'6.1'!$A$1:$K$63</definedName>
    <definedName name="_xlnm.Print_Area" localSheetId="1">'6.1.1'!$A$1:$K$62</definedName>
    <definedName name="_xlnm.Print_Area" localSheetId="2">'6.1.2 - 6.1.3'!$A$1:$K$138</definedName>
    <definedName name="_xlnm.Print_Area" localSheetId="3">'6.1.4 - 6.1-21'!$A$1:$EK$151</definedName>
    <definedName name="_xlnm.Print_Area" localSheetId="4">'6.2'!$A$1:$K$63</definedName>
    <definedName name="_xlnm.Print_Area" localSheetId="5">'6.2.1'!$A$1:$K$65</definedName>
    <definedName name="_xlnm.Print_Area" localSheetId="8">'6.2.18'!$A$1:$P$39</definedName>
    <definedName name="_xlnm.Print_Area" localSheetId="6">'6.2.2-6.2.3'!$A$1:$K$143</definedName>
    <definedName name="_xlnm.Print_Area" localSheetId="7">'6.2.4-6.2.17'!$A$1:$CR$150</definedName>
    <definedName name="_xlnm.Print_Titles" localSheetId="2">'6.1.2 - 6.1.3'!$1:$5</definedName>
    <definedName name="_xlnm.Print_Titles" localSheetId="3">'6.1.4 - 6.1-21'!$A:$I,'6.1.4 - 6.1-21'!$1:$7</definedName>
    <definedName name="_xlnm.Print_Titles" localSheetId="6">'6.2.2-6.2.3'!$1:$6</definedName>
    <definedName name="_xlnm.Print_Titles" localSheetId="7">'6.2.4-6.2.17'!$A:$B,'6.2.4-6.2.17'!$1:$7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localSheetId="5"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localSheetId="5"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localSheetId="5" hidden="1">{#N/A,#N/A,FALSE,"Cover";#N/A,#N/A,FALSE,"Lead Sheet";#N/A,#N/A,FALSE,"T-Accounts";#N/A,#N/A,FALSE,"Ins &amp; Prem ActualEstimates"}</definedName>
    <definedName name="wrn.All._.Pages." localSheetId="8"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localSheetId="5"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localSheetId="5"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localSheetId="5"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localSheetId="5"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2" i="8" l="1"/>
  <c r="F142" i="8"/>
  <c r="J141" i="8"/>
  <c r="L141" i="8" s="1"/>
  <c r="G141" i="8"/>
  <c r="F141" i="8"/>
  <c r="J140" i="8"/>
  <c r="L140" i="8" s="1"/>
  <c r="G140" i="8"/>
  <c r="F140" i="8"/>
  <c r="G139" i="8"/>
  <c r="F139" i="8"/>
  <c r="G138" i="8"/>
  <c r="F138" i="8"/>
  <c r="G137" i="8"/>
  <c r="F137" i="8"/>
  <c r="J136" i="8"/>
  <c r="L136" i="8" s="1"/>
  <c r="G136" i="8"/>
  <c r="F136" i="8"/>
  <c r="G135" i="8"/>
  <c r="F135" i="8"/>
  <c r="G134" i="8"/>
  <c r="F134" i="8"/>
  <c r="G133" i="8"/>
  <c r="F133" i="8"/>
  <c r="CI130" i="8"/>
  <c r="BY130" i="8"/>
  <c r="BM130" i="8"/>
  <c r="AI130" i="8"/>
  <c r="CM130" i="8"/>
  <c r="CK130" i="8"/>
  <c r="CG130" i="8"/>
  <c r="CE130" i="8"/>
  <c r="CC130" i="8"/>
  <c r="BW130" i="8"/>
  <c r="BS130" i="8"/>
  <c r="BQ130" i="8"/>
  <c r="BG130" i="8"/>
  <c r="BE130" i="8"/>
  <c r="BA130" i="8"/>
  <c r="AY130" i="8"/>
  <c r="AS130" i="8"/>
  <c r="AO130" i="8"/>
  <c r="AM130" i="8"/>
  <c r="AG130" i="8"/>
  <c r="AC130" i="8"/>
  <c r="AA130" i="8"/>
  <c r="Y130" i="8"/>
  <c r="W130" i="8"/>
  <c r="U130" i="8"/>
  <c r="S130" i="8"/>
  <c r="Q130" i="8"/>
  <c r="M130" i="8"/>
  <c r="K130" i="8"/>
  <c r="I130" i="8"/>
  <c r="H130" i="8"/>
  <c r="G129" i="8"/>
  <c r="F129" i="8"/>
  <c r="B129" i="8"/>
  <c r="J125" i="8"/>
  <c r="G125" i="8"/>
  <c r="F125" i="8"/>
  <c r="B125" i="8"/>
  <c r="CK126" i="8"/>
  <c r="BI126" i="8"/>
  <c r="AQ126" i="8"/>
  <c r="AO126" i="8"/>
  <c r="AC126" i="8"/>
  <c r="Y126" i="8"/>
  <c r="M126" i="8"/>
  <c r="I126" i="8"/>
  <c r="G124" i="8"/>
  <c r="F124" i="8"/>
  <c r="B124" i="8"/>
  <c r="G120" i="8"/>
  <c r="F120" i="8"/>
  <c r="B120" i="8"/>
  <c r="G119" i="8"/>
  <c r="F119" i="8"/>
  <c r="B119" i="8"/>
  <c r="G118" i="8"/>
  <c r="F118" i="8"/>
  <c r="B118" i="8"/>
  <c r="G117" i="8"/>
  <c r="F117" i="8"/>
  <c r="B117" i="8"/>
  <c r="G116" i="8"/>
  <c r="F116" i="8"/>
  <c r="B116" i="8"/>
  <c r="J115" i="8"/>
  <c r="L115" i="8" s="1"/>
  <c r="G115" i="8"/>
  <c r="F115" i="8"/>
  <c r="B115" i="8"/>
  <c r="J106" i="8"/>
  <c r="L106" i="8" s="1"/>
  <c r="G106" i="8"/>
  <c r="F106" i="8"/>
  <c r="B106" i="8"/>
  <c r="G105" i="8"/>
  <c r="F105" i="8"/>
  <c r="B105" i="8"/>
  <c r="G104" i="8"/>
  <c r="F104" i="8"/>
  <c r="B104" i="8"/>
  <c r="J103" i="8"/>
  <c r="L103" i="8" s="1"/>
  <c r="N103" i="8" s="1"/>
  <c r="G103" i="8"/>
  <c r="F103" i="8"/>
  <c r="B103" i="8"/>
  <c r="G102" i="8"/>
  <c r="F102" i="8"/>
  <c r="B102" i="8"/>
  <c r="G101" i="8"/>
  <c r="F101" i="8"/>
  <c r="B101" i="8"/>
  <c r="G100" i="8"/>
  <c r="F100" i="8"/>
  <c r="B100" i="8"/>
  <c r="G99" i="8"/>
  <c r="F99" i="8"/>
  <c r="B99" i="8"/>
  <c r="J98" i="8"/>
  <c r="L98" i="8" s="1"/>
  <c r="G98" i="8"/>
  <c r="F98" i="8"/>
  <c r="B98" i="8"/>
  <c r="G97" i="8"/>
  <c r="F97" i="8"/>
  <c r="B97" i="8"/>
  <c r="AE89" i="8"/>
  <c r="AA89" i="8"/>
  <c r="CI89" i="8"/>
  <c r="CC89" i="8"/>
  <c r="BW89" i="8"/>
  <c r="BS89" i="8"/>
  <c r="BQ89" i="8"/>
  <c r="BM89" i="8"/>
  <c r="BK89" i="8"/>
  <c r="BG89" i="8"/>
  <c r="BE89" i="8"/>
  <c r="BC89" i="8"/>
  <c r="BA89" i="8"/>
  <c r="AY89" i="8"/>
  <c r="AW89" i="8"/>
  <c r="AU89" i="8"/>
  <c r="AQ89" i="8"/>
  <c r="AO89" i="8"/>
  <c r="AM89" i="8"/>
  <c r="AK89" i="8"/>
  <c r="AG89" i="8"/>
  <c r="W89" i="8"/>
  <c r="U89" i="8"/>
  <c r="S89" i="8"/>
  <c r="Q89" i="8"/>
  <c r="K89" i="8"/>
  <c r="I89" i="8"/>
  <c r="G88" i="8"/>
  <c r="F88" i="8"/>
  <c r="B88" i="8"/>
  <c r="J84" i="8"/>
  <c r="L84" i="8" s="1"/>
  <c r="N84" i="8" s="1"/>
  <c r="P84" i="8" s="1"/>
  <c r="G84" i="8"/>
  <c r="F84" i="8"/>
  <c r="B84" i="8"/>
  <c r="J83" i="8"/>
  <c r="L83" i="8" s="1"/>
  <c r="N83" i="8" s="1"/>
  <c r="P83" i="8" s="1"/>
  <c r="R83" i="8" s="1"/>
  <c r="T83" i="8" s="1"/>
  <c r="G83" i="8"/>
  <c r="F83" i="8"/>
  <c r="B83" i="8"/>
  <c r="G82" i="8"/>
  <c r="F82" i="8"/>
  <c r="B82" i="8"/>
  <c r="G81" i="8"/>
  <c r="F81" i="8"/>
  <c r="B81" i="8"/>
  <c r="G69" i="8"/>
  <c r="F69" i="8"/>
  <c r="B69" i="8"/>
  <c r="G68" i="8"/>
  <c r="F68" i="8"/>
  <c r="B68" i="8"/>
  <c r="G67" i="8"/>
  <c r="F67" i="8"/>
  <c r="B67" i="8"/>
  <c r="G66" i="8"/>
  <c r="F66" i="8"/>
  <c r="B66" i="8"/>
  <c r="G65" i="8"/>
  <c r="F65" i="8"/>
  <c r="B65" i="8"/>
  <c r="G64" i="8"/>
  <c r="F64" i="8"/>
  <c r="B64" i="8"/>
  <c r="G63" i="8"/>
  <c r="F63" i="8"/>
  <c r="B63" i="8"/>
  <c r="G62" i="8"/>
  <c r="F62" i="8"/>
  <c r="B62" i="8"/>
  <c r="G61" i="8"/>
  <c r="F61" i="8"/>
  <c r="B61" i="8"/>
  <c r="G60" i="8"/>
  <c r="F60" i="8"/>
  <c r="B60" i="8"/>
  <c r="G59" i="8"/>
  <c r="F59" i="8"/>
  <c r="B59" i="8"/>
  <c r="J55" i="8"/>
  <c r="L55" i="8" s="1"/>
  <c r="N55" i="8" s="1"/>
  <c r="P55" i="8" s="1"/>
  <c r="G55" i="8"/>
  <c r="F55" i="8"/>
  <c r="G54" i="8"/>
  <c r="F54" i="8"/>
  <c r="G53" i="8"/>
  <c r="F53" i="8"/>
  <c r="G52" i="8"/>
  <c r="F52" i="8"/>
  <c r="G51" i="8"/>
  <c r="F51" i="8"/>
  <c r="J50" i="8"/>
  <c r="G50" i="8"/>
  <c r="F50" i="8"/>
  <c r="G49" i="8"/>
  <c r="F49" i="8"/>
  <c r="G41" i="8"/>
  <c r="F41" i="8"/>
  <c r="B41" i="8"/>
  <c r="G40" i="8"/>
  <c r="F40" i="8"/>
  <c r="B40" i="8"/>
  <c r="J39" i="8"/>
  <c r="L39" i="8" s="1"/>
  <c r="N39" i="8" s="1"/>
  <c r="P39" i="8" s="1"/>
  <c r="G39" i="8"/>
  <c r="F39" i="8"/>
  <c r="B39" i="8"/>
  <c r="G38" i="8"/>
  <c r="F38" i="8"/>
  <c r="B38" i="8"/>
  <c r="G34" i="8"/>
  <c r="F34" i="8"/>
  <c r="B34" i="8"/>
  <c r="J33" i="8"/>
  <c r="G33" i="8"/>
  <c r="F33" i="8"/>
  <c r="B33" i="8"/>
  <c r="G32" i="8"/>
  <c r="F32" i="8"/>
  <c r="B32" i="8"/>
  <c r="G31" i="8"/>
  <c r="F31" i="8"/>
  <c r="B31" i="8"/>
  <c r="G27" i="8"/>
  <c r="F27" i="8"/>
  <c r="B27" i="8"/>
  <c r="J26" i="8"/>
  <c r="G26" i="8"/>
  <c r="F26" i="8"/>
  <c r="B26" i="8"/>
  <c r="G25" i="8"/>
  <c r="F25" i="8"/>
  <c r="B25" i="8"/>
  <c r="G21" i="8"/>
  <c r="F21" i="8"/>
  <c r="B21" i="8"/>
  <c r="G20" i="8"/>
  <c r="F20" i="8"/>
  <c r="B20" i="8"/>
  <c r="J19" i="8"/>
  <c r="L19" i="8" s="1"/>
  <c r="N19" i="8" s="1"/>
  <c r="P19" i="8" s="1"/>
  <c r="G19" i="8"/>
  <c r="F19" i="8"/>
  <c r="B19" i="8"/>
  <c r="J18" i="8"/>
  <c r="G18" i="8"/>
  <c r="F18" i="8"/>
  <c r="B18" i="8"/>
  <c r="G16" i="8"/>
  <c r="F16" i="8"/>
  <c r="B16" i="8"/>
  <c r="J15" i="8"/>
  <c r="G15" i="8"/>
  <c r="F15" i="8"/>
  <c r="B15" i="8"/>
  <c r="G14" i="8"/>
  <c r="F14" i="8"/>
  <c r="B14" i="8"/>
  <c r="G13" i="8"/>
  <c r="F13" i="8"/>
  <c r="B13" i="8"/>
  <c r="G12" i="8"/>
  <c r="F12" i="8"/>
  <c r="B12" i="8"/>
  <c r="A1" i="8"/>
  <c r="H136" i="7"/>
  <c r="G136" i="7"/>
  <c r="C136" i="7"/>
  <c r="H135" i="7"/>
  <c r="G135" i="7"/>
  <c r="C135" i="7"/>
  <c r="H134" i="7"/>
  <c r="G134" i="7"/>
  <c r="C134" i="7"/>
  <c r="H133" i="7"/>
  <c r="G133" i="7"/>
  <c r="C133" i="7"/>
  <c r="H132" i="7"/>
  <c r="G132" i="7"/>
  <c r="C132" i="7"/>
  <c r="H131" i="7"/>
  <c r="G131" i="7"/>
  <c r="C131" i="7"/>
  <c r="H130" i="7"/>
  <c r="G130" i="7"/>
  <c r="C130" i="7"/>
  <c r="H129" i="7"/>
  <c r="G129" i="7"/>
  <c r="C129" i="7"/>
  <c r="H128" i="7"/>
  <c r="G128" i="7"/>
  <c r="C128" i="7"/>
  <c r="H127" i="7"/>
  <c r="G127" i="7"/>
  <c r="C127" i="7"/>
  <c r="H123" i="7"/>
  <c r="G123" i="7"/>
  <c r="C123" i="7"/>
  <c r="H119" i="7"/>
  <c r="G119" i="7"/>
  <c r="C119" i="7"/>
  <c r="H118" i="7"/>
  <c r="G118" i="7"/>
  <c r="C118" i="7"/>
  <c r="H114" i="7"/>
  <c r="G114" i="7"/>
  <c r="C114" i="7"/>
  <c r="H113" i="7"/>
  <c r="G113" i="7"/>
  <c r="C113" i="7"/>
  <c r="H112" i="7"/>
  <c r="G112" i="7"/>
  <c r="C112" i="7"/>
  <c r="H111" i="7"/>
  <c r="G111" i="7"/>
  <c r="C111" i="7"/>
  <c r="H110" i="7"/>
  <c r="G110" i="7"/>
  <c r="C110" i="7"/>
  <c r="H103" i="7"/>
  <c r="G103" i="7"/>
  <c r="C103" i="7"/>
  <c r="H102" i="7"/>
  <c r="G102" i="7"/>
  <c r="C102" i="7"/>
  <c r="H101" i="7"/>
  <c r="G101" i="7"/>
  <c r="H100" i="7"/>
  <c r="G100" i="7"/>
  <c r="C100" i="7"/>
  <c r="H99" i="7"/>
  <c r="G99" i="7"/>
  <c r="C99" i="7"/>
  <c r="H98" i="7"/>
  <c r="G98" i="7"/>
  <c r="C98" i="7"/>
  <c r="H97" i="7"/>
  <c r="G97" i="7"/>
  <c r="C97" i="7"/>
  <c r="H96" i="7"/>
  <c r="G96" i="7"/>
  <c r="C96" i="7"/>
  <c r="H95" i="7"/>
  <c r="G95" i="7"/>
  <c r="C95" i="7"/>
  <c r="H94" i="7"/>
  <c r="G94" i="7"/>
  <c r="C94" i="7"/>
  <c r="H93" i="7"/>
  <c r="G93" i="7"/>
  <c r="C93" i="7"/>
  <c r="H92" i="7"/>
  <c r="G92" i="7"/>
  <c r="C92" i="7"/>
  <c r="H91" i="7"/>
  <c r="G91" i="7"/>
  <c r="C91" i="7"/>
  <c r="H82" i="7"/>
  <c r="G82" i="7"/>
  <c r="C82" i="7"/>
  <c r="H78" i="7"/>
  <c r="G78" i="7"/>
  <c r="C78" i="7"/>
  <c r="H77" i="7"/>
  <c r="G77" i="7"/>
  <c r="C77" i="7"/>
  <c r="H76" i="7"/>
  <c r="G76" i="7"/>
  <c r="C76" i="7"/>
  <c r="H75" i="7"/>
  <c r="G75" i="7"/>
  <c r="C75" i="7"/>
  <c r="H63" i="7"/>
  <c r="G63" i="7"/>
  <c r="C63" i="7"/>
  <c r="H62" i="7"/>
  <c r="G62" i="7"/>
  <c r="C62" i="7"/>
  <c r="H61" i="7"/>
  <c r="G61" i="7"/>
  <c r="C61" i="7"/>
  <c r="H60" i="7"/>
  <c r="G60" i="7"/>
  <c r="C60" i="7"/>
  <c r="H59" i="7"/>
  <c r="G59" i="7"/>
  <c r="C59" i="7"/>
  <c r="H58" i="7"/>
  <c r="G58" i="7"/>
  <c r="C58" i="7"/>
  <c r="H57" i="7"/>
  <c r="G57" i="7"/>
  <c r="C57" i="7"/>
  <c r="H56" i="7"/>
  <c r="G56" i="7"/>
  <c r="C56" i="7"/>
  <c r="H55" i="7"/>
  <c r="G55" i="7"/>
  <c r="C55" i="7"/>
  <c r="H54" i="7"/>
  <c r="G54" i="7"/>
  <c r="C54" i="7"/>
  <c r="H53" i="7"/>
  <c r="G53" i="7"/>
  <c r="C53" i="7"/>
  <c r="H49" i="7"/>
  <c r="G49" i="7"/>
  <c r="C49" i="7"/>
  <c r="H48" i="7"/>
  <c r="G48" i="7"/>
  <c r="C48" i="7"/>
  <c r="H47" i="7"/>
  <c r="G47" i="7"/>
  <c r="C47" i="7"/>
  <c r="H46" i="7"/>
  <c r="G46" i="7"/>
  <c r="C46" i="7"/>
  <c r="H45" i="7"/>
  <c r="G45" i="7"/>
  <c r="C45" i="7"/>
  <c r="H44" i="7"/>
  <c r="G44" i="7"/>
  <c r="C44" i="7"/>
  <c r="H43" i="7"/>
  <c r="G43" i="7"/>
  <c r="C43" i="7"/>
  <c r="H35" i="7"/>
  <c r="G35" i="7"/>
  <c r="C35" i="7"/>
  <c r="H34" i="7"/>
  <c r="G34" i="7"/>
  <c r="C34" i="7"/>
  <c r="H33" i="7"/>
  <c r="G33" i="7"/>
  <c r="C33" i="7"/>
  <c r="H32" i="7"/>
  <c r="G32" i="7"/>
  <c r="C32" i="7"/>
  <c r="H28" i="7"/>
  <c r="G28" i="7"/>
  <c r="C28" i="7"/>
  <c r="H27" i="7"/>
  <c r="G27" i="7"/>
  <c r="C27" i="7"/>
  <c r="H26" i="7"/>
  <c r="G26" i="7"/>
  <c r="C26" i="7"/>
  <c r="H25" i="7"/>
  <c r="G25" i="7"/>
  <c r="C25" i="7"/>
  <c r="H21" i="7"/>
  <c r="G21" i="7"/>
  <c r="C21" i="7"/>
  <c r="H20" i="7"/>
  <c r="G20" i="7"/>
  <c r="C20" i="7"/>
  <c r="H19" i="7"/>
  <c r="G19" i="7"/>
  <c r="C19" i="7"/>
  <c r="H15" i="7"/>
  <c r="G15" i="7"/>
  <c r="C15" i="7"/>
  <c r="H14" i="7"/>
  <c r="G14" i="7"/>
  <c r="H13" i="7"/>
  <c r="G13" i="7"/>
  <c r="H12" i="7"/>
  <c r="G12" i="7"/>
  <c r="C12" i="7"/>
  <c r="H11" i="7"/>
  <c r="G11" i="7"/>
  <c r="C11" i="7"/>
  <c r="H10" i="7"/>
  <c r="G10" i="7"/>
  <c r="C10" i="7"/>
  <c r="A1" i="7"/>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B1" i="6"/>
  <c r="E49" i="5"/>
  <c r="E48" i="5"/>
  <c r="E47" i="5"/>
  <c r="E46" i="5"/>
  <c r="E45" i="5"/>
  <c r="E44" i="5"/>
  <c r="E43" i="5"/>
  <c r="E42" i="5"/>
  <c r="E41" i="5"/>
  <c r="E40" i="5"/>
  <c r="E39" i="5"/>
  <c r="E38" i="5"/>
  <c r="E37" i="5"/>
  <c r="E36" i="5"/>
  <c r="E35" i="5"/>
  <c r="E34" i="5"/>
  <c r="E33" i="5"/>
  <c r="E32" i="5"/>
  <c r="E31" i="5"/>
  <c r="E30" i="5"/>
  <c r="E29" i="5"/>
  <c r="E28" i="5"/>
  <c r="E27" i="5"/>
  <c r="E26" i="5"/>
  <c r="E25" i="5"/>
  <c r="E24" i="5"/>
  <c r="L35" i="5"/>
  <c r="E23" i="5"/>
  <c r="E22" i="5"/>
  <c r="E21" i="5"/>
  <c r="E20" i="5"/>
  <c r="E19" i="5"/>
  <c r="I18" i="5"/>
  <c r="E18" i="5"/>
  <c r="E17" i="5"/>
  <c r="E16" i="5"/>
  <c r="E15" i="5"/>
  <c r="E14" i="5"/>
  <c r="E13" i="5"/>
  <c r="E12" i="5"/>
  <c r="E11" i="5"/>
  <c r="E10" i="5"/>
  <c r="E9" i="5"/>
  <c r="B1" i="5"/>
  <c r="M141" i="4"/>
  <c r="K141" i="4"/>
  <c r="G141" i="4"/>
  <c r="F141" i="4"/>
  <c r="G140" i="4"/>
  <c r="F140" i="4"/>
  <c r="K139" i="4"/>
  <c r="G139" i="4"/>
  <c r="F139" i="4"/>
  <c r="K138" i="4"/>
  <c r="G138" i="4"/>
  <c r="F138" i="4"/>
  <c r="K137" i="4"/>
  <c r="G137" i="4"/>
  <c r="F137" i="4"/>
  <c r="M136" i="4"/>
  <c r="G136" i="4"/>
  <c r="F136" i="4"/>
  <c r="M135" i="4"/>
  <c r="G135" i="4"/>
  <c r="F135" i="4"/>
  <c r="G134" i="4"/>
  <c r="F134" i="4"/>
  <c r="K133" i="4"/>
  <c r="M133" i="4"/>
  <c r="G133" i="4"/>
  <c r="F133" i="4"/>
  <c r="DJ130" i="4"/>
  <c r="DP130" i="4"/>
  <c r="DG130" i="4"/>
  <c r="DA130" i="4"/>
  <c r="CX130" i="4"/>
  <c r="CO130" i="4"/>
  <c r="CI130" i="4"/>
  <c r="BN130" i="4"/>
  <c r="BE130" i="4"/>
  <c r="AY130" i="4"/>
  <c r="AM130" i="4"/>
  <c r="AG130" i="4"/>
  <c r="AD130" i="4"/>
  <c r="L130" i="4"/>
  <c r="K129" i="4"/>
  <c r="K130" i="4" s="1"/>
  <c r="G129" i="4"/>
  <c r="J130" i="4" s="1"/>
  <c r="F129" i="4"/>
  <c r="EB130" i="4" s="1"/>
  <c r="B129" i="4"/>
  <c r="M125" i="4"/>
  <c r="G125" i="4"/>
  <c r="F125" i="4"/>
  <c r="B125" i="4"/>
  <c r="EE126" i="4"/>
  <c r="DY126" i="4"/>
  <c r="DV126" i="4"/>
  <c r="DM126" i="4"/>
  <c r="DG126" i="4"/>
  <c r="DA126" i="4"/>
  <c r="CU126" i="4"/>
  <c r="CR126" i="4"/>
  <c r="CL126" i="4"/>
  <c r="CF126" i="4"/>
  <c r="CC126" i="4"/>
  <c r="BQ126" i="4"/>
  <c r="BN126" i="4"/>
  <c r="BE126" i="4"/>
  <c r="AY126" i="4"/>
  <c r="AV126" i="4"/>
  <c r="AP126" i="4"/>
  <c r="AJ126" i="4"/>
  <c r="AG126" i="4"/>
  <c r="AD126" i="4"/>
  <c r="U126" i="4"/>
  <c r="R126" i="4"/>
  <c r="O126" i="4"/>
  <c r="L126" i="4"/>
  <c r="G124" i="4"/>
  <c r="F124" i="4"/>
  <c r="B124" i="4"/>
  <c r="G120" i="4"/>
  <c r="F120" i="4"/>
  <c r="B120" i="4"/>
  <c r="G119" i="4"/>
  <c r="F119" i="4"/>
  <c r="B119" i="4"/>
  <c r="G118" i="4"/>
  <c r="F118" i="4"/>
  <c r="B118" i="4"/>
  <c r="G117" i="4"/>
  <c r="F117" i="4"/>
  <c r="B117" i="4"/>
  <c r="G116" i="4"/>
  <c r="F116" i="4"/>
  <c r="B116" i="4"/>
  <c r="G107" i="4"/>
  <c r="F107" i="4"/>
  <c r="B107" i="4"/>
  <c r="G106" i="4"/>
  <c r="F106" i="4"/>
  <c r="B106" i="4"/>
  <c r="G105" i="4"/>
  <c r="F105" i="4"/>
  <c r="B105" i="4"/>
  <c r="G104" i="4"/>
  <c r="F104" i="4"/>
  <c r="B104" i="4"/>
  <c r="G103" i="4"/>
  <c r="F103" i="4"/>
  <c r="B103" i="4"/>
  <c r="G102" i="4"/>
  <c r="F102" i="4"/>
  <c r="B102" i="4"/>
  <c r="G101" i="4"/>
  <c r="F101" i="4"/>
  <c r="B101" i="4"/>
  <c r="G100" i="4"/>
  <c r="F100" i="4"/>
  <c r="B100" i="4"/>
  <c r="G99" i="4"/>
  <c r="F99" i="4"/>
  <c r="B99" i="4"/>
  <c r="G98" i="4"/>
  <c r="F98" i="4"/>
  <c r="B98" i="4"/>
  <c r="K97" i="4"/>
  <c r="G97" i="4"/>
  <c r="F97" i="4"/>
  <c r="B97" i="4"/>
  <c r="DA89" i="4"/>
  <c r="CR89" i="4"/>
  <c r="CC89" i="4"/>
  <c r="AS89" i="4"/>
  <c r="EE89" i="4"/>
  <c r="DY89" i="4"/>
  <c r="DV89" i="4"/>
  <c r="DS89" i="4"/>
  <c r="DP89" i="4"/>
  <c r="DJ89" i="4"/>
  <c r="CX89" i="4"/>
  <c r="CU89" i="4"/>
  <c r="CI89" i="4"/>
  <c r="CF89" i="4"/>
  <c r="BW89" i="4"/>
  <c r="BT89" i="4"/>
  <c r="BN89" i="4"/>
  <c r="BH89" i="4"/>
  <c r="BE89" i="4"/>
  <c r="AY89" i="4"/>
  <c r="AV89" i="4"/>
  <c r="AJ89" i="4"/>
  <c r="AG89" i="4"/>
  <c r="AA89" i="4"/>
  <c r="X89" i="4"/>
  <c r="U89" i="4"/>
  <c r="R89" i="4"/>
  <c r="L89" i="4"/>
  <c r="G88" i="4"/>
  <c r="F88" i="4"/>
  <c r="B88" i="4"/>
  <c r="G84" i="4"/>
  <c r="F84" i="4"/>
  <c r="B84" i="4"/>
  <c r="G83" i="4"/>
  <c r="F83" i="4"/>
  <c r="B83" i="4"/>
  <c r="M82" i="4"/>
  <c r="G82" i="4"/>
  <c r="F82" i="4"/>
  <c r="B82" i="4"/>
  <c r="G81" i="4"/>
  <c r="F81" i="4"/>
  <c r="B81" i="4"/>
  <c r="K69" i="4"/>
  <c r="G69" i="4"/>
  <c r="F69" i="4"/>
  <c r="B69" i="4"/>
  <c r="G68" i="4"/>
  <c r="F68" i="4"/>
  <c r="B68" i="4"/>
  <c r="G67" i="4"/>
  <c r="F67" i="4"/>
  <c r="B67" i="4"/>
  <c r="G66" i="4"/>
  <c r="F66" i="4"/>
  <c r="B66" i="4"/>
  <c r="G65" i="4"/>
  <c r="F65" i="4"/>
  <c r="B65" i="4"/>
  <c r="G64" i="4"/>
  <c r="F64" i="4"/>
  <c r="B64" i="4"/>
  <c r="G63" i="4"/>
  <c r="F63" i="4"/>
  <c r="B63" i="4"/>
  <c r="G62" i="4"/>
  <c r="F62" i="4"/>
  <c r="B62" i="4"/>
  <c r="G61" i="4"/>
  <c r="F61" i="4"/>
  <c r="B61" i="4"/>
  <c r="G60" i="4"/>
  <c r="F60" i="4"/>
  <c r="B60" i="4"/>
  <c r="G59" i="4"/>
  <c r="F59" i="4"/>
  <c r="B59" i="4"/>
  <c r="G55" i="4"/>
  <c r="F55" i="4"/>
  <c r="B55" i="4"/>
  <c r="G54" i="4"/>
  <c r="F54" i="4"/>
  <c r="B54" i="4"/>
  <c r="G53" i="4"/>
  <c r="F53" i="4"/>
  <c r="B53" i="4"/>
  <c r="M52" i="4"/>
  <c r="P52" i="4" s="1"/>
  <c r="G52" i="4"/>
  <c r="F52" i="4"/>
  <c r="B52" i="4"/>
  <c r="G51" i="4"/>
  <c r="F51" i="4"/>
  <c r="B51" i="4"/>
  <c r="G50" i="4"/>
  <c r="F50" i="4"/>
  <c r="B50" i="4"/>
  <c r="G49" i="4"/>
  <c r="F49" i="4"/>
  <c r="B49" i="4"/>
  <c r="G41" i="4"/>
  <c r="F41" i="4"/>
  <c r="B41" i="4"/>
  <c r="G40" i="4"/>
  <c r="F40" i="4"/>
  <c r="B40" i="4"/>
  <c r="G39" i="4"/>
  <c r="F39" i="4"/>
  <c r="B39" i="4"/>
  <c r="G38" i="4"/>
  <c r="F38" i="4"/>
  <c r="B38" i="4"/>
  <c r="G34" i="4"/>
  <c r="F34" i="4"/>
  <c r="B34" i="4"/>
  <c r="M33" i="4"/>
  <c r="P33" i="4" s="1"/>
  <c r="G33" i="4"/>
  <c r="F33" i="4"/>
  <c r="B33" i="4"/>
  <c r="G32" i="4"/>
  <c r="F32" i="4"/>
  <c r="B32" i="4"/>
  <c r="G31" i="4"/>
  <c r="F31" i="4"/>
  <c r="B31" i="4"/>
  <c r="G27" i="4"/>
  <c r="F27" i="4"/>
  <c r="B27" i="4"/>
  <c r="G26" i="4"/>
  <c r="F26" i="4"/>
  <c r="B26" i="4"/>
  <c r="DP28" i="4"/>
  <c r="CX28" i="4"/>
  <c r="CF28" i="4"/>
  <c r="BZ28" i="4"/>
  <c r="BN28" i="4"/>
  <c r="AJ28" i="4"/>
  <c r="AD28" i="4"/>
  <c r="R28" i="4"/>
  <c r="G25" i="4"/>
  <c r="F25" i="4"/>
  <c r="DV28" i="4" s="1"/>
  <c r="B25" i="4"/>
  <c r="G21" i="4"/>
  <c r="F21" i="4"/>
  <c r="B21" i="4"/>
  <c r="I20" i="4"/>
  <c r="K20" i="4" s="1"/>
  <c r="G20" i="4"/>
  <c r="F20" i="4"/>
  <c r="B20" i="4"/>
  <c r="I19" i="4"/>
  <c r="G19" i="4"/>
  <c r="F19" i="4"/>
  <c r="B19" i="4"/>
  <c r="M18" i="4"/>
  <c r="G18" i="4"/>
  <c r="F18" i="4"/>
  <c r="B18" i="4"/>
  <c r="M17" i="4"/>
  <c r="G17" i="4"/>
  <c r="F17" i="4"/>
  <c r="B17" i="4"/>
  <c r="G16" i="4"/>
  <c r="F16" i="4"/>
  <c r="B16" i="4"/>
  <c r="G15" i="4"/>
  <c r="F15" i="4"/>
  <c r="B15" i="4"/>
  <c r="G14" i="4"/>
  <c r="F14" i="4"/>
  <c r="B14" i="4"/>
  <c r="G13" i="4"/>
  <c r="F13" i="4"/>
  <c r="B13" i="4"/>
  <c r="K12" i="4"/>
  <c r="G12" i="4"/>
  <c r="F12" i="4"/>
  <c r="B12" i="4"/>
  <c r="A2" i="4"/>
  <c r="A1" i="4"/>
  <c r="H132" i="3"/>
  <c r="G132" i="3"/>
  <c r="C132" i="3"/>
  <c r="H131" i="3"/>
  <c r="G131" i="3"/>
  <c r="C131" i="3"/>
  <c r="H130" i="3"/>
  <c r="G130" i="3"/>
  <c r="C130" i="3"/>
  <c r="H129" i="3"/>
  <c r="G129" i="3"/>
  <c r="C129" i="3"/>
  <c r="H128" i="3"/>
  <c r="G128" i="3"/>
  <c r="C128" i="3"/>
  <c r="H127" i="3"/>
  <c r="G127" i="3"/>
  <c r="C127" i="3"/>
  <c r="H126" i="3"/>
  <c r="G126" i="3"/>
  <c r="C126" i="3"/>
  <c r="H125" i="3"/>
  <c r="G125" i="3"/>
  <c r="C125" i="3"/>
  <c r="H124" i="3"/>
  <c r="G124" i="3"/>
  <c r="C124" i="3"/>
  <c r="I121" i="3"/>
  <c r="H120" i="3"/>
  <c r="G120" i="3"/>
  <c r="C120" i="3"/>
  <c r="H116" i="3"/>
  <c r="G116" i="3"/>
  <c r="C116" i="3"/>
  <c r="H115" i="3"/>
  <c r="G115" i="3"/>
  <c r="C115" i="3"/>
  <c r="H111" i="3"/>
  <c r="G111" i="3"/>
  <c r="C111" i="3"/>
  <c r="H110" i="3"/>
  <c r="G110" i="3"/>
  <c r="C110" i="3"/>
  <c r="H109" i="3"/>
  <c r="G109" i="3"/>
  <c r="C109" i="3"/>
  <c r="H108" i="3"/>
  <c r="G108" i="3"/>
  <c r="C108" i="3"/>
  <c r="H98" i="3"/>
  <c r="G98" i="3"/>
  <c r="C98" i="3"/>
  <c r="H97" i="3"/>
  <c r="G97" i="3"/>
  <c r="C97" i="3"/>
  <c r="H96" i="3"/>
  <c r="G96" i="3"/>
  <c r="C96" i="3"/>
  <c r="J95" i="3"/>
  <c r="K95" i="3" s="1"/>
  <c r="H95" i="3"/>
  <c r="G95" i="3"/>
  <c r="C95" i="3"/>
  <c r="H94" i="3"/>
  <c r="G94" i="3"/>
  <c r="C94" i="3"/>
  <c r="H93" i="3"/>
  <c r="G93" i="3"/>
  <c r="C93" i="3"/>
  <c r="H92" i="3"/>
  <c r="G92" i="3"/>
  <c r="C92" i="3"/>
  <c r="H91" i="3"/>
  <c r="G91" i="3"/>
  <c r="C91" i="3"/>
  <c r="H90" i="3"/>
  <c r="G90" i="3"/>
  <c r="C90" i="3"/>
  <c r="H89" i="3"/>
  <c r="G89" i="3"/>
  <c r="C89" i="3"/>
  <c r="H88" i="3"/>
  <c r="G88" i="3"/>
  <c r="C88" i="3"/>
  <c r="H87" i="3"/>
  <c r="G87" i="3"/>
  <c r="C87" i="3"/>
  <c r="H86" i="3"/>
  <c r="G86" i="3"/>
  <c r="C86" i="3"/>
  <c r="H77" i="3"/>
  <c r="G77" i="3"/>
  <c r="C77" i="3"/>
  <c r="H76" i="3"/>
  <c r="G76" i="3"/>
  <c r="C76" i="3"/>
  <c r="H75" i="3"/>
  <c r="G75" i="3"/>
  <c r="C75" i="3"/>
  <c r="H74" i="3"/>
  <c r="G74" i="3"/>
  <c r="C74" i="3"/>
  <c r="H64" i="3"/>
  <c r="G64" i="3"/>
  <c r="C64" i="3"/>
  <c r="H63" i="3"/>
  <c r="G63" i="3"/>
  <c r="C63" i="3"/>
  <c r="H62" i="3"/>
  <c r="G62" i="3"/>
  <c r="C62" i="3"/>
  <c r="H61" i="3"/>
  <c r="G61" i="3"/>
  <c r="C61" i="3"/>
  <c r="H60" i="3"/>
  <c r="G60" i="3"/>
  <c r="C60" i="3"/>
  <c r="H59" i="3"/>
  <c r="G59" i="3"/>
  <c r="C59" i="3"/>
  <c r="H58" i="3"/>
  <c r="G58" i="3"/>
  <c r="C58" i="3"/>
  <c r="H57" i="3"/>
  <c r="G57" i="3"/>
  <c r="C57" i="3"/>
  <c r="H56" i="3"/>
  <c r="G56" i="3"/>
  <c r="C56" i="3"/>
  <c r="H55" i="3"/>
  <c r="G55" i="3"/>
  <c r="C55" i="3"/>
  <c r="H54" i="3"/>
  <c r="G54" i="3"/>
  <c r="C54" i="3"/>
  <c r="H50" i="3"/>
  <c r="G50" i="3"/>
  <c r="C50" i="3"/>
  <c r="H49" i="3"/>
  <c r="G49" i="3"/>
  <c r="C49" i="3"/>
  <c r="H48" i="3"/>
  <c r="G48" i="3"/>
  <c r="C48" i="3"/>
  <c r="H47" i="3"/>
  <c r="G47" i="3"/>
  <c r="C47" i="3"/>
  <c r="H46" i="3"/>
  <c r="G46" i="3"/>
  <c r="C46" i="3"/>
  <c r="H45" i="3"/>
  <c r="G45" i="3"/>
  <c r="C45" i="3"/>
  <c r="H44" i="3"/>
  <c r="G44" i="3"/>
  <c r="C44" i="3"/>
  <c r="H36" i="3"/>
  <c r="G36" i="3"/>
  <c r="C36" i="3"/>
  <c r="H35" i="3"/>
  <c r="G35" i="3"/>
  <c r="C35" i="3"/>
  <c r="H34" i="3"/>
  <c r="I41" i="3" s="1"/>
  <c r="G34" i="3"/>
  <c r="C34" i="3"/>
  <c r="H33" i="3"/>
  <c r="G33" i="3"/>
  <c r="C33" i="3"/>
  <c r="H29" i="3"/>
  <c r="G29" i="3"/>
  <c r="C29" i="3"/>
  <c r="H28" i="3"/>
  <c r="G28" i="3"/>
  <c r="C28" i="3"/>
  <c r="H27" i="3"/>
  <c r="G27" i="3"/>
  <c r="C27" i="3"/>
  <c r="H26" i="3"/>
  <c r="G26" i="3"/>
  <c r="C26" i="3"/>
  <c r="H25" i="3"/>
  <c r="G25" i="3"/>
  <c r="C25" i="3"/>
  <c r="H24" i="3"/>
  <c r="G24" i="3"/>
  <c r="C24" i="3"/>
  <c r="H20" i="3"/>
  <c r="G20" i="3"/>
  <c r="C20" i="3"/>
  <c r="H19" i="3"/>
  <c r="G19" i="3"/>
  <c r="C19" i="3"/>
  <c r="H18" i="3"/>
  <c r="I21" i="3" s="1"/>
  <c r="G18" i="3"/>
  <c r="C18" i="3"/>
  <c r="H14" i="3"/>
  <c r="G14" i="3"/>
  <c r="C14" i="3"/>
  <c r="H13" i="3"/>
  <c r="G13" i="3"/>
  <c r="C13" i="3"/>
  <c r="H12" i="3"/>
  <c r="G12" i="3"/>
  <c r="C12" i="3"/>
  <c r="H11" i="3"/>
  <c r="G11" i="3"/>
  <c r="C11" i="3"/>
  <c r="H10" i="3"/>
  <c r="G10" i="3"/>
  <c r="C10" i="3"/>
  <c r="A2" i="3"/>
  <c r="A1" i="3"/>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B2" i="2"/>
  <c r="B1" i="2"/>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G12" i="1" l="1"/>
  <c r="J12" i="1" s="1"/>
  <c r="I14" i="7"/>
  <c r="I134" i="7"/>
  <c r="I13" i="7"/>
  <c r="J101" i="7"/>
  <c r="I43" i="7"/>
  <c r="I26" i="7"/>
  <c r="I92" i="7"/>
  <c r="J111" i="3"/>
  <c r="K111" i="3" s="1"/>
  <c r="G25" i="2" s="1"/>
  <c r="J25" i="2" s="1"/>
  <c r="J29" i="3"/>
  <c r="K29" i="3" s="1"/>
  <c r="L28" i="4"/>
  <c r="M25" i="4"/>
  <c r="I133" i="3"/>
  <c r="I78" i="3"/>
  <c r="I117" i="3"/>
  <c r="K13" i="4"/>
  <c r="M13" i="4"/>
  <c r="K34" i="4"/>
  <c r="M14" i="4"/>
  <c r="S33" i="4"/>
  <c r="T33" i="4" s="1"/>
  <c r="K21" i="4"/>
  <c r="M21" i="4"/>
  <c r="N21" i="4" s="1"/>
  <c r="M27" i="4"/>
  <c r="N27" i="4" s="1"/>
  <c r="K27" i="4"/>
  <c r="K19" i="4"/>
  <c r="I15" i="3"/>
  <c r="BH28" i="4"/>
  <c r="I30" i="3"/>
  <c r="I51" i="3"/>
  <c r="M12" i="4"/>
  <c r="J28" i="3"/>
  <c r="K28" i="3" s="1"/>
  <c r="M16" i="4"/>
  <c r="P17" i="4"/>
  <c r="AP28" i="4"/>
  <c r="S52" i="4"/>
  <c r="T52" i="4" s="1"/>
  <c r="DY22" i="4"/>
  <c r="CC22" i="4"/>
  <c r="AG22" i="4"/>
  <c r="I18" i="4"/>
  <c r="N18" i="4" s="1"/>
  <c r="P18" i="4"/>
  <c r="X28" i="4"/>
  <c r="AV28" i="4"/>
  <c r="CR28" i="4"/>
  <c r="EB28" i="4"/>
  <c r="DD35" i="4"/>
  <c r="N33" i="4"/>
  <c r="M38" i="4"/>
  <c r="DP46" i="4"/>
  <c r="DD46" i="4"/>
  <c r="BT46" i="4"/>
  <c r="BH46" i="4"/>
  <c r="AV46" i="4"/>
  <c r="X46" i="4"/>
  <c r="L46" i="4"/>
  <c r="BZ46" i="4"/>
  <c r="BN46" i="4"/>
  <c r="R46" i="4"/>
  <c r="DY46" i="4"/>
  <c r="DA46" i="4"/>
  <c r="CC46" i="4"/>
  <c r="AG46" i="4"/>
  <c r="DM46" i="4"/>
  <c r="BK46" i="4"/>
  <c r="U46" i="4"/>
  <c r="BQ46" i="4"/>
  <c r="CO46" i="4"/>
  <c r="K49" i="4"/>
  <c r="J20" i="3"/>
  <c r="K20" i="3" s="1"/>
  <c r="J22" i="4"/>
  <c r="BQ22" i="4"/>
  <c r="DJ28" i="4"/>
  <c r="DM28" i="4"/>
  <c r="CO28" i="4"/>
  <c r="CC28" i="4"/>
  <c r="BQ28" i="4"/>
  <c r="BE28" i="4"/>
  <c r="AS28" i="4"/>
  <c r="AG28" i="4"/>
  <c r="U28" i="4"/>
  <c r="EE28" i="4"/>
  <c r="CU28" i="4"/>
  <c r="BW28" i="4"/>
  <c r="AY28" i="4"/>
  <c r="AA28" i="4"/>
  <c r="BB28" i="4"/>
  <c r="CL28" i="4"/>
  <c r="AJ35" i="4"/>
  <c r="J46" i="4"/>
  <c r="N61" i="4"/>
  <c r="M61" i="4"/>
  <c r="K61" i="4"/>
  <c r="K62" i="4"/>
  <c r="DA28" i="4"/>
  <c r="EE35" i="4"/>
  <c r="DY35" i="4"/>
  <c r="DM35" i="4"/>
  <c r="CU35" i="4"/>
  <c r="CO35" i="4"/>
  <c r="BW35" i="4"/>
  <c r="BE35" i="4"/>
  <c r="AY35" i="4"/>
  <c r="AS35" i="4"/>
  <c r="AG35" i="4"/>
  <c r="U35" i="4"/>
  <c r="CF35" i="4"/>
  <c r="BN35" i="4"/>
  <c r="CL35" i="4"/>
  <c r="EB35" i="4"/>
  <c r="M15" i="4"/>
  <c r="K18" i="4"/>
  <c r="CO22" i="4"/>
  <c r="K25" i="4"/>
  <c r="DD28" i="4"/>
  <c r="BQ35" i="4"/>
  <c r="R35" i="4"/>
  <c r="K40" i="4"/>
  <c r="M40" i="4"/>
  <c r="N40" i="4" s="1"/>
  <c r="G12" i="2"/>
  <c r="J12" i="2" s="1"/>
  <c r="M19" i="4"/>
  <c r="DS35" i="4"/>
  <c r="AD35" i="4"/>
  <c r="DJ35" i="4"/>
  <c r="CX35" i="4"/>
  <c r="BZ35" i="4"/>
  <c r="BB35" i="4"/>
  <c r="M34" i="4"/>
  <c r="DA35" i="4"/>
  <c r="CC35" i="4"/>
  <c r="CI46" i="4"/>
  <c r="CU46" i="4"/>
  <c r="DG46" i="4"/>
  <c r="EE46" i="4"/>
  <c r="K66" i="4"/>
  <c r="U22" i="4"/>
  <c r="DM22" i="4"/>
  <c r="AP35" i="4"/>
  <c r="K32" i="4"/>
  <c r="Q33" i="4"/>
  <c r="BE22" i="4"/>
  <c r="M20" i="4"/>
  <c r="M32" i="4"/>
  <c r="DV35" i="4"/>
  <c r="K33" i="4"/>
  <c r="CL46" i="4"/>
  <c r="CX46" i="4"/>
  <c r="DJ46" i="4"/>
  <c r="BK85" i="4"/>
  <c r="U85" i="4"/>
  <c r="DM85" i="4"/>
  <c r="CO85" i="4"/>
  <c r="CX85" i="4"/>
  <c r="BB85" i="4"/>
  <c r="M62" i="4"/>
  <c r="M69" i="4"/>
  <c r="N69" i="4" s="1"/>
  <c r="K51" i="4"/>
  <c r="K53" i="4"/>
  <c r="AA35" i="4"/>
  <c r="DS46" i="4"/>
  <c r="BW46" i="4"/>
  <c r="AY46" i="4"/>
  <c r="BE46" i="4"/>
  <c r="AS46" i="4"/>
  <c r="AM46" i="4"/>
  <c r="AA46" i="4"/>
  <c r="O46" i="4"/>
  <c r="DV46" i="4"/>
  <c r="BB46" i="4"/>
  <c r="AD46" i="4"/>
  <c r="EB46" i="4"/>
  <c r="AP46" i="4"/>
  <c r="CR46" i="4"/>
  <c r="CF46" i="4"/>
  <c r="AJ46" i="4"/>
  <c r="K50" i="4"/>
  <c r="K55" i="4"/>
  <c r="M63" i="4"/>
  <c r="AM85" i="4"/>
  <c r="M50" i="4"/>
  <c r="EE56" i="4"/>
  <c r="DY56" i="4"/>
  <c r="DA56" i="4"/>
  <c r="CU56" i="4"/>
  <c r="BW56" i="4"/>
  <c r="BE56" i="4"/>
  <c r="AY56" i="4"/>
  <c r="AG56" i="4"/>
  <c r="M51" i="4"/>
  <c r="K52" i="4"/>
  <c r="M55" i="4"/>
  <c r="N55" i="4" s="1"/>
  <c r="K59" i="4"/>
  <c r="Q52" i="4"/>
  <c r="K63" i="4"/>
  <c r="M65" i="4"/>
  <c r="K65" i="4"/>
  <c r="K102" i="4"/>
  <c r="EE85" i="4"/>
  <c r="K101" i="4"/>
  <c r="K98" i="4"/>
  <c r="O56" i="4"/>
  <c r="AM56" i="4"/>
  <c r="BK56" i="4"/>
  <c r="CI56" i="4"/>
  <c r="DG56" i="4"/>
  <c r="X85" i="4"/>
  <c r="BT85" i="4"/>
  <c r="CI85" i="4"/>
  <c r="J85" i="4"/>
  <c r="M83" i="4"/>
  <c r="K83" i="4"/>
  <c r="J89" i="4"/>
  <c r="M88" i="4"/>
  <c r="K88" i="4"/>
  <c r="K89" i="4" s="1"/>
  <c r="K107" i="4"/>
  <c r="M107" i="4"/>
  <c r="M98" i="4"/>
  <c r="N98" i="4" s="1"/>
  <c r="K103" i="4"/>
  <c r="N82" i="4"/>
  <c r="O35" i="4"/>
  <c r="X35" i="4"/>
  <c r="AM35" i="4"/>
  <c r="AV35" i="4"/>
  <c r="BK35" i="4"/>
  <c r="BT35" i="4"/>
  <c r="CI35" i="4"/>
  <c r="CR35" i="4"/>
  <c r="DG35" i="4"/>
  <c r="DP35" i="4"/>
  <c r="I38" i="4"/>
  <c r="K38" i="4" s="1"/>
  <c r="M53" i="4"/>
  <c r="M66" i="4"/>
  <c r="BZ85" i="4"/>
  <c r="K82" i="4"/>
  <c r="N83" i="4"/>
  <c r="M117" i="4"/>
  <c r="N117" i="4" s="1"/>
  <c r="K117" i="4"/>
  <c r="DG89" i="4"/>
  <c r="CL89" i="4"/>
  <c r="BK89" i="4"/>
  <c r="AP89" i="4"/>
  <c r="O89" i="4"/>
  <c r="AD89" i="4"/>
  <c r="BQ89" i="4"/>
  <c r="CO89" i="4"/>
  <c r="DD89" i="4"/>
  <c r="EB89" i="4"/>
  <c r="CO121" i="4"/>
  <c r="M101" i="4"/>
  <c r="K104" i="4"/>
  <c r="K105" i="4"/>
  <c r="K106" i="4"/>
  <c r="A2" i="8"/>
  <c r="B2" i="6"/>
  <c r="B2" i="5"/>
  <c r="A2" i="7"/>
  <c r="AM89" i="4"/>
  <c r="BB89" i="4"/>
  <c r="BZ89" i="4"/>
  <c r="DM89" i="4"/>
  <c r="M102" i="4"/>
  <c r="M103" i="4"/>
  <c r="M104" i="4"/>
  <c r="N104" i="4" s="1"/>
  <c r="M97" i="4"/>
  <c r="N97" i="4" s="1"/>
  <c r="EB121" i="4"/>
  <c r="M106" i="4"/>
  <c r="K119" i="4"/>
  <c r="M119" i="4"/>
  <c r="N119" i="4" s="1"/>
  <c r="N125" i="4"/>
  <c r="P133" i="4"/>
  <c r="Q133" i="4" s="1"/>
  <c r="M105" i="4"/>
  <c r="DS126" i="4"/>
  <c r="BW126" i="4"/>
  <c r="BB126" i="4"/>
  <c r="AA126" i="4"/>
  <c r="AM126" i="4"/>
  <c r="N135" i="4"/>
  <c r="M134" i="4"/>
  <c r="N134" i="4"/>
  <c r="P82" i="4"/>
  <c r="DD126" i="4"/>
  <c r="K125" i="4"/>
  <c r="DY130" i="4"/>
  <c r="K134" i="4"/>
  <c r="O130" i="4"/>
  <c r="X130" i="4"/>
  <c r="AP130" i="4"/>
  <c r="BQ130" i="4"/>
  <c r="BZ130" i="4"/>
  <c r="DS130" i="4"/>
  <c r="CR130" i="4"/>
  <c r="BW130" i="4"/>
  <c r="AV130" i="4"/>
  <c r="AA130" i="4"/>
  <c r="CU130" i="4"/>
  <c r="CF130" i="4"/>
  <c r="BH130" i="4"/>
  <c r="U130" i="4"/>
  <c r="R130" i="4"/>
  <c r="AJ130" i="4"/>
  <c r="AS130" i="4"/>
  <c r="BB130" i="4"/>
  <c r="BK130" i="4"/>
  <c r="BT130" i="4"/>
  <c r="CL130" i="4"/>
  <c r="DD130" i="4"/>
  <c r="DM130" i="4"/>
  <c r="DV130" i="4"/>
  <c r="N141" i="4"/>
  <c r="BH126" i="4"/>
  <c r="DJ126" i="4"/>
  <c r="EB126" i="4"/>
  <c r="P125" i="4"/>
  <c r="Q125" i="4" s="1"/>
  <c r="M129" i="4"/>
  <c r="CC130" i="4"/>
  <c r="EE130" i="4"/>
  <c r="N133" i="4"/>
  <c r="J142" i="4"/>
  <c r="M138" i="4"/>
  <c r="I46" i="7"/>
  <c r="I56" i="7"/>
  <c r="I100" i="7"/>
  <c r="I102" i="7"/>
  <c r="P135" i="4"/>
  <c r="DJ142" i="4"/>
  <c r="BN142" i="4"/>
  <c r="R142" i="4"/>
  <c r="DP142" i="4"/>
  <c r="X142" i="4"/>
  <c r="AV142" i="4"/>
  <c r="DV142" i="4"/>
  <c r="DD142" i="4"/>
  <c r="BH142" i="4"/>
  <c r="M137" i="4"/>
  <c r="I35" i="7"/>
  <c r="I63" i="7"/>
  <c r="I93" i="7"/>
  <c r="CF142" i="4"/>
  <c r="AD142" i="4"/>
  <c r="CR142" i="4"/>
  <c r="I58" i="7"/>
  <c r="BT142" i="4"/>
  <c r="I27" i="7"/>
  <c r="I45" i="7"/>
  <c r="I97" i="7"/>
  <c r="I99" i="7"/>
  <c r="I101" i="7"/>
  <c r="I12" i="7"/>
  <c r="DP126" i="4"/>
  <c r="CO126" i="4"/>
  <c r="BT126" i="4"/>
  <c r="AS126" i="4"/>
  <c r="X126" i="4"/>
  <c r="CI126" i="4"/>
  <c r="K135" i="4"/>
  <c r="BB142" i="4"/>
  <c r="I11" i="7"/>
  <c r="I49" i="7"/>
  <c r="I60" i="7"/>
  <c r="I110" i="7"/>
  <c r="J114" i="7"/>
  <c r="I114" i="7"/>
  <c r="I28" i="7"/>
  <c r="I123" i="7"/>
  <c r="I124" i="7" s="1"/>
  <c r="I127" i="7"/>
  <c r="I77" i="7"/>
  <c r="I19" i="7"/>
  <c r="BZ142" i="4"/>
  <c r="CL142" i="4"/>
  <c r="I119" i="7"/>
  <c r="I135" i="7"/>
  <c r="L15" i="8"/>
  <c r="N15" i="8" s="1"/>
  <c r="P15" i="8" s="1"/>
  <c r="R15" i="8" s="1"/>
  <c r="AJ142" i="4"/>
  <c r="CX142" i="4"/>
  <c r="N136" i="4"/>
  <c r="K136" i="4"/>
  <c r="K140" i="4"/>
  <c r="I44" i="7"/>
  <c r="I10" i="7"/>
  <c r="I20" i="7"/>
  <c r="I78" i="7"/>
  <c r="W28" i="8"/>
  <c r="I15" i="7"/>
  <c r="P141" i="4"/>
  <c r="I130" i="7"/>
  <c r="J16" i="8"/>
  <c r="L16" i="8" s="1"/>
  <c r="N16" i="8" s="1"/>
  <c r="P16" i="8" s="1"/>
  <c r="R16" i="8" s="1"/>
  <c r="T16" i="8" s="1"/>
  <c r="V16" i="8" s="1"/>
  <c r="X16" i="8" s="1"/>
  <c r="Z16" i="8" s="1"/>
  <c r="AB16" i="8" s="1"/>
  <c r="AD16" i="8" s="1"/>
  <c r="AF16" i="8" s="1"/>
  <c r="AH16" i="8" s="1"/>
  <c r="AJ16" i="8" s="1"/>
  <c r="AL16" i="8" s="1"/>
  <c r="AN16" i="8" s="1"/>
  <c r="AP16" i="8" s="1"/>
  <c r="AR16" i="8" s="1"/>
  <c r="EE142" i="4"/>
  <c r="P136" i="4"/>
  <c r="AP142" i="4"/>
  <c r="M139" i="4"/>
  <c r="I33" i="7"/>
  <c r="J13" i="8"/>
  <c r="L13" i="8" s="1"/>
  <c r="N13" i="8" s="1"/>
  <c r="P13" i="8" s="1"/>
  <c r="R13" i="8" s="1"/>
  <c r="T13" i="8" s="1"/>
  <c r="V13" i="8" s="1"/>
  <c r="X13" i="8" s="1"/>
  <c r="Z13" i="8" s="1"/>
  <c r="AB13" i="8" s="1"/>
  <c r="AD13" i="8" s="1"/>
  <c r="AF13" i="8" s="1"/>
  <c r="AH13" i="8" s="1"/>
  <c r="AJ13" i="8" s="1"/>
  <c r="AL13" i="8" s="1"/>
  <c r="AN13" i="8" s="1"/>
  <c r="AP13" i="8" s="1"/>
  <c r="AR13" i="8" s="1"/>
  <c r="J25" i="8"/>
  <c r="EB142" i="4"/>
  <c r="M140" i="4"/>
  <c r="N140" i="4" s="1"/>
  <c r="L18" i="8"/>
  <c r="N18" i="8" s="1"/>
  <c r="P18" i="8" s="1"/>
  <c r="R18" i="8" s="1"/>
  <c r="T18" i="8" s="1"/>
  <c r="I28" i="8"/>
  <c r="I35" i="8"/>
  <c r="BM35" i="8"/>
  <c r="M28" i="8"/>
  <c r="R39" i="8"/>
  <c r="AU28" i="8"/>
  <c r="O28" i="8"/>
  <c r="BE28" i="8"/>
  <c r="AM28" i="8"/>
  <c r="AG28" i="8"/>
  <c r="AA28" i="8"/>
  <c r="CI28" i="8"/>
  <c r="BA28" i="8"/>
  <c r="L26" i="8"/>
  <c r="N26" i="8" s="1"/>
  <c r="P26" i="8" s="1"/>
  <c r="R26" i="8" s="1"/>
  <c r="T26" i="8" s="1"/>
  <c r="V26" i="8" s="1"/>
  <c r="X26" i="8" s="1"/>
  <c r="Z26" i="8" s="1"/>
  <c r="AB26" i="8" s="1"/>
  <c r="AD26" i="8" s="1"/>
  <c r="AF26" i="8" s="1"/>
  <c r="AH26" i="8" s="1"/>
  <c r="AJ26" i="8" s="1"/>
  <c r="AL26" i="8" s="1"/>
  <c r="AN26" i="8" s="1"/>
  <c r="AP26" i="8" s="1"/>
  <c r="AR26" i="8" s="1"/>
  <c r="CM28" i="8"/>
  <c r="CC28" i="8"/>
  <c r="BQ28" i="8"/>
  <c r="O142" i="4"/>
  <c r="U142" i="4"/>
  <c r="AA142" i="4"/>
  <c r="AG142" i="4"/>
  <c r="AM142" i="4"/>
  <c r="AS142" i="4"/>
  <c r="AY142" i="4"/>
  <c r="BE142" i="4"/>
  <c r="BK142" i="4"/>
  <c r="BQ142" i="4"/>
  <c r="BW142" i="4"/>
  <c r="CC142" i="4"/>
  <c r="CI142" i="4"/>
  <c r="CO142" i="4"/>
  <c r="CU142" i="4"/>
  <c r="DA142" i="4"/>
  <c r="DG142" i="4"/>
  <c r="DM142" i="4"/>
  <c r="DS142" i="4"/>
  <c r="DY142" i="4"/>
  <c r="I136" i="7"/>
  <c r="Q28" i="8"/>
  <c r="AC28" i="8"/>
  <c r="U35" i="8"/>
  <c r="J32" i="8"/>
  <c r="BW28" i="8"/>
  <c r="BG28" i="8"/>
  <c r="CK28" i="8"/>
  <c r="BS28" i="8"/>
  <c r="BM28" i="8"/>
  <c r="BK28" i="8"/>
  <c r="U28" i="8"/>
  <c r="J27" i="8"/>
  <c r="L27" i="8" s="1"/>
  <c r="N27" i="8" s="1"/>
  <c r="P27" i="8" s="1"/>
  <c r="R27" i="8" s="1"/>
  <c r="T27" i="8" s="1"/>
  <c r="V27" i="8" s="1"/>
  <c r="X27" i="8" s="1"/>
  <c r="Z27" i="8" s="1"/>
  <c r="L33" i="8"/>
  <c r="N33" i="8" s="1"/>
  <c r="P33" i="8" s="1"/>
  <c r="R33" i="8" s="1"/>
  <c r="T33" i="8" s="1"/>
  <c r="V33" i="8" s="1"/>
  <c r="X33" i="8" s="1"/>
  <c r="Z33" i="8" s="1"/>
  <c r="AB33" i="8" s="1"/>
  <c r="AD33" i="8" s="1"/>
  <c r="AF33" i="8" s="1"/>
  <c r="AH33" i="8" s="1"/>
  <c r="AJ33" i="8" s="1"/>
  <c r="AL33" i="8" s="1"/>
  <c r="AN33" i="8" s="1"/>
  <c r="AP33" i="8" s="1"/>
  <c r="AR33" i="8" s="1"/>
  <c r="AO28" i="8"/>
  <c r="BE35" i="8"/>
  <c r="J34" i="8"/>
  <c r="L34" i="8" s="1"/>
  <c r="N34" i="8" s="1"/>
  <c r="P34" i="8" s="1"/>
  <c r="R34" i="8" s="1"/>
  <c r="T34" i="8" s="1"/>
  <c r="V34" i="8" s="1"/>
  <c r="X34" i="8" s="1"/>
  <c r="Z34" i="8" s="1"/>
  <c r="AB34" i="8" s="1"/>
  <c r="AD34" i="8" s="1"/>
  <c r="AF34" i="8" s="1"/>
  <c r="AH34" i="8" s="1"/>
  <c r="AJ34" i="8" s="1"/>
  <c r="AL34" i="8" s="1"/>
  <c r="AN34" i="8" s="1"/>
  <c r="AP34" i="8" s="1"/>
  <c r="AR34" i="8" s="1"/>
  <c r="AS28" i="8"/>
  <c r="J41" i="8"/>
  <c r="L41" i="8" s="1"/>
  <c r="N41" i="8" s="1"/>
  <c r="P41" i="8" s="1"/>
  <c r="R41" i="8" s="1"/>
  <c r="T41" i="8" s="1"/>
  <c r="V41" i="8" s="1"/>
  <c r="X41" i="8" s="1"/>
  <c r="Z41" i="8" s="1"/>
  <c r="AB41" i="8" s="1"/>
  <c r="AD41" i="8" s="1"/>
  <c r="AF41" i="8" s="1"/>
  <c r="AH41" i="8" s="1"/>
  <c r="AJ41" i="8" s="1"/>
  <c r="AL41" i="8" s="1"/>
  <c r="AN41" i="8" s="1"/>
  <c r="AP41" i="8" s="1"/>
  <c r="AR41" i="8" s="1"/>
  <c r="BQ46" i="8"/>
  <c r="CE35" i="8"/>
  <c r="AA46" i="8"/>
  <c r="CC46" i="8"/>
  <c r="BS46" i="8"/>
  <c r="AU46" i="8"/>
  <c r="AO46" i="8"/>
  <c r="AC46" i="8"/>
  <c r="J40" i="8"/>
  <c r="L40" i="8" s="1"/>
  <c r="N40" i="8" s="1"/>
  <c r="P40" i="8" s="1"/>
  <c r="R40" i="8" s="1"/>
  <c r="T40" i="8" s="1"/>
  <c r="V40" i="8" s="1"/>
  <c r="X40" i="8" s="1"/>
  <c r="Z40" i="8" s="1"/>
  <c r="AB40" i="8" s="1"/>
  <c r="AD40" i="8" s="1"/>
  <c r="AF40" i="8" s="1"/>
  <c r="AH40" i="8" s="1"/>
  <c r="AJ40" i="8" s="1"/>
  <c r="AL40" i="8" s="1"/>
  <c r="AN40" i="8" s="1"/>
  <c r="AP40" i="8" s="1"/>
  <c r="AR40" i="8" s="1"/>
  <c r="BU46" i="8"/>
  <c r="I32" i="7"/>
  <c r="U46" i="8"/>
  <c r="BY46" i="8"/>
  <c r="Q46" i="8"/>
  <c r="AS46" i="8"/>
  <c r="J51" i="8"/>
  <c r="L51" i="8" s="1"/>
  <c r="N51" i="8" s="1"/>
  <c r="P51" i="8" s="1"/>
  <c r="R51" i="8" s="1"/>
  <c r="T51" i="8" s="1"/>
  <c r="V51" i="8" s="1"/>
  <c r="X51" i="8" s="1"/>
  <c r="Z51" i="8" s="1"/>
  <c r="AB51" i="8" s="1"/>
  <c r="AD51" i="8" s="1"/>
  <c r="AF51" i="8" s="1"/>
  <c r="AH51" i="8" s="1"/>
  <c r="AJ51" i="8" s="1"/>
  <c r="AL51" i="8" s="1"/>
  <c r="AN51" i="8" s="1"/>
  <c r="AP51" i="8" s="1"/>
  <c r="AR51" i="8" s="1"/>
  <c r="S56" i="8"/>
  <c r="BW56" i="8"/>
  <c r="L50" i="8"/>
  <c r="N50" i="8" s="1"/>
  <c r="P50" i="8" s="1"/>
  <c r="R50" i="8" s="1"/>
  <c r="T50" i="8" s="1"/>
  <c r="V50" i="8" s="1"/>
  <c r="X50" i="8" s="1"/>
  <c r="Z50" i="8" s="1"/>
  <c r="AB50" i="8" s="1"/>
  <c r="AD50" i="8" s="1"/>
  <c r="AF50" i="8" s="1"/>
  <c r="AH50" i="8" s="1"/>
  <c r="AJ50" i="8" s="1"/>
  <c r="AL50" i="8" s="1"/>
  <c r="AN50" i="8" s="1"/>
  <c r="AP50" i="8" s="1"/>
  <c r="AR50" i="8" s="1"/>
  <c r="CM56" i="8"/>
  <c r="Y56" i="8"/>
  <c r="BO56" i="8"/>
  <c r="CE56" i="8"/>
  <c r="CI56" i="8"/>
  <c r="BG56" i="8"/>
  <c r="AU56" i="8"/>
  <c r="AO56" i="8"/>
  <c r="AI56" i="8"/>
  <c r="BU56" i="8"/>
  <c r="AE56" i="8"/>
  <c r="BI56" i="8"/>
  <c r="M56" i="8"/>
  <c r="O56" i="8"/>
  <c r="CA56" i="8"/>
  <c r="CK56" i="8"/>
  <c r="R19" i="8"/>
  <c r="T19" i="8" s="1"/>
  <c r="V19" i="8" s="1"/>
  <c r="X19" i="8" s="1"/>
  <c r="Z19" i="8" s="1"/>
  <c r="AB19" i="8" s="1"/>
  <c r="AD19" i="8" s="1"/>
  <c r="AF19" i="8" s="1"/>
  <c r="AH19" i="8" s="1"/>
  <c r="AJ19" i="8" s="1"/>
  <c r="AL19" i="8" s="1"/>
  <c r="AN19" i="8" s="1"/>
  <c r="AP19" i="8" s="1"/>
  <c r="AR19" i="8" s="1"/>
  <c r="CE28" i="8"/>
  <c r="BO28" i="8"/>
  <c r="AY28" i="8"/>
  <c r="AI28" i="8"/>
  <c r="S28" i="8"/>
  <c r="Y28" i="8"/>
  <c r="AE28" i="8"/>
  <c r="AK28" i="8"/>
  <c r="AQ28" i="8"/>
  <c r="AW28" i="8"/>
  <c r="BC28" i="8"/>
  <c r="BI28" i="8"/>
  <c r="CE46" i="8"/>
  <c r="BO46" i="8"/>
  <c r="S46" i="8"/>
  <c r="AE46" i="8"/>
  <c r="BI46" i="8"/>
  <c r="J52" i="8"/>
  <c r="J54" i="8"/>
  <c r="L54" i="8" s="1"/>
  <c r="BA56" i="8"/>
  <c r="U56" i="8"/>
  <c r="BE56" i="8"/>
  <c r="AM56" i="8"/>
  <c r="W56" i="8"/>
  <c r="I56" i="8"/>
  <c r="AK85" i="8"/>
  <c r="J62" i="8"/>
  <c r="L62" i="8" s="1"/>
  <c r="N62" i="8" s="1"/>
  <c r="P62" i="8" s="1"/>
  <c r="J64" i="8"/>
  <c r="CC56" i="8"/>
  <c r="BE85" i="8"/>
  <c r="AO85" i="8"/>
  <c r="Y85" i="8"/>
  <c r="CI85" i="8"/>
  <c r="BW85" i="8"/>
  <c r="BQ85" i="8"/>
  <c r="BK85" i="8"/>
  <c r="J60" i="8"/>
  <c r="O85" i="8"/>
  <c r="U85" i="8"/>
  <c r="AQ56" i="8"/>
  <c r="BY56" i="8"/>
  <c r="BS56" i="8"/>
  <c r="BC56" i="8"/>
  <c r="W85" i="8"/>
  <c r="AE85" i="8"/>
  <c r="AU85" i="8"/>
  <c r="BC85" i="8"/>
  <c r="BS85" i="8"/>
  <c r="AG85" i="8"/>
  <c r="AW85" i="8"/>
  <c r="BM85" i="8"/>
  <c r="I53" i="7"/>
  <c r="AI85" i="8"/>
  <c r="AQ85" i="8"/>
  <c r="AY85" i="8"/>
  <c r="BG85" i="8"/>
  <c r="CE85" i="8"/>
  <c r="J65" i="8"/>
  <c r="L65" i="8" s="1"/>
  <c r="N65" i="8" s="1"/>
  <c r="P65" i="8" s="1"/>
  <c r="R65" i="8" s="1"/>
  <c r="T65" i="8" s="1"/>
  <c r="V65" i="8" s="1"/>
  <c r="X65" i="8" s="1"/>
  <c r="Z65" i="8" s="1"/>
  <c r="AB65" i="8" s="1"/>
  <c r="AD65" i="8" s="1"/>
  <c r="AF65" i="8" s="1"/>
  <c r="AH65" i="8" s="1"/>
  <c r="AJ65" i="8" s="1"/>
  <c r="AL65" i="8" s="1"/>
  <c r="AN65" i="8" s="1"/>
  <c r="AP65" i="8" s="1"/>
  <c r="AR65" i="8" s="1"/>
  <c r="CK85" i="8"/>
  <c r="J66" i="8"/>
  <c r="L66" i="8" s="1"/>
  <c r="N66" i="8" s="1"/>
  <c r="P66" i="8" s="1"/>
  <c r="I85" i="8"/>
  <c r="J68" i="8"/>
  <c r="L68" i="8" s="1"/>
  <c r="N68" i="8" s="1"/>
  <c r="J69" i="8"/>
  <c r="L69" i="8" s="1"/>
  <c r="N69" i="8" s="1"/>
  <c r="P69" i="8" s="1"/>
  <c r="R69" i="8" s="1"/>
  <c r="T69" i="8" s="1"/>
  <c r="V69" i="8" s="1"/>
  <c r="X69" i="8" s="1"/>
  <c r="Z69" i="8" s="1"/>
  <c r="AB69" i="8" s="1"/>
  <c r="AD69" i="8" s="1"/>
  <c r="AF69" i="8" s="1"/>
  <c r="AH69" i="8" s="1"/>
  <c r="AJ69" i="8" s="1"/>
  <c r="AL69" i="8" s="1"/>
  <c r="AN69" i="8" s="1"/>
  <c r="AP69" i="8" s="1"/>
  <c r="AR69" i="8" s="1"/>
  <c r="AC56" i="8"/>
  <c r="AW56" i="8"/>
  <c r="J63" i="8"/>
  <c r="L63" i="8" s="1"/>
  <c r="N63" i="8" s="1"/>
  <c r="P63" i="8" s="1"/>
  <c r="R63" i="8" s="1"/>
  <c r="T63" i="8" s="1"/>
  <c r="V63" i="8" s="1"/>
  <c r="X63" i="8" s="1"/>
  <c r="Z63" i="8" s="1"/>
  <c r="AB63" i="8" s="1"/>
  <c r="AD63" i="8" s="1"/>
  <c r="AF63" i="8" s="1"/>
  <c r="AH63" i="8" s="1"/>
  <c r="AJ63" i="8" s="1"/>
  <c r="AL63" i="8" s="1"/>
  <c r="AN63" i="8" s="1"/>
  <c r="AP63" i="8" s="1"/>
  <c r="AR63" i="8" s="1"/>
  <c r="AA85" i="8"/>
  <c r="I76" i="7"/>
  <c r="J81" i="8"/>
  <c r="L81" i="8" s="1"/>
  <c r="N81" i="8" s="1"/>
  <c r="P81" i="8" s="1"/>
  <c r="R81" i="8" s="1"/>
  <c r="T81" i="8" s="1"/>
  <c r="V81" i="8" s="1"/>
  <c r="BY89" i="8"/>
  <c r="BI89" i="8"/>
  <c r="AS89" i="8"/>
  <c r="AC89" i="8"/>
  <c r="M89" i="8"/>
  <c r="I82" i="7"/>
  <c r="I83" i="7" s="1"/>
  <c r="CM89" i="8"/>
  <c r="CG89" i="8"/>
  <c r="CA89" i="8"/>
  <c r="BU89" i="8"/>
  <c r="BO89" i="8"/>
  <c r="CK89" i="8"/>
  <c r="CE89" i="8"/>
  <c r="O89" i="8"/>
  <c r="Y89" i="8"/>
  <c r="AI89" i="8"/>
  <c r="J99" i="8"/>
  <c r="L99" i="8" s="1"/>
  <c r="N99" i="8" s="1"/>
  <c r="P99" i="8" s="1"/>
  <c r="N106" i="8"/>
  <c r="P106" i="8" s="1"/>
  <c r="R106" i="8" s="1"/>
  <c r="T106" i="8" s="1"/>
  <c r="V106" i="8" s="1"/>
  <c r="X106" i="8" s="1"/>
  <c r="Z106" i="8" s="1"/>
  <c r="AB106" i="8" s="1"/>
  <c r="AD106" i="8" s="1"/>
  <c r="I96" i="7"/>
  <c r="R55" i="8"/>
  <c r="T55" i="8" s="1"/>
  <c r="V55" i="8" s="1"/>
  <c r="X55" i="8" s="1"/>
  <c r="Z55" i="8" s="1"/>
  <c r="AB55" i="8" s="1"/>
  <c r="AD55" i="8" s="1"/>
  <c r="AF55" i="8" s="1"/>
  <c r="AH55" i="8" s="1"/>
  <c r="AJ55" i="8" s="1"/>
  <c r="AL55" i="8" s="1"/>
  <c r="AN55" i="8" s="1"/>
  <c r="AP55" i="8" s="1"/>
  <c r="AR55" i="8" s="1"/>
  <c r="I91" i="7"/>
  <c r="J101" i="8"/>
  <c r="V83" i="8"/>
  <c r="X83" i="8" s="1"/>
  <c r="Z83" i="8" s="1"/>
  <c r="AB83" i="8" s="1"/>
  <c r="AD83" i="8" s="1"/>
  <c r="AF83" i="8" s="1"/>
  <c r="AH83" i="8" s="1"/>
  <c r="AJ83" i="8" s="1"/>
  <c r="AL83" i="8" s="1"/>
  <c r="AN83" i="8" s="1"/>
  <c r="AP83" i="8" s="1"/>
  <c r="AR83" i="8" s="1"/>
  <c r="U121" i="8"/>
  <c r="I94" i="7"/>
  <c r="J105" i="8"/>
  <c r="L105" i="8" s="1"/>
  <c r="N105" i="8" s="1"/>
  <c r="P105" i="8" s="1"/>
  <c r="R105" i="8" s="1"/>
  <c r="T105" i="8" s="1"/>
  <c r="V105" i="8" s="1"/>
  <c r="X105" i="8" s="1"/>
  <c r="Z105" i="8" s="1"/>
  <c r="AB105" i="8" s="1"/>
  <c r="AD105" i="8" s="1"/>
  <c r="AF105" i="8" s="1"/>
  <c r="AH105" i="8" s="1"/>
  <c r="AJ105" i="8" s="1"/>
  <c r="AL105" i="8" s="1"/>
  <c r="AN105" i="8" s="1"/>
  <c r="AP105" i="8" s="1"/>
  <c r="AR105" i="8" s="1"/>
  <c r="R84" i="8"/>
  <c r="T84" i="8" s="1"/>
  <c r="V84" i="8" s="1"/>
  <c r="X84" i="8" s="1"/>
  <c r="Z84" i="8" s="1"/>
  <c r="AB84" i="8" s="1"/>
  <c r="AD84" i="8" s="1"/>
  <c r="AF84" i="8" s="1"/>
  <c r="AH84" i="8" s="1"/>
  <c r="AJ84" i="8" s="1"/>
  <c r="AL84" i="8" s="1"/>
  <c r="AN84" i="8" s="1"/>
  <c r="AP84" i="8" s="1"/>
  <c r="AR84" i="8" s="1"/>
  <c r="P103" i="8"/>
  <c r="R103" i="8" s="1"/>
  <c r="T103" i="8" s="1"/>
  <c r="V103" i="8" s="1"/>
  <c r="X103" i="8" s="1"/>
  <c r="Z103" i="8" s="1"/>
  <c r="AB103" i="8" s="1"/>
  <c r="AD103" i="8" s="1"/>
  <c r="AF103" i="8" s="1"/>
  <c r="AH103" i="8" s="1"/>
  <c r="AJ103" i="8" s="1"/>
  <c r="AL103" i="8" s="1"/>
  <c r="AN103" i="8" s="1"/>
  <c r="AP103" i="8" s="1"/>
  <c r="AR103" i="8" s="1"/>
  <c r="I103" i="7"/>
  <c r="N115" i="8"/>
  <c r="P115" i="8" s="1"/>
  <c r="R115" i="8" s="1"/>
  <c r="T115" i="8" s="1"/>
  <c r="BM126" i="8"/>
  <c r="J117" i="8"/>
  <c r="L117" i="8" s="1"/>
  <c r="CM126" i="8"/>
  <c r="K126" i="8"/>
  <c r="CG126" i="8"/>
  <c r="J129" i="8"/>
  <c r="BY126" i="8"/>
  <c r="J120" i="8"/>
  <c r="L120" i="8" s="1"/>
  <c r="N120" i="8" s="1"/>
  <c r="P120" i="8" s="1"/>
  <c r="R120" i="8" s="1"/>
  <c r="T120" i="8" s="1"/>
  <c r="V120" i="8" s="1"/>
  <c r="X120" i="8" s="1"/>
  <c r="Z120" i="8" s="1"/>
  <c r="AB120" i="8" s="1"/>
  <c r="AD120" i="8" s="1"/>
  <c r="AF120" i="8" s="1"/>
  <c r="AH120" i="8" s="1"/>
  <c r="AJ120" i="8" s="1"/>
  <c r="AL120" i="8" s="1"/>
  <c r="AN120" i="8" s="1"/>
  <c r="AP120" i="8" s="1"/>
  <c r="AR120" i="8" s="1"/>
  <c r="CE126" i="8"/>
  <c r="BO126" i="8"/>
  <c r="AI126" i="8"/>
  <c r="CI126" i="8"/>
  <c r="CC126" i="8"/>
  <c r="BW126" i="8"/>
  <c r="BQ126" i="8"/>
  <c r="BK126" i="8"/>
  <c r="I118" i="7"/>
  <c r="BG126" i="8"/>
  <c r="Q126" i="8"/>
  <c r="BA126" i="8"/>
  <c r="BS126" i="8"/>
  <c r="AA126" i="8"/>
  <c r="AK126" i="8"/>
  <c r="AU126" i="8"/>
  <c r="L125" i="8"/>
  <c r="N125" i="8" s="1"/>
  <c r="P125" i="8" s="1"/>
  <c r="R125" i="8" s="1"/>
  <c r="T125" i="8" s="1"/>
  <c r="V125" i="8" s="1"/>
  <c r="X125" i="8" s="1"/>
  <c r="Z125" i="8" s="1"/>
  <c r="AB125" i="8" s="1"/>
  <c r="AD125" i="8" s="1"/>
  <c r="AF125" i="8" s="1"/>
  <c r="AH125" i="8" s="1"/>
  <c r="AJ125" i="8" s="1"/>
  <c r="AL125" i="8" s="1"/>
  <c r="AN125" i="8" s="1"/>
  <c r="AP125" i="8" s="1"/>
  <c r="AR125" i="8" s="1"/>
  <c r="U143" i="8"/>
  <c r="N136" i="8"/>
  <c r="P136" i="8" s="1"/>
  <c r="R136" i="8" s="1"/>
  <c r="T136" i="8" s="1"/>
  <c r="V136" i="8" s="1"/>
  <c r="X136" i="8" s="1"/>
  <c r="Z136" i="8" s="1"/>
  <c r="AB136" i="8" s="1"/>
  <c r="AD136" i="8" s="1"/>
  <c r="AF136" i="8" s="1"/>
  <c r="AH136" i="8" s="1"/>
  <c r="AJ136" i="8" s="1"/>
  <c r="AL136" i="8" s="1"/>
  <c r="AN136" i="8" s="1"/>
  <c r="AP136" i="8" s="1"/>
  <c r="AR136" i="8" s="1"/>
  <c r="BK143" i="8"/>
  <c r="AU143" i="8"/>
  <c r="AE143" i="8"/>
  <c r="O143" i="8"/>
  <c r="CK143" i="8"/>
  <c r="BW143" i="8"/>
  <c r="I128" i="7"/>
  <c r="CA143" i="8"/>
  <c r="AO143" i="8"/>
  <c r="I143" i="8"/>
  <c r="BM143" i="8"/>
  <c r="BE143" i="8"/>
  <c r="AW143" i="8"/>
  <c r="AG143" i="8"/>
  <c r="S143" i="8"/>
  <c r="BC143" i="8"/>
  <c r="BS143" i="8"/>
  <c r="J133" i="8"/>
  <c r="BO143" i="8"/>
  <c r="BG143" i="8"/>
  <c r="CM143" i="8"/>
  <c r="AI143" i="8"/>
  <c r="CC143" i="8"/>
  <c r="Y143" i="8"/>
  <c r="AQ143" i="8"/>
  <c r="AY143" i="8"/>
  <c r="CA130" i="8"/>
  <c r="BK130" i="8"/>
  <c r="AU130" i="8"/>
  <c r="AE130" i="8"/>
  <c r="O130" i="8"/>
  <c r="AK130" i="8"/>
  <c r="AQ130" i="8"/>
  <c r="AW130" i="8"/>
  <c r="BC130" i="8"/>
  <c r="BI130" i="8"/>
  <c r="BO130" i="8"/>
  <c r="BU130" i="8"/>
  <c r="AA143" i="8"/>
  <c r="BQ143" i="8"/>
  <c r="CG143" i="8"/>
  <c r="J137" i="8"/>
  <c r="L137" i="8" s="1"/>
  <c r="N137" i="8" s="1"/>
  <c r="P137" i="8" s="1"/>
  <c r="R137" i="8" s="1"/>
  <c r="T137" i="8" s="1"/>
  <c r="V137" i="8" s="1"/>
  <c r="X137" i="8" s="1"/>
  <c r="Z137" i="8" s="1"/>
  <c r="N140" i="8"/>
  <c r="P140" i="8" s="1"/>
  <c r="I133" i="7"/>
  <c r="AM143" i="8"/>
  <c r="BU143" i="8"/>
  <c r="K143" i="8"/>
  <c r="M143" i="8"/>
  <c r="J138" i="8"/>
  <c r="AK143" i="8"/>
  <c r="BA143" i="8"/>
  <c r="CI143" i="8"/>
  <c r="J142" i="8"/>
  <c r="L142" i="8" s="1"/>
  <c r="N142" i="8" s="1"/>
  <c r="P142" i="8" s="1"/>
  <c r="R142" i="8" s="1"/>
  <c r="T142" i="8" s="1"/>
  <c r="V142" i="8" s="1"/>
  <c r="X142" i="8" s="1"/>
  <c r="Z142" i="8" s="1"/>
  <c r="AB142" i="8" s="1"/>
  <c r="AD142" i="8" s="1"/>
  <c r="AF142" i="8" s="1"/>
  <c r="AH142" i="8" s="1"/>
  <c r="AJ142" i="8" s="1"/>
  <c r="AL142" i="8" s="1"/>
  <c r="AN142" i="8" s="1"/>
  <c r="AP142" i="8" s="1"/>
  <c r="AR142" i="8" s="1"/>
  <c r="N141" i="8"/>
  <c r="P141" i="8" s="1"/>
  <c r="R141" i="8" s="1"/>
  <c r="T141" i="8" s="1"/>
  <c r="V141" i="8" s="1"/>
  <c r="X141" i="8" s="1"/>
  <c r="Z141" i="8" s="1"/>
  <c r="AB141" i="8" s="1"/>
  <c r="AD141" i="8" s="1"/>
  <c r="AF141" i="8" s="1"/>
  <c r="AH141" i="8" s="1"/>
  <c r="AJ141" i="8" s="1"/>
  <c r="AL141" i="8" s="1"/>
  <c r="AN141" i="8" s="1"/>
  <c r="AP141" i="8" s="1"/>
  <c r="AR141" i="8" s="1"/>
  <c r="CE143" i="8"/>
  <c r="K101" i="7" l="1"/>
  <c r="I120" i="7"/>
  <c r="G20" i="1"/>
  <c r="Q18" i="4"/>
  <c r="K142" i="4"/>
  <c r="S136" i="4"/>
  <c r="T136" i="4"/>
  <c r="Q136" i="4"/>
  <c r="I16" i="7"/>
  <c r="P34" i="4"/>
  <c r="Q34" i="4" s="1"/>
  <c r="N34" i="4"/>
  <c r="P19" i="4"/>
  <c r="N19" i="4"/>
  <c r="AT105" i="8"/>
  <c r="AV105" i="8" s="1"/>
  <c r="AX105" i="8" s="1"/>
  <c r="AZ105" i="8" s="1"/>
  <c r="BB105" i="8" s="1"/>
  <c r="BD105" i="8" s="1"/>
  <c r="BF105" i="8" s="1"/>
  <c r="BH105" i="8" s="1"/>
  <c r="BJ105" i="8" s="1"/>
  <c r="BL105" i="8" s="1"/>
  <c r="BN105" i="8" s="1"/>
  <c r="BP105" i="8" s="1"/>
  <c r="CP105" i="8" s="1"/>
  <c r="J99" i="7" s="1"/>
  <c r="K99" i="7" s="1"/>
  <c r="S141" i="4"/>
  <c r="T141" i="4"/>
  <c r="Q141" i="4"/>
  <c r="P66" i="4"/>
  <c r="Q66" i="4" s="1"/>
  <c r="N66" i="4"/>
  <c r="AT141" i="8"/>
  <c r="AV141" i="8" s="1"/>
  <c r="AX141" i="8" s="1"/>
  <c r="AZ141" i="8" s="1"/>
  <c r="BB141" i="8" s="1"/>
  <c r="BD141" i="8" s="1"/>
  <c r="BF141" i="8" s="1"/>
  <c r="BH141" i="8" s="1"/>
  <c r="BJ141" i="8" s="1"/>
  <c r="BL141" i="8" s="1"/>
  <c r="BN141" i="8" s="1"/>
  <c r="BP141" i="8" s="1"/>
  <c r="CP141" i="8" s="1"/>
  <c r="J135" i="7" s="1"/>
  <c r="K135" i="7" s="1"/>
  <c r="G36" i="6" s="1"/>
  <c r="J36" i="6" s="1"/>
  <c r="AT13" i="8"/>
  <c r="AV13" i="8" s="1"/>
  <c r="AX13" i="8" s="1"/>
  <c r="AZ13" i="8" s="1"/>
  <c r="BB13" i="8" s="1"/>
  <c r="BD13" i="8" s="1"/>
  <c r="BF13" i="8" s="1"/>
  <c r="BH13" i="8" s="1"/>
  <c r="BJ13" i="8" s="1"/>
  <c r="BL13" i="8" s="1"/>
  <c r="BN13" i="8" s="1"/>
  <c r="BP13" i="8" s="1"/>
  <c r="AT16" i="8"/>
  <c r="AV16" i="8" s="1"/>
  <c r="AX16" i="8" s="1"/>
  <c r="AZ16" i="8" s="1"/>
  <c r="BB16" i="8" s="1"/>
  <c r="BD16" i="8" s="1"/>
  <c r="BF16" i="8" s="1"/>
  <c r="BH16" i="8" s="1"/>
  <c r="BJ16" i="8" s="1"/>
  <c r="BL16" i="8" s="1"/>
  <c r="BN16" i="8" s="1"/>
  <c r="BP16" i="8" s="1"/>
  <c r="CP16" i="8" s="1"/>
  <c r="P53" i="4"/>
  <c r="N53" i="4"/>
  <c r="P62" i="4"/>
  <c r="Q62" i="4" s="1"/>
  <c r="N62" i="4"/>
  <c r="AT84" i="8"/>
  <c r="AV84" i="8" s="1"/>
  <c r="AX84" i="8" s="1"/>
  <c r="AZ84" i="8" s="1"/>
  <c r="BB84" i="8" s="1"/>
  <c r="BD84" i="8" s="1"/>
  <c r="BF84" i="8" s="1"/>
  <c r="BH84" i="8" s="1"/>
  <c r="BJ84" i="8" s="1"/>
  <c r="BL84" i="8" s="1"/>
  <c r="BN84" i="8" s="1"/>
  <c r="BP84" i="8" s="1"/>
  <c r="S82" i="4"/>
  <c r="T82" i="4" s="1"/>
  <c r="Q82" i="4"/>
  <c r="P32" i="4"/>
  <c r="N32" i="4"/>
  <c r="AT125" i="8"/>
  <c r="AV125" i="8" s="1"/>
  <c r="AX125" i="8" s="1"/>
  <c r="AZ125" i="8" s="1"/>
  <c r="BB125" i="8" s="1"/>
  <c r="BD125" i="8" s="1"/>
  <c r="BF125" i="8" s="1"/>
  <c r="BH125" i="8" s="1"/>
  <c r="BJ125" i="8" s="1"/>
  <c r="BL125" i="8" s="1"/>
  <c r="BN125" i="8" s="1"/>
  <c r="BP125" i="8" s="1"/>
  <c r="CP125" i="8" s="1"/>
  <c r="J119" i="7" s="1"/>
  <c r="K119" i="7" s="1"/>
  <c r="G25" i="6" s="1"/>
  <c r="J25" i="6" s="1"/>
  <c r="AT19" i="8"/>
  <c r="AV19" i="8" s="1"/>
  <c r="AX19" i="8" s="1"/>
  <c r="AZ19" i="8" s="1"/>
  <c r="BB19" i="8" s="1"/>
  <c r="BD19" i="8" s="1"/>
  <c r="BF19" i="8" s="1"/>
  <c r="BH19" i="8" s="1"/>
  <c r="BJ19" i="8" s="1"/>
  <c r="BL19" i="8" s="1"/>
  <c r="BN19" i="8" s="1"/>
  <c r="BP19" i="8" s="1"/>
  <c r="CP19" i="8" s="1"/>
  <c r="AT26" i="8"/>
  <c r="AV26" i="8" s="1"/>
  <c r="AX26" i="8" s="1"/>
  <c r="AZ26" i="8" s="1"/>
  <c r="BB26" i="8" s="1"/>
  <c r="BD26" i="8" s="1"/>
  <c r="BF26" i="8" s="1"/>
  <c r="BH26" i="8" s="1"/>
  <c r="BJ26" i="8" s="1"/>
  <c r="BL26" i="8" s="1"/>
  <c r="BN26" i="8" s="1"/>
  <c r="BP26" i="8" s="1"/>
  <c r="CP26" i="8" s="1"/>
  <c r="J20" i="7" s="1"/>
  <c r="K20" i="7" s="1"/>
  <c r="K26" i="4"/>
  <c r="M26" i="4"/>
  <c r="J28" i="4"/>
  <c r="P103" i="4"/>
  <c r="Q103" i="4" s="1"/>
  <c r="N103" i="4"/>
  <c r="AT51" i="8"/>
  <c r="AV51" i="8" s="1"/>
  <c r="AX51" i="8" s="1"/>
  <c r="AZ51" i="8" s="1"/>
  <c r="BB51" i="8" s="1"/>
  <c r="BD51" i="8" s="1"/>
  <c r="BF51" i="8" s="1"/>
  <c r="BH51" i="8" s="1"/>
  <c r="BJ51" i="8" s="1"/>
  <c r="BL51" i="8" s="1"/>
  <c r="BN51" i="8" s="1"/>
  <c r="BP51" i="8" s="1"/>
  <c r="CP51" i="8" s="1"/>
  <c r="J45" i="7" s="1"/>
  <c r="K45" i="7" s="1"/>
  <c r="Q21" i="5" s="1"/>
  <c r="AT41" i="8"/>
  <c r="AV41" i="8" s="1"/>
  <c r="AX41" i="8" s="1"/>
  <c r="AZ41" i="8" s="1"/>
  <c r="BB41" i="8" s="1"/>
  <c r="BD41" i="8" s="1"/>
  <c r="BF41" i="8" s="1"/>
  <c r="BH41" i="8" s="1"/>
  <c r="BJ41" i="8" s="1"/>
  <c r="BL41" i="8" s="1"/>
  <c r="BN41" i="8" s="1"/>
  <c r="BP41" i="8" s="1"/>
  <c r="P51" i="4"/>
  <c r="Q51" i="4" s="1"/>
  <c r="N51" i="4"/>
  <c r="P15" i="4"/>
  <c r="S17" i="4"/>
  <c r="AT83" i="8"/>
  <c r="AV83" i="8" s="1"/>
  <c r="AX83" i="8" s="1"/>
  <c r="AZ83" i="8" s="1"/>
  <c r="BB83" i="8" s="1"/>
  <c r="BD83" i="8" s="1"/>
  <c r="BF83" i="8" s="1"/>
  <c r="BH83" i="8" s="1"/>
  <c r="BJ83" i="8" s="1"/>
  <c r="BL83" i="8" s="1"/>
  <c r="BN83" i="8" s="1"/>
  <c r="BP83" i="8" s="1"/>
  <c r="CP83" i="8" s="1"/>
  <c r="J77" i="7" s="1"/>
  <c r="K77" i="7" s="1"/>
  <c r="G47" i="5" s="1"/>
  <c r="J47" i="5" s="1"/>
  <c r="AT50" i="8"/>
  <c r="AV50" i="8" s="1"/>
  <c r="AX50" i="8" s="1"/>
  <c r="AZ50" i="8" s="1"/>
  <c r="BB50" i="8" s="1"/>
  <c r="BD50" i="8" s="1"/>
  <c r="BF50" i="8" s="1"/>
  <c r="BH50" i="8" s="1"/>
  <c r="BJ50" i="8" s="1"/>
  <c r="BL50" i="8" s="1"/>
  <c r="BN50" i="8" s="1"/>
  <c r="BP50" i="8" s="1"/>
  <c r="CP50" i="8" s="1"/>
  <c r="J44" i="7" s="1"/>
  <c r="K44" i="7" s="1"/>
  <c r="O21" i="5" s="1"/>
  <c r="P102" i="4"/>
  <c r="Q102" i="4" s="1"/>
  <c r="N102" i="4"/>
  <c r="P101" i="4"/>
  <c r="N101" i="4"/>
  <c r="AT142" i="8"/>
  <c r="AV142" i="8" s="1"/>
  <c r="AX142" i="8" s="1"/>
  <c r="AZ142" i="8" s="1"/>
  <c r="BB142" i="8" s="1"/>
  <c r="BD142" i="8" s="1"/>
  <c r="BF142" i="8" s="1"/>
  <c r="BH142" i="8" s="1"/>
  <c r="BJ142" i="8" s="1"/>
  <c r="BL142" i="8" s="1"/>
  <c r="BN142" i="8" s="1"/>
  <c r="BP142" i="8" s="1"/>
  <c r="CP142" i="8" s="1"/>
  <c r="J136" i="7" s="1"/>
  <c r="K136" i="7" s="1"/>
  <c r="G37" i="6" s="1"/>
  <c r="J37" i="6" s="1"/>
  <c r="AT103" i="8"/>
  <c r="AV103" i="8" s="1"/>
  <c r="AX103" i="8" s="1"/>
  <c r="AZ103" i="8" s="1"/>
  <c r="BB103" i="8" s="1"/>
  <c r="BD103" i="8" s="1"/>
  <c r="BF103" i="8" s="1"/>
  <c r="BH103" i="8" s="1"/>
  <c r="BJ103" i="8" s="1"/>
  <c r="BL103" i="8" s="1"/>
  <c r="BN103" i="8" s="1"/>
  <c r="BP103" i="8" s="1"/>
  <c r="CP103" i="8" s="1"/>
  <c r="J97" i="7" s="1"/>
  <c r="K97" i="7" s="1"/>
  <c r="AT55" i="8"/>
  <c r="AV55" i="8" s="1"/>
  <c r="AX55" i="8" s="1"/>
  <c r="AZ55" i="8" s="1"/>
  <c r="BB55" i="8" s="1"/>
  <c r="BD55" i="8" s="1"/>
  <c r="BF55" i="8" s="1"/>
  <c r="BH55" i="8" s="1"/>
  <c r="BJ55" i="8" s="1"/>
  <c r="BL55" i="8" s="1"/>
  <c r="BN55" i="8" s="1"/>
  <c r="BP55" i="8" s="1"/>
  <c r="CP55" i="8" s="1"/>
  <c r="J49" i="7" s="1"/>
  <c r="K49" i="7" s="1"/>
  <c r="S135" i="4"/>
  <c r="T135" i="4" s="1"/>
  <c r="Q135" i="4"/>
  <c r="AI121" i="8"/>
  <c r="AI145" i="8" s="1"/>
  <c r="AG121" i="8"/>
  <c r="CI121" i="8"/>
  <c r="CI145" i="8" s="1"/>
  <c r="AA121" i="8"/>
  <c r="AA145" i="8" s="1"/>
  <c r="AF106" i="8"/>
  <c r="AH106" i="8" s="1"/>
  <c r="AJ106" i="8" s="1"/>
  <c r="AL106" i="8" s="1"/>
  <c r="AN106" i="8" s="1"/>
  <c r="AP106" i="8" s="1"/>
  <c r="AR106" i="8" s="1"/>
  <c r="AT65" i="8"/>
  <c r="AV65" i="8" s="1"/>
  <c r="AX65" i="8" s="1"/>
  <c r="AZ65" i="8" s="1"/>
  <c r="BB65" i="8" s="1"/>
  <c r="BD65" i="8" s="1"/>
  <c r="BF65" i="8" s="1"/>
  <c r="BH65" i="8" s="1"/>
  <c r="BJ65" i="8" s="1"/>
  <c r="BL65" i="8" s="1"/>
  <c r="BN65" i="8" s="1"/>
  <c r="BP65" i="8" s="1"/>
  <c r="CP65" i="8" s="1"/>
  <c r="J59" i="7" s="1"/>
  <c r="CA85" i="8"/>
  <c r="BY85" i="8"/>
  <c r="N54" i="8"/>
  <c r="P54" i="8" s="1"/>
  <c r="R54" i="8" s="1"/>
  <c r="T54" i="8" s="1"/>
  <c r="V54" i="8" s="1"/>
  <c r="X54" i="8" s="1"/>
  <c r="Z54" i="8" s="1"/>
  <c r="AB54" i="8" s="1"/>
  <c r="AD54" i="8" s="1"/>
  <c r="AF54" i="8" s="1"/>
  <c r="AH54" i="8" s="1"/>
  <c r="AJ54" i="8" s="1"/>
  <c r="AL54" i="8" s="1"/>
  <c r="AN54" i="8" s="1"/>
  <c r="AP54" i="8" s="1"/>
  <c r="AR54" i="8" s="1"/>
  <c r="L52" i="8"/>
  <c r="N52" i="8" s="1"/>
  <c r="P52" i="8" s="1"/>
  <c r="R52" i="8" s="1"/>
  <c r="T52" i="8" s="1"/>
  <c r="V52" i="8" s="1"/>
  <c r="X52" i="8" s="1"/>
  <c r="Z52" i="8" s="1"/>
  <c r="AB52" i="8" s="1"/>
  <c r="AD52" i="8" s="1"/>
  <c r="AF52" i="8" s="1"/>
  <c r="AH52" i="8" s="1"/>
  <c r="AJ52" i="8" s="1"/>
  <c r="AL52" i="8" s="1"/>
  <c r="AN52" i="8" s="1"/>
  <c r="AP52" i="8" s="1"/>
  <c r="AR52" i="8" s="1"/>
  <c r="AW46" i="8"/>
  <c r="K56" i="8"/>
  <c r="AT34" i="8"/>
  <c r="AV34" i="8" s="1"/>
  <c r="AX34" i="8" s="1"/>
  <c r="AZ34" i="8" s="1"/>
  <c r="BB34" i="8" s="1"/>
  <c r="BD34" i="8" s="1"/>
  <c r="BF34" i="8" s="1"/>
  <c r="BH34" i="8" s="1"/>
  <c r="BJ34" i="8" s="1"/>
  <c r="BL34" i="8" s="1"/>
  <c r="BN34" i="8" s="1"/>
  <c r="BP34" i="8" s="1"/>
  <c r="CP34" i="8" s="1"/>
  <c r="J27" i="7" s="1"/>
  <c r="K27" i="7" s="1"/>
  <c r="G17" i="5" s="1"/>
  <c r="J17" i="5" s="1"/>
  <c r="BY35" i="8"/>
  <c r="BU28" i="8"/>
  <c r="CA35" i="8"/>
  <c r="AQ35" i="8"/>
  <c r="CI35" i="8"/>
  <c r="I132" i="7"/>
  <c r="BK22" i="8"/>
  <c r="AA22" i="8"/>
  <c r="AO22" i="8"/>
  <c r="BS22" i="8"/>
  <c r="O22" i="8"/>
  <c r="I48" i="7"/>
  <c r="N137" i="4"/>
  <c r="N142" i="4" s="1"/>
  <c r="P137" i="4"/>
  <c r="CG22" i="8"/>
  <c r="AV121" i="4"/>
  <c r="AV144" i="4" s="1"/>
  <c r="EE121" i="4"/>
  <c r="EE144" i="4" s="1"/>
  <c r="DA121" i="4"/>
  <c r="DA144" i="4" s="1"/>
  <c r="BH121" i="4"/>
  <c r="BH144" i="4" s="1"/>
  <c r="AD121" i="4"/>
  <c r="AD144" i="4" s="1"/>
  <c r="DV85" i="4"/>
  <c r="BQ85" i="4"/>
  <c r="DA85" i="4"/>
  <c r="DA91" i="4" s="1"/>
  <c r="BW85" i="4"/>
  <c r="BQ56" i="4"/>
  <c r="AP56" i="4"/>
  <c r="CL56" i="4"/>
  <c r="K67" i="4"/>
  <c r="M67" i="4"/>
  <c r="N67" i="4" s="1"/>
  <c r="DS22" i="4"/>
  <c r="I112" i="3"/>
  <c r="I135" i="3" s="1"/>
  <c r="AV22" i="4"/>
  <c r="CI28" i="4"/>
  <c r="DY28" i="4"/>
  <c r="BH22" i="4"/>
  <c r="P14" i="4"/>
  <c r="Q14" i="4" s="1"/>
  <c r="CX22" i="4"/>
  <c r="DJ22" i="4"/>
  <c r="AT120" i="8"/>
  <c r="AV120" i="8" s="1"/>
  <c r="AX120" i="8" s="1"/>
  <c r="AZ120" i="8" s="1"/>
  <c r="BB120" i="8" s="1"/>
  <c r="BD120" i="8" s="1"/>
  <c r="BF120" i="8" s="1"/>
  <c r="BH120" i="8" s="1"/>
  <c r="BJ120" i="8" s="1"/>
  <c r="BL120" i="8" s="1"/>
  <c r="BN120" i="8" s="1"/>
  <c r="BP120" i="8" s="1"/>
  <c r="R140" i="8"/>
  <c r="T140" i="8" s="1"/>
  <c r="V140" i="8" s="1"/>
  <c r="X140" i="8" s="1"/>
  <c r="Z140" i="8" s="1"/>
  <c r="AB140" i="8" s="1"/>
  <c r="AD140" i="8" s="1"/>
  <c r="AF140" i="8" s="1"/>
  <c r="AH140" i="8" s="1"/>
  <c r="AJ140" i="8" s="1"/>
  <c r="AL140" i="8" s="1"/>
  <c r="AN140" i="8" s="1"/>
  <c r="AP140" i="8" s="1"/>
  <c r="AR140" i="8" s="1"/>
  <c r="BU126" i="8"/>
  <c r="S126" i="8"/>
  <c r="O126" i="8"/>
  <c r="AW121" i="8"/>
  <c r="AU121" i="8"/>
  <c r="AU145" i="8" s="1"/>
  <c r="I121" i="8"/>
  <c r="I145" i="8" s="1"/>
  <c r="R99" i="8"/>
  <c r="T99" i="8" s="1"/>
  <c r="V99" i="8" s="1"/>
  <c r="X99" i="8" s="1"/>
  <c r="Z99" i="8" s="1"/>
  <c r="AB99" i="8" s="1"/>
  <c r="AD99" i="8" s="1"/>
  <c r="AF99" i="8" s="1"/>
  <c r="AH99" i="8" s="1"/>
  <c r="AJ99" i="8" s="1"/>
  <c r="AL99" i="8" s="1"/>
  <c r="AN99" i="8" s="1"/>
  <c r="AP99" i="8" s="1"/>
  <c r="AR99" i="8" s="1"/>
  <c r="BS121" i="8"/>
  <c r="BS145" i="8" s="1"/>
  <c r="J82" i="8"/>
  <c r="L82" i="8" s="1"/>
  <c r="N82" i="8" s="1"/>
  <c r="P82" i="8" s="1"/>
  <c r="R82" i="8" s="1"/>
  <c r="T82" i="8" s="1"/>
  <c r="V82" i="8" s="1"/>
  <c r="X82" i="8" s="1"/>
  <c r="Z82" i="8" s="1"/>
  <c r="AB82" i="8" s="1"/>
  <c r="AD82" i="8" s="1"/>
  <c r="AF82" i="8" s="1"/>
  <c r="AH82" i="8" s="1"/>
  <c r="AJ82" i="8" s="1"/>
  <c r="AL82" i="8" s="1"/>
  <c r="AN82" i="8" s="1"/>
  <c r="AP82" i="8" s="1"/>
  <c r="AR82" i="8" s="1"/>
  <c r="J53" i="8"/>
  <c r="L53" i="8" s="1"/>
  <c r="N53" i="8" s="1"/>
  <c r="P53" i="8" s="1"/>
  <c r="R53" i="8" s="1"/>
  <c r="T53" i="8" s="1"/>
  <c r="V53" i="8" s="1"/>
  <c r="X53" i="8" s="1"/>
  <c r="Z53" i="8" s="1"/>
  <c r="AB53" i="8" s="1"/>
  <c r="AD53" i="8" s="1"/>
  <c r="AF53" i="8" s="1"/>
  <c r="AH53" i="8" s="1"/>
  <c r="AJ53" i="8" s="1"/>
  <c r="AL53" i="8" s="1"/>
  <c r="AN53" i="8" s="1"/>
  <c r="AP53" i="8" s="1"/>
  <c r="AR53" i="8" s="1"/>
  <c r="I47" i="7"/>
  <c r="P68" i="8"/>
  <c r="R68" i="8" s="1"/>
  <c r="T68" i="8" s="1"/>
  <c r="V68" i="8" s="1"/>
  <c r="X68" i="8" s="1"/>
  <c r="Z68" i="8" s="1"/>
  <c r="AB68" i="8" s="1"/>
  <c r="AD68" i="8" s="1"/>
  <c r="AF68" i="8" s="1"/>
  <c r="AH68" i="8" s="1"/>
  <c r="AJ68" i="8" s="1"/>
  <c r="AL68" i="8" s="1"/>
  <c r="AN68" i="8" s="1"/>
  <c r="AP68" i="8" s="1"/>
  <c r="AR68" i="8" s="1"/>
  <c r="K85" i="8"/>
  <c r="CG85" i="8"/>
  <c r="L60" i="8"/>
  <c r="N60" i="8" s="1"/>
  <c r="P60" i="8" s="1"/>
  <c r="R60" i="8" s="1"/>
  <c r="T60" i="8" s="1"/>
  <c r="V60" i="8" s="1"/>
  <c r="X60" i="8" s="1"/>
  <c r="Z60" i="8" s="1"/>
  <c r="AB60" i="8" s="1"/>
  <c r="AD60" i="8" s="1"/>
  <c r="AF60" i="8" s="1"/>
  <c r="AH60" i="8" s="1"/>
  <c r="AJ60" i="8" s="1"/>
  <c r="AL60" i="8" s="1"/>
  <c r="AN60" i="8" s="1"/>
  <c r="AP60" i="8" s="1"/>
  <c r="AR60" i="8" s="1"/>
  <c r="BK56" i="8"/>
  <c r="CI46" i="8"/>
  <c r="Y46" i="8"/>
  <c r="BQ35" i="8"/>
  <c r="AT33" i="8"/>
  <c r="AV33" i="8" s="1"/>
  <c r="AX33" i="8" s="1"/>
  <c r="AZ33" i="8" s="1"/>
  <c r="BB33" i="8" s="1"/>
  <c r="BD33" i="8" s="1"/>
  <c r="BF33" i="8" s="1"/>
  <c r="BH33" i="8" s="1"/>
  <c r="BJ33" i="8" s="1"/>
  <c r="BL33" i="8" s="1"/>
  <c r="BN33" i="8" s="1"/>
  <c r="BP33" i="8" s="1"/>
  <c r="AB27" i="8"/>
  <c r="AD27" i="8" s="1"/>
  <c r="AF27" i="8" s="1"/>
  <c r="AH27" i="8" s="1"/>
  <c r="AJ27" i="8" s="1"/>
  <c r="AL27" i="8" s="1"/>
  <c r="AN27" i="8" s="1"/>
  <c r="AP27" i="8" s="1"/>
  <c r="AR27" i="8" s="1"/>
  <c r="BK35" i="8"/>
  <c r="S35" i="8"/>
  <c r="AY35" i="8"/>
  <c r="CM35" i="8"/>
  <c r="K28" i="8"/>
  <c r="P139" i="4"/>
  <c r="Q139" i="4" s="1"/>
  <c r="AW22" i="8"/>
  <c r="BQ22" i="8"/>
  <c r="AU22" i="8"/>
  <c r="CI22" i="8"/>
  <c r="M130" i="4"/>
  <c r="P129" i="4"/>
  <c r="M116" i="4"/>
  <c r="N116" i="4" s="1"/>
  <c r="K116" i="4"/>
  <c r="K99" i="4"/>
  <c r="M99" i="4"/>
  <c r="P107" i="4"/>
  <c r="Q107" i="4" s="1"/>
  <c r="CI121" i="4"/>
  <c r="CI144" i="4" s="1"/>
  <c r="AY121" i="4"/>
  <c r="AY144" i="4" s="1"/>
  <c r="DP121" i="4"/>
  <c r="DP144" i="4" s="1"/>
  <c r="BQ121" i="4"/>
  <c r="BQ144" i="4" s="1"/>
  <c r="DG85" i="4"/>
  <c r="R85" i="4"/>
  <c r="DJ85" i="4"/>
  <c r="CF85" i="4"/>
  <c r="CO56" i="4"/>
  <c r="AV56" i="4"/>
  <c r="CR56" i="4"/>
  <c r="N52" i="4"/>
  <c r="P20" i="4"/>
  <c r="Q20" i="4"/>
  <c r="EE22" i="4"/>
  <c r="AM22" i="4"/>
  <c r="P38" i="4"/>
  <c r="Q38" i="4" s="1"/>
  <c r="BT28" i="4"/>
  <c r="DG28" i="4"/>
  <c r="P12" i="4"/>
  <c r="Q12" i="4" s="1"/>
  <c r="M22" i="4"/>
  <c r="BB22" i="4"/>
  <c r="AB137" i="8"/>
  <c r="AD137" i="8" s="1"/>
  <c r="AF137" i="8" s="1"/>
  <c r="AH137" i="8" s="1"/>
  <c r="AJ137" i="8" s="1"/>
  <c r="AL137" i="8" s="1"/>
  <c r="AN137" i="8" s="1"/>
  <c r="AP137" i="8" s="1"/>
  <c r="AR137" i="8" s="1"/>
  <c r="BY143" i="8"/>
  <c r="BC126" i="8"/>
  <c r="J134" i="8"/>
  <c r="L134" i="8" s="1"/>
  <c r="N134" i="8" s="1"/>
  <c r="P134" i="8" s="1"/>
  <c r="R134" i="8" s="1"/>
  <c r="T134" i="8" s="1"/>
  <c r="V134" i="8" s="1"/>
  <c r="X134" i="8" s="1"/>
  <c r="Z134" i="8" s="1"/>
  <c r="AB134" i="8" s="1"/>
  <c r="AD134" i="8" s="1"/>
  <c r="AF134" i="8" s="1"/>
  <c r="AH134" i="8" s="1"/>
  <c r="AJ134" i="8" s="1"/>
  <c r="AL134" i="8" s="1"/>
  <c r="AN134" i="8" s="1"/>
  <c r="AP134" i="8" s="1"/>
  <c r="AR134" i="8" s="1"/>
  <c r="CA126" i="8"/>
  <c r="H126" i="8"/>
  <c r="J124" i="8"/>
  <c r="J116" i="8"/>
  <c r="L116" i="8" s="1"/>
  <c r="N116" i="8" s="1"/>
  <c r="P116" i="8" s="1"/>
  <c r="R116" i="8" s="1"/>
  <c r="T116" i="8" s="1"/>
  <c r="V116" i="8" s="1"/>
  <c r="X116" i="8" s="1"/>
  <c r="Z116" i="8" s="1"/>
  <c r="AB116" i="8" s="1"/>
  <c r="AD116" i="8" s="1"/>
  <c r="AF116" i="8" s="1"/>
  <c r="AH116" i="8" s="1"/>
  <c r="AJ116" i="8" s="1"/>
  <c r="AL116" i="8" s="1"/>
  <c r="AN116" i="8" s="1"/>
  <c r="AP116" i="8" s="1"/>
  <c r="AR116" i="8" s="1"/>
  <c r="BY121" i="8"/>
  <c r="BO121" i="8"/>
  <c r="BO145" i="8" s="1"/>
  <c r="Y121" i="8"/>
  <c r="Y145" i="8" s="1"/>
  <c r="CA121" i="8"/>
  <c r="CA145" i="8" s="1"/>
  <c r="BA121" i="8"/>
  <c r="BA145" i="8" s="1"/>
  <c r="N98" i="8"/>
  <c r="P98" i="8" s="1"/>
  <c r="R98" i="8" s="1"/>
  <c r="T98" i="8" s="1"/>
  <c r="V98" i="8" s="1"/>
  <c r="X98" i="8" s="1"/>
  <c r="Z98" i="8" s="1"/>
  <c r="AB98" i="8" s="1"/>
  <c r="AD98" i="8" s="1"/>
  <c r="AF98" i="8" s="1"/>
  <c r="AH98" i="8" s="1"/>
  <c r="AJ98" i="8" s="1"/>
  <c r="AL98" i="8" s="1"/>
  <c r="AN98" i="8" s="1"/>
  <c r="AP98" i="8" s="1"/>
  <c r="AR98" i="8" s="1"/>
  <c r="S85" i="8"/>
  <c r="CM85" i="8"/>
  <c r="Q85" i="8"/>
  <c r="J61" i="8"/>
  <c r="L61" i="8" s="1"/>
  <c r="N61" i="8" s="1"/>
  <c r="P61" i="8" s="1"/>
  <c r="R61" i="8" s="1"/>
  <c r="T61" i="8" s="1"/>
  <c r="V61" i="8" s="1"/>
  <c r="X61" i="8" s="1"/>
  <c r="Z61" i="8" s="1"/>
  <c r="AB61" i="8" s="1"/>
  <c r="AD61" i="8" s="1"/>
  <c r="AF61" i="8" s="1"/>
  <c r="AH61" i="8" s="1"/>
  <c r="AJ61" i="8" s="1"/>
  <c r="AL61" i="8" s="1"/>
  <c r="AN61" i="8" s="1"/>
  <c r="AP61" i="8" s="1"/>
  <c r="AR61" i="8" s="1"/>
  <c r="BM56" i="8"/>
  <c r="H46" i="8"/>
  <c r="J38" i="8"/>
  <c r="CK46" i="8"/>
  <c r="BA46" i="8"/>
  <c r="K46" i="8"/>
  <c r="CG46" i="8"/>
  <c r="BO35" i="8"/>
  <c r="BA35" i="8"/>
  <c r="AO35" i="8"/>
  <c r="BU35" i="8"/>
  <c r="AG35" i="8"/>
  <c r="CG35" i="8"/>
  <c r="CC35" i="8"/>
  <c r="J28" i="8"/>
  <c r="L25" i="8"/>
  <c r="U22" i="8"/>
  <c r="U91" i="8" s="1"/>
  <c r="I131" i="7"/>
  <c r="CE22" i="8"/>
  <c r="I22" i="8"/>
  <c r="K22" i="8"/>
  <c r="BA22" i="8"/>
  <c r="J14" i="8"/>
  <c r="L14" i="8" s="1"/>
  <c r="N14" i="8" s="1"/>
  <c r="P14" i="8" s="1"/>
  <c r="R14" i="8" s="1"/>
  <c r="T14" i="8" s="1"/>
  <c r="V14" i="8" s="1"/>
  <c r="X14" i="8" s="1"/>
  <c r="Z14" i="8" s="1"/>
  <c r="AB14" i="8" s="1"/>
  <c r="AD14" i="8" s="1"/>
  <c r="AF14" i="8" s="1"/>
  <c r="AH14" i="8" s="1"/>
  <c r="AJ14" i="8" s="1"/>
  <c r="AL14" i="8" s="1"/>
  <c r="AN14" i="8" s="1"/>
  <c r="AP14" i="8" s="1"/>
  <c r="AR14" i="8" s="1"/>
  <c r="I21" i="7"/>
  <c r="I22" i="7" s="1"/>
  <c r="I111" i="7"/>
  <c r="N139" i="4"/>
  <c r="S125" i="4"/>
  <c r="T125" i="4" s="1"/>
  <c r="K120" i="4"/>
  <c r="N120" i="4"/>
  <c r="M120" i="4"/>
  <c r="P134" i="4"/>
  <c r="Q134" i="4" s="1"/>
  <c r="N107" i="4"/>
  <c r="P83" i="4"/>
  <c r="Q83" i="4" s="1"/>
  <c r="DG121" i="4"/>
  <c r="DG144" i="4" s="1"/>
  <c r="BN121" i="4"/>
  <c r="BN144" i="4" s="1"/>
  <c r="L121" i="4"/>
  <c r="CF121" i="4"/>
  <c r="CF144" i="4" s="1"/>
  <c r="AV85" i="4"/>
  <c r="AG85" i="4"/>
  <c r="AG91" i="4" s="1"/>
  <c r="DY85" i="4"/>
  <c r="CU85" i="4"/>
  <c r="CU91" i="4" s="1"/>
  <c r="DM56" i="4"/>
  <c r="BB56" i="4"/>
  <c r="CX56" i="4"/>
  <c r="P69" i="4"/>
  <c r="K64" i="4"/>
  <c r="M64" i="4"/>
  <c r="P40" i="4"/>
  <c r="K28" i="4"/>
  <c r="P61" i="4"/>
  <c r="DS28" i="4"/>
  <c r="DP22" i="4"/>
  <c r="X22" i="4"/>
  <c r="N38" i="4"/>
  <c r="BK28" i="4"/>
  <c r="S18" i="4"/>
  <c r="T18" i="4" s="1"/>
  <c r="AS22" i="4"/>
  <c r="CU22" i="4"/>
  <c r="L22" i="4"/>
  <c r="AP22" i="4"/>
  <c r="AT136" i="8"/>
  <c r="AV136" i="8" s="1"/>
  <c r="AX136" i="8" s="1"/>
  <c r="AZ136" i="8" s="1"/>
  <c r="BB136" i="8" s="1"/>
  <c r="BD136" i="8" s="1"/>
  <c r="BF136" i="8" s="1"/>
  <c r="BH136" i="8" s="1"/>
  <c r="BJ136" i="8" s="1"/>
  <c r="BL136" i="8" s="1"/>
  <c r="BN136" i="8" s="1"/>
  <c r="BP136" i="8" s="1"/>
  <c r="J139" i="8"/>
  <c r="L139" i="8" s="1"/>
  <c r="N139" i="8" s="1"/>
  <c r="P139" i="8" s="1"/>
  <c r="R139" i="8" s="1"/>
  <c r="T139" i="8" s="1"/>
  <c r="V139" i="8" s="1"/>
  <c r="X139" i="8" s="1"/>
  <c r="Z139" i="8" s="1"/>
  <c r="AB139" i="8" s="1"/>
  <c r="AD139" i="8" s="1"/>
  <c r="AF139" i="8" s="1"/>
  <c r="AH139" i="8" s="1"/>
  <c r="AJ139" i="8" s="1"/>
  <c r="AL139" i="8" s="1"/>
  <c r="AN139" i="8" s="1"/>
  <c r="AP139" i="8" s="1"/>
  <c r="AR139" i="8" s="1"/>
  <c r="W143" i="8"/>
  <c r="J135" i="8"/>
  <c r="L135" i="8" s="1"/>
  <c r="N135" i="8" s="1"/>
  <c r="P135" i="8" s="1"/>
  <c r="R135" i="8" s="1"/>
  <c r="T135" i="8" s="1"/>
  <c r="V135" i="8" s="1"/>
  <c r="X135" i="8" s="1"/>
  <c r="Z135" i="8" s="1"/>
  <c r="AB135" i="8" s="1"/>
  <c r="AD135" i="8" s="1"/>
  <c r="AF135" i="8" s="1"/>
  <c r="AH135" i="8" s="1"/>
  <c r="AJ135" i="8" s="1"/>
  <c r="AL135" i="8" s="1"/>
  <c r="AN135" i="8" s="1"/>
  <c r="AP135" i="8" s="1"/>
  <c r="AR135" i="8" s="1"/>
  <c r="L133" i="8"/>
  <c r="U126" i="8"/>
  <c r="U145" i="8" s="1"/>
  <c r="BE126" i="8"/>
  <c r="AY126" i="8"/>
  <c r="J119" i="8"/>
  <c r="L119" i="8" s="1"/>
  <c r="N119" i="8" s="1"/>
  <c r="P119" i="8" s="1"/>
  <c r="R119" i="8" s="1"/>
  <c r="T119" i="8" s="1"/>
  <c r="V119" i="8" s="1"/>
  <c r="X119" i="8" s="1"/>
  <c r="Z119" i="8" s="1"/>
  <c r="AB119" i="8" s="1"/>
  <c r="AD119" i="8" s="1"/>
  <c r="AF119" i="8" s="1"/>
  <c r="AH119" i="8" s="1"/>
  <c r="AJ119" i="8" s="1"/>
  <c r="AL119" i="8" s="1"/>
  <c r="AN119" i="8" s="1"/>
  <c r="AP119" i="8" s="1"/>
  <c r="AR119" i="8" s="1"/>
  <c r="J104" i="8"/>
  <c r="L104" i="8" s="1"/>
  <c r="N104" i="8" s="1"/>
  <c r="P104" i="8" s="1"/>
  <c r="R104" i="8" s="1"/>
  <c r="T104" i="8" s="1"/>
  <c r="V104" i="8" s="1"/>
  <c r="X104" i="8" s="1"/>
  <c r="Z104" i="8" s="1"/>
  <c r="AB104" i="8" s="1"/>
  <c r="AD104" i="8" s="1"/>
  <c r="AF104" i="8" s="1"/>
  <c r="AH104" i="8" s="1"/>
  <c r="AJ104" i="8" s="1"/>
  <c r="AL104" i="8" s="1"/>
  <c r="AN104" i="8" s="1"/>
  <c r="AP104" i="8" s="1"/>
  <c r="AR104" i="8" s="1"/>
  <c r="CM121" i="8"/>
  <c r="CM145" i="8" s="1"/>
  <c r="H121" i="8"/>
  <c r="J97" i="8"/>
  <c r="AO121" i="8"/>
  <c r="AO145" i="8" s="1"/>
  <c r="W121" i="8"/>
  <c r="S121" i="8"/>
  <c r="AQ121" i="8"/>
  <c r="AQ145" i="8" s="1"/>
  <c r="CG121" i="8"/>
  <c r="CG145" i="8" s="1"/>
  <c r="J67" i="8"/>
  <c r="L67" i="8" s="1"/>
  <c r="N67" i="8" s="1"/>
  <c r="P67" i="8" s="1"/>
  <c r="R67" i="8" s="1"/>
  <c r="T67" i="8" s="1"/>
  <c r="V67" i="8" s="1"/>
  <c r="X67" i="8" s="1"/>
  <c r="Z67" i="8" s="1"/>
  <c r="AB67" i="8" s="1"/>
  <c r="AD67" i="8" s="1"/>
  <c r="AF67" i="8" s="1"/>
  <c r="AH67" i="8" s="1"/>
  <c r="AJ67" i="8" s="1"/>
  <c r="AL67" i="8" s="1"/>
  <c r="AN67" i="8" s="1"/>
  <c r="AP67" i="8" s="1"/>
  <c r="AR67" i="8" s="1"/>
  <c r="AM85" i="8"/>
  <c r="H85" i="8"/>
  <c r="J59" i="8"/>
  <c r="L64" i="8"/>
  <c r="N64" i="8" s="1"/>
  <c r="P64" i="8" s="1"/>
  <c r="R64" i="8" s="1"/>
  <c r="T64" i="8" s="1"/>
  <c r="V64" i="8" s="1"/>
  <c r="X64" i="8" s="1"/>
  <c r="Z64" i="8" s="1"/>
  <c r="AB64" i="8" s="1"/>
  <c r="AD64" i="8" s="1"/>
  <c r="AF64" i="8" s="1"/>
  <c r="AH64" i="8" s="1"/>
  <c r="AJ64" i="8" s="1"/>
  <c r="AL64" i="8" s="1"/>
  <c r="AN64" i="8" s="1"/>
  <c r="AP64" i="8" s="1"/>
  <c r="AR64" i="8" s="1"/>
  <c r="AA56" i="8"/>
  <c r="AK56" i="8"/>
  <c r="BW46" i="8"/>
  <c r="BG46" i="8"/>
  <c r="CA46" i="8"/>
  <c r="BE46" i="8"/>
  <c r="AI35" i="8"/>
  <c r="K35" i="8"/>
  <c r="AE35" i="8"/>
  <c r="AC35" i="8"/>
  <c r="AW35" i="8"/>
  <c r="AU35" i="8"/>
  <c r="H35" i="8"/>
  <c r="J31" i="8"/>
  <c r="BG35" i="8"/>
  <c r="H28" i="8"/>
  <c r="J12" i="8"/>
  <c r="H22" i="8"/>
  <c r="T15" i="8"/>
  <c r="V15" i="8" s="1"/>
  <c r="X15" i="8" s="1"/>
  <c r="Z15" i="8" s="1"/>
  <c r="AB15" i="8" s="1"/>
  <c r="AD15" i="8" s="1"/>
  <c r="AF15" i="8" s="1"/>
  <c r="AH15" i="8" s="1"/>
  <c r="AJ15" i="8" s="1"/>
  <c r="AL15" i="8" s="1"/>
  <c r="AN15" i="8" s="1"/>
  <c r="AP15" i="8" s="1"/>
  <c r="AR15" i="8" s="1"/>
  <c r="AK22" i="8"/>
  <c r="Q22" i="8"/>
  <c r="Y22" i="8"/>
  <c r="BG22" i="8"/>
  <c r="I129" i="7"/>
  <c r="M22" i="8"/>
  <c r="I95" i="7"/>
  <c r="CX126" i="4"/>
  <c r="P105" i="4"/>
  <c r="Q105" i="4" s="1"/>
  <c r="N105" i="4"/>
  <c r="P117" i="4"/>
  <c r="Q117" i="4" s="1"/>
  <c r="L142" i="4"/>
  <c r="L144" i="4" s="1"/>
  <c r="M41" i="4"/>
  <c r="N41" i="4" s="1"/>
  <c r="K41" i="4"/>
  <c r="DV121" i="4"/>
  <c r="DV144" i="4" s="1"/>
  <c r="CL121" i="4"/>
  <c r="CL144" i="4" s="1"/>
  <c r="U121" i="4"/>
  <c r="U144" i="4" s="1"/>
  <c r="AA121" i="4"/>
  <c r="AA144" i="4" s="1"/>
  <c r="P65" i="4"/>
  <c r="Q65" i="4" s="1"/>
  <c r="K54" i="4"/>
  <c r="K56" i="4" s="1"/>
  <c r="M54" i="4"/>
  <c r="N54" i="4" s="1"/>
  <c r="P63" i="4"/>
  <c r="AP85" i="4"/>
  <c r="L85" i="4"/>
  <c r="M59" i="4"/>
  <c r="DD85" i="4"/>
  <c r="DS56" i="4"/>
  <c r="L56" i="4"/>
  <c r="BH56" i="4"/>
  <c r="DD56" i="4"/>
  <c r="DG22" i="4"/>
  <c r="O22" i="4"/>
  <c r="V52" i="4"/>
  <c r="DD22" i="4"/>
  <c r="P27" i="4"/>
  <c r="Q27" i="4" s="1"/>
  <c r="AD22" i="4"/>
  <c r="P13" i="4"/>
  <c r="AJ22" i="4"/>
  <c r="BN22" i="4"/>
  <c r="AC143" i="8"/>
  <c r="L138" i="8"/>
  <c r="N138" i="8" s="1"/>
  <c r="P138" i="8" s="1"/>
  <c r="R138" i="8" s="1"/>
  <c r="T138" i="8" s="1"/>
  <c r="V138" i="8" s="1"/>
  <c r="X138" i="8" s="1"/>
  <c r="Z138" i="8" s="1"/>
  <c r="AB138" i="8" s="1"/>
  <c r="AD138" i="8" s="1"/>
  <c r="AF138" i="8" s="1"/>
  <c r="AH138" i="8" s="1"/>
  <c r="AJ138" i="8" s="1"/>
  <c r="AL138" i="8" s="1"/>
  <c r="AN138" i="8" s="1"/>
  <c r="AP138" i="8" s="1"/>
  <c r="AR138" i="8" s="1"/>
  <c r="Q143" i="8"/>
  <c r="H143" i="8"/>
  <c r="J118" i="8"/>
  <c r="L118" i="8" s="1"/>
  <c r="N118" i="8" s="1"/>
  <c r="P118" i="8" s="1"/>
  <c r="R118" i="8" s="1"/>
  <c r="T118" i="8" s="1"/>
  <c r="V118" i="8" s="1"/>
  <c r="X118" i="8" s="1"/>
  <c r="Z118" i="8" s="1"/>
  <c r="AB118" i="8" s="1"/>
  <c r="AD118" i="8" s="1"/>
  <c r="AF118" i="8" s="1"/>
  <c r="AH118" i="8" s="1"/>
  <c r="AJ118" i="8" s="1"/>
  <c r="AL118" i="8" s="1"/>
  <c r="AN118" i="8" s="1"/>
  <c r="AP118" i="8" s="1"/>
  <c r="AR118" i="8" s="1"/>
  <c r="AW126" i="8"/>
  <c r="N117" i="8"/>
  <c r="P117" i="8" s="1"/>
  <c r="R117" i="8" s="1"/>
  <c r="T117" i="8" s="1"/>
  <c r="V117" i="8" s="1"/>
  <c r="X117" i="8" s="1"/>
  <c r="Z117" i="8" s="1"/>
  <c r="AB117" i="8" s="1"/>
  <c r="AD117" i="8" s="1"/>
  <c r="AF117" i="8" s="1"/>
  <c r="AH117" i="8" s="1"/>
  <c r="AJ117" i="8" s="1"/>
  <c r="AL117" i="8" s="1"/>
  <c r="AN117" i="8" s="1"/>
  <c r="AP117" i="8" s="1"/>
  <c r="AR117" i="8" s="1"/>
  <c r="V115" i="8"/>
  <c r="X115" i="8" s="1"/>
  <c r="Z115" i="8" s="1"/>
  <c r="AB115" i="8" s="1"/>
  <c r="AD115" i="8" s="1"/>
  <c r="AF115" i="8" s="1"/>
  <c r="AH115" i="8" s="1"/>
  <c r="AJ115" i="8" s="1"/>
  <c r="AL115" i="8" s="1"/>
  <c r="AN115" i="8" s="1"/>
  <c r="AP115" i="8" s="1"/>
  <c r="AR115" i="8" s="1"/>
  <c r="CE121" i="8"/>
  <c r="CE145" i="8" s="1"/>
  <c r="Q121" i="8"/>
  <c r="BK121" i="8"/>
  <c r="BK145" i="8" s="1"/>
  <c r="BE121" i="8"/>
  <c r="BC121" i="8"/>
  <c r="BC145" i="8" s="1"/>
  <c r="AY121" i="8"/>
  <c r="AT63" i="8"/>
  <c r="AV63" i="8" s="1"/>
  <c r="AX63" i="8" s="1"/>
  <c r="AZ63" i="8" s="1"/>
  <c r="BB63" i="8" s="1"/>
  <c r="BD63" i="8" s="1"/>
  <c r="BF63" i="8" s="1"/>
  <c r="BH63" i="8" s="1"/>
  <c r="BJ63" i="8" s="1"/>
  <c r="BL63" i="8" s="1"/>
  <c r="BN63" i="8" s="1"/>
  <c r="BP63" i="8" s="1"/>
  <c r="CP63" i="8" s="1"/>
  <c r="J57" i="7" s="1"/>
  <c r="BA85" i="8"/>
  <c r="M85" i="8"/>
  <c r="R62" i="8"/>
  <c r="T62" i="8" s="1"/>
  <c r="V62" i="8" s="1"/>
  <c r="X62" i="8" s="1"/>
  <c r="Z62" i="8" s="1"/>
  <c r="AB62" i="8" s="1"/>
  <c r="AD62" i="8" s="1"/>
  <c r="AF62" i="8" s="1"/>
  <c r="AH62" i="8" s="1"/>
  <c r="AJ62" i="8" s="1"/>
  <c r="AL62" i="8" s="1"/>
  <c r="AN62" i="8" s="1"/>
  <c r="AP62" i="8" s="1"/>
  <c r="AR62" i="8" s="1"/>
  <c r="AG56" i="8"/>
  <c r="AG46" i="8"/>
  <c r="BM46" i="8"/>
  <c r="AY46" i="8"/>
  <c r="AQ46" i="8"/>
  <c r="M35" i="8"/>
  <c r="CG28" i="8"/>
  <c r="BY28" i="8"/>
  <c r="Q35" i="8"/>
  <c r="BI35" i="8"/>
  <c r="W35" i="8"/>
  <c r="Y35" i="8"/>
  <c r="P140" i="4"/>
  <c r="J21" i="8"/>
  <c r="L21" i="8" s="1"/>
  <c r="N21" i="8" s="1"/>
  <c r="P21" i="8" s="1"/>
  <c r="R21" i="8" s="1"/>
  <c r="T21" i="8" s="1"/>
  <c r="V21" i="8" s="1"/>
  <c r="X21" i="8" s="1"/>
  <c r="Z21" i="8" s="1"/>
  <c r="AB21" i="8" s="1"/>
  <c r="AD21" i="8" s="1"/>
  <c r="AF21" i="8" s="1"/>
  <c r="AH21" i="8" s="1"/>
  <c r="AJ21" i="8" s="1"/>
  <c r="AL21" i="8" s="1"/>
  <c r="AN21" i="8" s="1"/>
  <c r="AP21" i="8" s="1"/>
  <c r="AR21" i="8" s="1"/>
  <c r="J20" i="8"/>
  <c r="L20" i="8" s="1"/>
  <c r="N20" i="8" s="1"/>
  <c r="P20" i="8" s="1"/>
  <c r="R20" i="8" s="1"/>
  <c r="T20" i="8" s="1"/>
  <c r="V20" i="8" s="1"/>
  <c r="X20" i="8" s="1"/>
  <c r="Z20" i="8" s="1"/>
  <c r="AB20" i="8" s="1"/>
  <c r="AD20" i="8" s="1"/>
  <c r="AF20" i="8" s="1"/>
  <c r="AH20" i="8" s="1"/>
  <c r="AJ20" i="8" s="1"/>
  <c r="AL20" i="8" s="1"/>
  <c r="AN20" i="8" s="1"/>
  <c r="AP20" i="8" s="1"/>
  <c r="AR20" i="8" s="1"/>
  <c r="I62" i="7"/>
  <c r="AY22" i="8"/>
  <c r="AE22" i="8"/>
  <c r="BO22" i="8"/>
  <c r="BM22" i="8"/>
  <c r="BM91" i="8" s="1"/>
  <c r="P106" i="4"/>
  <c r="Q106" i="4" s="1"/>
  <c r="P97" i="4"/>
  <c r="J121" i="4"/>
  <c r="M100" i="4"/>
  <c r="N100" i="4" s="1"/>
  <c r="K100" i="4"/>
  <c r="DM121" i="4"/>
  <c r="DM144" i="4" s="1"/>
  <c r="DD121" i="4"/>
  <c r="DD144" i="4" s="1"/>
  <c r="AM121" i="4"/>
  <c r="AM144" i="4" s="1"/>
  <c r="AG121" i="4"/>
  <c r="AG144" i="4" s="1"/>
  <c r="DY121" i="4"/>
  <c r="DY144" i="4" s="1"/>
  <c r="AJ121" i="4"/>
  <c r="AJ144" i="4" s="1"/>
  <c r="BB121" i="4"/>
  <c r="BB144" i="4" s="1"/>
  <c r="K81" i="4"/>
  <c r="M81" i="4"/>
  <c r="N81" i="4" s="1"/>
  <c r="N65" i="4"/>
  <c r="BE85" i="4"/>
  <c r="BE91" i="4" s="1"/>
  <c r="AA85" i="4"/>
  <c r="DS85" i="4"/>
  <c r="CC56" i="4"/>
  <c r="R56" i="4"/>
  <c r="BN56" i="4"/>
  <c r="DJ56" i="4"/>
  <c r="M60" i="4"/>
  <c r="N60" i="4" s="1"/>
  <c r="K60" i="4"/>
  <c r="AY22" i="4"/>
  <c r="K39" i="4"/>
  <c r="M39" i="4"/>
  <c r="M46" i="4" s="1"/>
  <c r="CR22" i="4"/>
  <c r="M49" i="4"/>
  <c r="AM28" i="4"/>
  <c r="I17" i="4"/>
  <c r="Q17" i="4" s="1"/>
  <c r="I16" i="4"/>
  <c r="K16" i="4" s="1"/>
  <c r="I15" i="4"/>
  <c r="K15" i="4" s="1"/>
  <c r="N20" i="4"/>
  <c r="AM126" i="8"/>
  <c r="L101" i="8"/>
  <c r="N101" i="8" s="1"/>
  <c r="P101" i="8" s="1"/>
  <c r="R101" i="8" s="1"/>
  <c r="T101" i="8" s="1"/>
  <c r="V101" i="8" s="1"/>
  <c r="X101" i="8" s="1"/>
  <c r="Z101" i="8" s="1"/>
  <c r="AB101" i="8" s="1"/>
  <c r="AD101" i="8" s="1"/>
  <c r="AF101" i="8" s="1"/>
  <c r="AH101" i="8" s="1"/>
  <c r="AJ101" i="8" s="1"/>
  <c r="AL101" i="8" s="1"/>
  <c r="AN101" i="8" s="1"/>
  <c r="AP101" i="8" s="1"/>
  <c r="AR101" i="8" s="1"/>
  <c r="BI121" i="8"/>
  <c r="AE121" i="8"/>
  <c r="BQ121" i="8"/>
  <c r="BQ145" i="8" s="1"/>
  <c r="BU121" i="8"/>
  <c r="BU145" i="8" s="1"/>
  <c r="K121" i="8"/>
  <c r="K145" i="8" s="1"/>
  <c r="AC121" i="8"/>
  <c r="CC85" i="8"/>
  <c r="AC85" i="8"/>
  <c r="BQ56" i="8"/>
  <c r="CM46" i="8"/>
  <c r="M46" i="8"/>
  <c r="W46" i="8"/>
  <c r="AK46" i="8"/>
  <c r="O46" i="8"/>
  <c r="CA28" i="8"/>
  <c r="AK35" i="8"/>
  <c r="BW35" i="8"/>
  <c r="AM35" i="8"/>
  <c r="AA35" i="8"/>
  <c r="I54" i="7"/>
  <c r="I57" i="7"/>
  <c r="CK22" i="8"/>
  <c r="CK91" i="8" s="1"/>
  <c r="CA22" i="8"/>
  <c r="AS22" i="8"/>
  <c r="W22" i="8"/>
  <c r="K114" i="7"/>
  <c r="G24" i="6" s="1"/>
  <c r="J24" i="6" s="1"/>
  <c r="CC22" i="8"/>
  <c r="I59" i="7"/>
  <c r="S133" i="4"/>
  <c r="T133" i="4" s="1"/>
  <c r="P98" i="4"/>
  <c r="M68" i="4"/>
  <c r="K68" i="4"/>
  <c r="BK121" i="4"/>
  <c r="BE121" i="4"/>
  <c r="BE144" i="4" s="1"/>
  <c r="R121" i="4"/>
  <c r="R144" i="4" s="1"/>
  <c r="CU121" i="4"/>
  <c r="CU144" i="4" s="1"/>
  <c r="BW121" i="4"/>
  <c r="BW144" i="4" s="1"/>
  <c r="CR85" i="4"/>
  <c r="BN85" i="4"/>
  <c r="AJ85" i="4"/>
  <c r="EB85" i="4"/>
  <c r="AA56" i="4"/>
  <c r="X56" i="4"/>
  <c r="BT56" i="4"/>
  <c r="DP56" i="4"/>
  <c r="AD85" i="4"/>
  <c r="CI91" i="4"/>
  <c r="CI22" i="4"/>
  <c r="J56" i="4"/>
  <c r="CO91" i="4"/>
  <c r="AA22" i="4"/>
  <c r="DV22" i="4"/>
  <c r="N13" i="4"/>
  <c r="EB22" i="4"/>
  <c r="R22" i="4"/>
  <c r="AS143" i="8"/>
  <c r="AE126" i="8"/>
  <c r="L129" i="8"/>
  <c r="J130" i="8"/>
  <c r="J100" i="8"/>
  <c r="L100" i="8" s="1"/>
  <c r="N100" i="8" s="1"/>
  <c r="P100" i="8" s="1"/>
  <c r="R100" i="8" s="1"/>
  <c r="T100" i="8" s="1"/>
  <c r="V100" i="8" s="1"/>
  <c r="X100" i="8" s="1"/>
  <c r="Z100" i="8" s="1"/>
  <c r="AB100" i="8" s="1"/>
  <c r="AD100" i="8" s="1"/>
  <c r="AF100" i="8" s="1"/>
  <c r="AH100" i="8" s="1"/>
  <c r="AJ100" i="8" s="1"/>
  <c r="AL100" i="8" s="1"/>
  <c r="AN100" i="8" s="1"/>
  <c r="AP100" i="8" s="1"/>
  <c r="AR100" i="8" s="1"/>
  <c r="AM121" i="8"/>
  <c r="AM145" i="8" s="1"/>
  <c r="AS121" i="8"/>
  <c r="BW121" i="8"/>
  <c r="BW145" i="8" s="1"/>
  <c r="CK121" i="8"/>
  <c r="CK145" i="8" s="1"/>
  <c r="H89" i="8"/>
  <c r="J88" i="8"/>
  <c r="BM121" i="8"/>
  <c r="BM145" i="8" s="1"/>
  <c r="M121" i="8"/>
  <c r="M145" i="8" s="1"/>
  <c r="X81" i="8"/>
  <c r="Z81" i="8" s="1"/>
  <c r="AB81" i="8" s="1"/>
  <c r="AD81" i="8" s="1"/>
  <c r="AF81" i="8" s="1"/>
  <c r="AH81" i="8" s="1"/>
  <c r="AJ81" i="8" s="1"/>
  <c r="AL81" i="8" s="1"/>
  <c r="AN81" i="8" s="1"/>
  <c r="AP81" i="8" s="1"/>
  <c r="AR81" i="8" s="1"/>
  <c r="AT69" i="8"/>
  <c r="AV69" i="8" s="1"/>
  <c r="AX69" i="8" s="1"/>
  <c r="AZ69" i="8" s="1"/>
  <c r="BB69" i="8" s="1"/>
  <c r="BD69" i="8" s="1"/>
  <c r="BF69" i="8" s="1"/>
  <c r="BH69" i="8" s="1"/>
  <c r="BJ69" i="8" s="1"/>
  <c r="BL69" i="8" s="1"/>
  <c r="BN69" i="8" s="1"/>
  <c r="BP69" i="8" s="1"/>
  <c r="CP69" i="8" s="1"/>
  <c r="J63" i="7" s="1"/>
  <c r="K63" i="7" s="1"/>
  <c r="G45" i="5" s="1"/>
  <c r="J45" i="5" s="1"/>
  <c r="BO85" i="8"/>
  <c r="AS85" i="8"/>
  <c r="H56" i="8"/>
  <c r="AS56" i="8"/>
  <c r="CG56" i="8"/>
  <c r="Q56" i="8"/>
  <c r="AT40" i="8"/>
  <c r="AV40" i="8" s="1"/>
  <c r="AX40" i="8" s="1"/>
  <c r="AZ40" i="8" s="1"/>
  <c r="BB40" i="8" s="1"/>
  <c r="BD40" i="8" s="1"/>
  <c r="BF40" i="8" s="1"/>
  <c r="BH40" i="8" s="1"/>
  <c r="BJ40" i="8" s="1"/>
  <c r="BL40" i="8" s="1"/>
  <c r="BN40" i="8" s="1"/>
  <c r="BP40" i="8" s="1"/>
  <c r="CP40" i="8" s="1"/>
  <c r="J34" i="7" s="1"/>
  <c r="AM46" i="8"/>
  <c r="I46" i="8"/>
  <c r="AS35" i="8"/>
  <c r="CK35" i="8"/>
  <c r="BC35" i="8"/>
  <c r="O35" i="8"/>
  <c r="V18" i="8"/>
  <c r="X18" i="8" s="1"/>
  <c r="Z18" i="8" s="1"/>
  <c r="AB18" i="8" s="1"/>
  <c r="AD18" i="8" s="1"/>
  <c r="AF18" i="8" s="1"/>
  <c r="AH18" i="8" s="1"/>
  <c r="AJ18" i="8" s="1"/>
  <c r="AL18" i="8" s="1"/>
  <c r="AN18" i="8" s="1"/>
  <c r="AP18" i="8" s="1"/>
  <c r="AR18" i="8" s="1"/>
  <c r="CM22" i="8"/>
  <c r="BW22" i="8"/>
  <c r="BW91" i="8" s="1"/>
  <c r="I98" i="7"/>
  <c r="BI22" i="8"/>
  <c r="BU22" i="8"/>
  <c r="AC22" i="8"/>
  <c r="AM22" i="8"/>
  <c r="I55" i="7"/>
  <c r="BE22" i="8"/>
  <c r="BE91" i="8" s="1"/>
  <c r="I112" i="7"/>
  <c r="I75" i="7"/>
  <c r="I113" i="7"/>
  <c r="BK126" i="4"/>
  <c r="M142" i="4"/>
  <c r="P119" i="4"/>
  <c r="K118" i="4"/>
  <c r="M118" i="4"/>
  <c r="N118" i="4" s="1"/>
  <c r="P104" i="4"/>
  <c r="Q104" i="4" s="1"/>
  <c r="O121" i="4"/>
  <c r="O144" i="4" s="1"/>
  <c r="EB144" i="4"/>
  <c r="P88" i="4"/>
  <c r="Q88" i="4" s="1"/>
  <c r="Q89" i="4" s="1"/>
  <c r="M89" i="4"/>
  <c r="M84" i="4"/>
  <c r="K84" i="4"/>
  <c r="BZ121" i="4"/>
  <c r="BT121" i="4"/>
  <c r="BT144" i="4" s="1"/>
  <c r="AP121" i="4"/>
  <c r="AP144" i="4" s="1"/>
  <c r="DJ121" i="4"/>
  <c r="DJ144" i="4" s="1"/>
  <c r="CX121" i="4"/>
  <c r="CX144" i="4" s="1"/>
  <c r="CO144" i="4"/>
  <c r="P50" i="4"/>
  <c r="Q50" i="4" s="1"/>
  <c r="N50" i="4"/>
  <c r="AS85" i="4"/>
  <c r="CC85" i="4"/>
  <c r="AY85" i="4"/>
  <c r="U56" i="4"/>
  <c r="AD56" i="4"/>
  <c r="BZ56" i="4"/>
  <c r="DV56" i="4"/>
  <c r="O85" i="4"/>
  <c r="DA22" i="4"/>
  <c r="BW22" i="4"/>
  <c r="BW91" i="4" s="1"/>
  <c r="BH35" i="4"/>
  <c r="BT91" i="4"/>
  <c r="BT22" i="4"/>
  <c r="DM91" i="4"/>
  <c r="O28" i="4"/>
  <c r="P16" i="4"/>
  <c r="Q16" i="4"/>
  <c r="AA91" i="4"/>
  <c r="BZ22" i="4"/>
  <c r="CL22" i="4"/>
  <c r="V33" i="4"/>
  <c r="N14" i="4"/>
  <c r="L35" i="4"/>
  <c r="CF22" i="4"/>
  <c r="N12" i="4"/>
  <c r="P25" i="4"/>
  <c r="M28" i="4"/>
  <c r="BI143" i="8"/>
  <c r="W126" i="8"/>
  <c r="AS126" i="8"/>
  <c r="AG126" i="8"/>
  <c r="AG145" i="8" s="1"/>
  <c r="O121" i="8"/>
  <c r="O145" i="8" s="1"/>
  <c r="BG121" i="8"/>
  <c r="BG145" i="8" s="1"/>
  <c r="CC121" i="8"/>
  <c r="CC145" i="8" s="1"/>
  <c r="AK121" i="8"/>
  <c r="AK145" i="8" s="1"/>
  <c r="J102" i="8"/>
  <c r="L102" i="8" s="1"/>
  <c r="N102" i="8" s="1"/>
  <c r="P102" i="8" s="1"/>
  <c r="R102" i="8" s="1"/>
  <c r="T102" i="8" s="1"/>
  <c r="V102" i="8" s="1"/>
  <c r="X102" i="8" s="1"/>
  <c r="Z102" i="8" s="1"/>
  <c r="AB102" i="8" s="1"/>
  <c r="AD102" i="8" s="1"/>
  <c r="AF102" i="8" s="1"/>
  <c r="AH102" i="8" s="1"/>
  <c r="AJ102" i="8" s="1"/>
  <c r="AL102" i="8" s="1"/>
  <c r="AN102" i="8" s="1"/>
  <c r="AP102" i="8" s="1"/>
  <c r="AR102" i="8" s="1"/>
  <c r="R66" i="8"/>
  <c r="T66" i="8" s="1"/>
  <c r="V66" i="8" s="1"/>
  <c r="X66" i="8" s="1"/>
  <c r="Z66" i="8" s="1"/>
  <c r="AB66" i="8" s="1"/>
  <c r="AD66" i="8" s="1"/>
  <c r="AF66" i="8" s="1"/>
  <c r="AH66" i="8" s="1"/>
  <c r="AJ66" i="8" s="1"/>
  <c r="AL66" i="8" s="1"/>
  <c r="AN66" i="8" s="1"/>
  <c r="AP66" i="8" s="1"/>
  <c r="AR66" i="8" s="1"/>
  <c r="BU85" i="8"/>
  <c r="BI85" i="8"/>
  <c r="J49" i="8"/>
  <c r="AY56" i="8"/>
  <c r="BK46" i="8"/>
  <c r="AI46" i="8"/>
  <c r="BC46" i="8"/>
  <c r="L32" i="8"/>
  <c r="N32" i="8" s="1"/>
  <c r="P32" i="8" s="1"/>
  <c r="R32" i="8" s="1"/>
  <c r="T32" i="8" s="1"/>
  <c r="V32" i="8" s="1"/>
  <c r="X32" i="8" s="1"/>
  <c r="Z32" i="8" s="1"/>
  <c r="AB32" i="8" s="1"/>
  <c r="AD32" i="8" s="1"/>
  <c r="AF32" i="8" s="1"/>
  <c r="AH32" i="8" s="1"/>
  <c r="AJ32" i="8" s="1"/>
  <c r="AL32" i="8" s="1"/>
  <c r="AN32" i="8" s="1"/>
  <c r="AP32" i="8" s="1"/>
  <c r="AR32" i="8" s="1"/>
  <c r="T39" i="8"/>
  <c r="V39" i="8" s="1"/>
  <c r="X39" i="8" s="1"/>
  <c r="Z39" i="8" s="1"/>
  <c r="AB39" i="8" s="1"/>
  <c r="AD39" i="8" s="1"/>
  <c r="AF39" i="8" s="1"/>
  <c r="AH39" i="8" s="1"/>
  <c r="AJ39" i="8" s="1"/>
  <c r="AL39" i="8" s="1"/>
  <c r="AN39" i="8" s="1"/>
  <c r="AP39" i="8" s="1"/>
  <c r="AR39" i="8" s="1"/>
  <c r="BS35" i="8"/>
  <c r="BS91" i="8" s="1"/>
  <c r="BY22" i="8"/>
  <c r="AG22" i="8"/>
  <c r="I34" i="7"/>
  <c r="S22" i="8"/>
  <c r="I61" i="7"/>
  <c r="AI22" i="8"/>
  <c r="BC22" i="8"/>
  <c r="AQ22" i="8"/>
  <c r="AQ91" i="8" s="1"/>
  <c r="I25" i="7"/>
  <c r="I29" i="7" s="1"/>
  <c r="P138" i="4"/>
  <c r="N138" i="4"/>
  <c r="N129" i="4"/>
  <c r="N130" i="4" s="1"/>
  <c r="BZ126" i="4"/>
  <c r="M124" i="4"/>
  <c r="N124" i="4" s="1"/>
  <c r="N126" i="4" s="1"/>
  <c r="J126" i="4"/>
  <c r="K124" i="4"/>
  <c r="K126" i="4" s="1"/>
  <c r="N106" i="4"/>
  <c r="N88" i="4"/>
  <c r="N89" i="4" s="1"/>
  <c r="X121" i="4"/>
  <c r="X144" i="4" s="1"/>
  <c r="CR121" i="4"/>
  <c r="CR144" i="4" s="1"/>
  <c r="CC121" i="4"/>
  <c r="CC144" i="4" s="1"/>
  <c r="AS121" i="4"/>
  <c r="AS144" i="4" s="1"/>
  <c r="DS121" i="4"/>
  <c r="DS144" i="4" s="1"/>
  <c r="P55" i="4"/>
  <c r="Q55" i="4" s="1"/>
  <c r="DP85" i="4"/>
  <c r="CL85" i="4"/>
  <c r="BH85" i="4"/>
  <c r="AS56" i="4"/>
  <c r="AJ56" i="4"/>
  <c r="CF56" i="4"/>
  <c r="EB56" i="4"/>
  <c r="N63" i="4"/>
  <c r="J35" i="4"/>
  <c r="M31" i="4"/>
  <c r="N31" i="4" s="1"/>
  <c r="N35" i="4" s="1"/>
  <c r="K31" i="4"/>
  <c r="K35" i="4" s="1"/>
  <c r="BK22" i="4"/>
  <c r="BK91" i="4" s="1"/>
  <c r="P21" i="4"/>
  <c r="K14" i="4"/>
  <c r="I80" i="3"/>
  <c r="N25" i="4"/>
  <c r="CM91" i="8" l="1"/>
  <c r="AI91" i="8"/>
  <c r="AI148" i="8" s="1"/>
  <c r="BT147" i="4"/>
  <c r="DY91" i="4"/>
  <c r="DP91" i="4"/>
  <c r="CR91" i="4"/>
  <c r="CR147" i="4" s="1"/>
  <c r="AD91" i="4"/>
  <c r="AV91" i="4"/>
  <c r="AV147" i="4" s="1"/>
  <c r="CM148" i="8"/>
  <c r="BU91" i="8"/>
  <c r="BU148" i="8" s="1"/>
  <c r="AG91" i="8"/>
  <c r="AG148" i="8" s="1"/>
  <c r="J14" i="7"/>
  <c r="K14" i="7" s="1"/>
  <c r="AW145" i="8"/>
  <c r="O91" i="8"/>
  <c r="O148" i="8" s="1"/>
  <c r="W91" i="8"/>
  <c r="BY145" i="8"/>
  <c r="AM91" i="8"/>
  <c r="AM148" i="8" s="1"/>
  <c r="Y91" i="8"/>
  <c r="Y148" i="8" s="1"/>
  <c r="S145" i="8"/>
  <c r="AO91" i="8"/>
  <c r="AO148" i="8" s="1"/>
  <c r="CP33" i="8"/>
  <c r="J28" i="7" s="1"/>
  <c r="K28" i="7" s="1"/>
  <c r="G18" i="5" s="1"/>
  <c r="J18" i="5" s="1"/>
  <c r="BY91" i="8"/>
  <c r="BG91" i="8"/>
  <c r="BG148" i="8" s="1"/>
  <c r="AS145" i="8"/>
  <c r="BW148" i="8"/>
  <c r="I79" i="7"/>
  <c r="AQ148" i="8"/>
  <c r="U148" i="8"/>
  <c r="I50" i="7"/>
  <c r="I137" i="7"/>
  <c r="G15" i="6"/>
  <c r="J15" i="6" s="1"/>
  <c r="O91" i="4"/>
  <c r="O147" i="4" s="1"/>
  <c r="DV91" i="4"/>
  <c r="DV147" i="4" s="1"/>
  <c r="BH91" i="4"/>
  <c r="BH147" i="4" s="1"/>
  <c r="N15" i="4"/>
  <c r="J144" i="4"/>
  <c r="AJ91" i="4"/>
  <c r="AJ147" i="4" s="1"/>
  <c r="CL91" i="4"/>
  <c r="CL147" i="4" s="1"/>
  <c r="BZ144" i="4"/>
  <c r="X91" i="4"/>
  <c r="X147" i="4" s="1"/>
  <c r="AY91" i="4"/>
  <c r="AY147" i="4" s="1"/>
  <c r="N16" i="4"/>
  <c r="BE145" i="8"/>
  <c r="BE148" i="8" s="1"/>
  <c r="CX91" i="4"/>
  <c r="CX147" i="4" s="1"/>
  <c r="J91" i="4"/>
  <c r="J147" i="4" s="1"/>
  <c r="AC91" i="8"/>
  <c r="BK144" i="4"/>
  <c r="AC145" i="8"/>
  <c r="BI145" i="8"/>
  <c r="BA91" i="8"/>
  <c r="BA148" i="8" s="1"/>
  <c r="Q145" i="8"/>
  <c r="AS91" i="4"/>
  <c r="AS147" i="4" s="1"/>
  <c r="DM147" i="4"/>
  <c r="CO147" i="4"/>
  <c r="BQ91" i="8"/>
  <c r="BQ148" i="8" s="1"/>
  <c r="AE145" i="8"/>
  <c r="CG91" i="8"/>
  <c r="CG148" i="8" s="1"/>
  <c r="W145" i="8"/>
  <c r="DA147" i="4"/>
  <c r="DD91" i="4"/>
  <c r="DD147" i="4" s="1"/>
  <c r="AW91" i="8"/>
  <c r="DY147" i="4"/>
  <c r="CI147" i="4"/>
  <c r="BN91" i="4"/>
  <c r="BN147" i="4" s="1"/>
  <c r="K91" i="8"/>
  <c r="K148" i="8" s="1"/>
  <c r="AM91" i="4"/>
  <c r="AM147" i="4" s="1"/>
  <c r="I40" i="7"/>
  <c r="AY145" i="8"/>
  <c r="BQ91" i="4"/>
  <c r="BQ147" i="4" s="1"/>
  <c r="BC91" i="8"/>
  <c r="BC148" i="8" s="1"/>
  <c r="AA147" i="4"/>
  <c r="DP147" i="4"/>
  <c r="N39" i="4"/>
  <c r="Q91" i="8"/>
  <c r="DG91" i="4"/>
  <c r="DG147" i="4" s="1"/>
  <c r="AP91" i="4"/>
  <c r="AP147" i="4" s="1"/>
  <c r="EE91" i="4"/>
  <c r="EE147" i="4" s="1"/>
  <c r="BM148" i="8"/>
  <c r="BE147" i="4"/>
  <c r="CU147" i="4"/>
  <c r="O32" i="5"/>
  <c r="O24" i="5"/>
  <c r="O27" i="5"/>
  <c r="O23" i="5"/>
  <c r="O31" i="5"/>
  <c r="O26" i="5"/>
  <c r="O29" i="5"/>
  <c r="O25" i="5"/>
  <c r="O34" i="5"/>
  <c r="O30" i="5"/>
  <c r="O28" i="5"/>
  <c r="O33" i="5"/>
  <c r="BS148" i="8"/>
  <c r="CK148" i="8"/>
  <c r="AD147" i="4"/>
  <c r="S98" i="4"/>
  <c r="BR136" i="8"/>
  <c r="BT136" i="8" s="1"/>
  <c r="BV136" i="8" s="1"/>
  <c r="BX136" i="8" s="1"/>
  <c r="BZ136" i="8" s="1"/>
  <c r="CB136" i="8" s="1"/>
  <c r="CD136" i="8" s="1"/>
  <c r="CF136" i="8" s="1"/>
  <c r="CH136" i="8" s="1"/>
  <c r="CJ136" i="8" s="1"/>
  <c r="CL136" i="8" s="1"/>
  <c r="CN136" i="8" s="1"/>
  <c r="CR136" i="8" s="1"/>
  <c r="AT102" i="8"/>
  <c r="AV102" i="8" s="1"/>
  <c r="AX102" i="8" s="1"/>
  <c r="AZ102" i="8" s="1"/>
  <c r="BB102" i="8" s="1"/>
  <c r="BD102" i="8" s="1"/>
  <c r="BF102" i="8" s="1"/>
  <c r="BH102" i="8" s="1"/>
  <c r="BJ102" i="8" s="1"/>
  <c r="BL102" i="8" s="1"/>
  <c r="BN102" i="8" s="1"/>
  <c r="BP102" i="8" s="1"/>
  <c r="CP102" i="8"/>
  <c r="J96" i="7" s="1"/>
  <c r="K96" i="7" s="1"/>
  <c r="G14" i="6" s="1"/>
  <c r="J14" i="6" s="1"/>
  <c r="P84" i="4"/>
  <c r="Q84" i="4" s="1"/>
  <c r="AT81" i="8"/>
  <c r="AV81" i="8" s="1"/>
  <c r="AX81" i="8" s="1"/>
  <c r="AZ81" i="8" s="1"/>
  <c r="BB81" i="8" s="1"/>
  <c r="BD81" i="8" s="1"/>
  <c r="BF81" i="8" s="1"/>
  <c r="BH81" i="8" s="1"/>
  <c r="BJ81" i="8" s="1"/>
  <c r="BL81" i="8" s="1"/>
  <c r="BN81" i="8" s="1"/>
  <c r="BP81" i="8" s="1"/>
  <c r="CP81" i="8" s="1"/>
  <c r="J75" i="7" s="1"/>
  <c r="K75" i="7" s="1"/>
  <c r="P68" i="4"/>
  <c r="Q68" i="4" s="1"/>
  <c r="BO91" i="8"/>
  <c r="BO148" i="8" s="1"/>
  <c r="K57" i="7"/>
  <c r="G39" i="5" s="1"/>
  <c r="J39" i="5" s="1"/>
  <c r="P54" i="4"/>
  <c r="Q54" i="4" s="1"/>
  <c r="H91" i="8"/>
  <c r="AT119" i="8"/>
  <c r="AV119" i="8" s="1"/>
  <c r="AX119" i="8" s="1"/>
  <c r="AZ119" i="8" s="1"/>
  <c r="BB119" i="8" s="1"/>
  <c r="BD119" i="8" s="1"/>
  <c r="BF119" i="8" s="1"/>
  <c r="BH119" i="8" s="1"/>
  <c r="BJ119" i="8" s="1"/>
  <c r="BL119" i="8" s="1"/>
  <c r="BN119" i="8" s="1"/>
  <c r="BP119" i="8" s="1"/>
  <c r="CP119" i="8" s="1"/>
  <c r="J103" i="7" s="1"/>
  <c r="K103" i="7" s="1"/>
  <c r="G19" i="6" s="1"/>
  <c r="J19" i="6" s="1"/>
  <c r="AT139" i="8"/>
  <c r="AV139" i="8" s="1"/>
  <c r="AX139" i="8" s="1"/>
  <c r="AZ139" i="8" s="1"/>
  <c r="BB139" i="8" s="1"/>
  <c r="BD139" i="8" s="1"/>
  <c r="BF139" i="8" s="1"/>
  <c r="BH139" i="8" s="1"/>
  <c r="BJ139" i="8" s="1"/>
  <c r="BL139" i="8" s="1"/>
  <c r="BN139" i="8" s="1"/>
  <c r="BP139" i="8" s="1"/>
  <c r="CP139" i="8" s="1"/>
  <c r="J133" i="7" s="1"/>
  <c r="K133" i="7" s="1"/>
  <c r="G34" i="6" s="1"/>
  <c r="J34" i="6" s="1"/>
  <c r="S40" i="4"/>
  <c r="T40" i="4" s="1"/>
  <c r="P99" i="4"/>
  <c r="P130" i="4"/>
  <c r="S129" i="4"/>
  <c r="T129" i="4" s="1"/>
  <c r="T130" i="4" s="1"/>
  <c r="AT68" i="8"/>
  <c r="AV68" i="8" s="1"/>
  <c r="AX68" i="8" s="1"/>
  <c r="AZ68" i="8" s="1"/>
  <c r="BB68" i="8" s="1"/>
  <c r="BD68" i="8" s="1"/>
  <c r="BF68" i="8" s="1"/>
  <c r="BH68" i="8" s="1"/>
  <c r="BJ68" i="8" s="1"/>
  <c r="BL68" i="8" s="1"/>
  <c r="BN68" i="8" s="1"/>
  <c r="BP68" i="8" s="1"/>
  <c r="CP68" i="8" s="1"/>
  <c r="J62" i="7" s="1"/>
  <c r="K62" i="7" s="1"/>
  <c r="G44" i="5" s="1"/>
  <c r="J44" i="5" s="1"/>
  <c r="AT140" i="8"/>
  <c r="AV140" i="8" s="1"/>
  <c r="AX140" i="8" s="1"/>
  <c r="AZ140" i="8" s="1"/>
  <c r="BB140" i="8" s="1"/>
  <c r="BD140" i="8" s="1"/>
  <c r="BF140" i="8" s="1"/>
  <c r="BH140" i="8" s="1"/>
  <c r="BJ140" i="8" s="1"/>
  <c r="BL140" i="8" s="1"/>
  <c r="BN140" i="8" s="1"/>
  <c r="BP140" i="8" s="1"/>
  <c r="CP140" i="8" s="1"/>
  <c r="J134" i="7" s="1"/>
  <c r="K134" i="7" s="1"/>
  <c r="G35" i="6" s="1"/>
  <c r="J35" i="6" s="1"/>
  <c r="T101" i="4"/>
  <c r="S101" i="4"/>
  <c r="CC91" i="4"/>
  <c r="CC147" i="4" s="1"/>
  <c r="I115" i="7"/>
  <c r="CF91" i="4"/>
  <c r="CF147" i="4" s="1"/>
  <c r="BZ91" i="4"/>
  <c r="S138" i="4"/>
  <c r="AT138" i="8"/>
  <c r="AV138" i="8" s="1"/>
  <c r="AX138" i="8" s="1"/>
  <c r="AZ138" i="8" s="1"/>
  <c r="BB138" i="8" s="1"/>
  <c r="BD138" i="8" s="1"/>
  <c r="BF138" i="8" s="1"/>
  <c r="BH138" i="8" s="1"/>
  <c r="BJ138" i="8" s="1"/>
  <c r="BL138" i="8" s="1"/>
  <c r="BN138" i="8" s="1"/>
  <c r="BP138" i="8" s="1"/>
  <c r="J121" i="8"/>
  <c r="L97" i="8"/>
  <c r="BR120" i="8"/>
  <c r="BT120" i="8" s="1"/>
  <c r="BV120" i="8" s="1"/>
  <c r="BX120" i="8" s="1"/>
  <c r="BZ120" i="8" s="1"/>
  <c r="CB120" i="8" s="1"/>
  <c r="CD120" i="8" s="1"/>
  <c r="CF120" i="8" s="1"/>
  <c r="CH120" i="8" s="1"/>
  <c r="CJ120" i="8" s="1"/>
  <c r="CL120" i="8" s="1"/>
  <c r="CN120" i="8" s="1"/>
  <c r="CR120" i="8" s="1"/>
  <c r="AT52" i="8"/>
  <c r="AV52" i="8" s="1"/>
  <c r="AX52" i="8" s="1"/>
  <c r="AZ52" i="8" s="1"/>
  <c r="BB52" i="8" s="1"/>
  <c r="BD52" i="8" s="1"/>
  <c r="BF52" i="8" s="1"/>
  <c r="BH52" i="8" s="1"/>
  <c r="BJ52" i="8" s="1"/>
  <c r="BL52" i="8" s="1"/>
  <c r="BN52" i="8" s="1"/>
  <c r="BP52" i="8" s="1"/>
  <c r="CP52" i="8" s="1"/>
  <c r="J46" i="7" s="1"/>
  <c r="K46" i="7" s="1"/>
  <c r="R21" i="5" s="1"/>
  <c r="S21" i="4"/>
  <c r="T21" i="4" s="1"/>
  <c r="Q21" i="4"/>
  <c r="S55" i="4"/>
  <c r="EB91" i="4"/>
  <c r="EB147" i="4" s="1"/>
  <c r="N84" i="4"/>
  <c r="T104" i="4"/>
  <c r="S104" i="4"/>
  <c r="N68" i="4"/>
  <c r="R91" i="4"/>
  <c r="R147" i="4" s="1"/>
  <c r="N17" i="4"/>
  <c r="K17" i="4"/>
  <c r="K22" i="4" s="1"/>
  <c r="S106" i="4"/>
  <c r="T106" i="4" s="1"/>
  <c r="T27" i="4"/>
  <c r="S27" i="4"/>
  <c r="P41" i="4"/>
  <c r="Q41" i="4" s="1"/>
  <c r="S105" i="4"/>
  <c r="CP136" i="8"/>
  <c r="J130" i="7" s="1"/>
  <c r="K130" i="7" s="1"/>
  <c r="G31" i="6" s="1"/>
  <c r="J31" i="6" s="1"/>
  <c r="Q40" i="4"/>
  <c r="S83" i="4"/>
  <c r="T83" i="4" s="1"/>
  <c r="P120" i="4"/>
  <c r="AT98" i="8"/>
  <c r="AV98" i="8" s="1"/>
  <c r="AX98" i="8" s="1"/>
  <c r="AZ98" i="8" s="1"/>
  <c r="BB98" i="8" s="1"/>
  <c r="BD98" i="8" s="1"/>
  <c r="BF98" i="8" s="1"/>
  <c r="BH98" i="8" s="1"/>
  <c r="BJ98" i="8" s="1"/>
  <c r="BL98" i="8" s="1"/>
  <c r="BN98" i="8" s="1"/>
  <c r="BP98" i="8" s="1"/>
  <c r="K85" i="4"/>
  <c r="N99" i="4"/>
  <c r="CP120" i="8"/>
  <c r="J110" i="7" s="1"/>
  <c r="K110" i="7" s="1"/>
  <c r="AT106" i="8"/>
  <c r="AV106" i="8" s="1"/>
  <c r="AX106" i="8" s="1"/>
  <c r="AZ106" i="8" s="1"/>
  <c r="BB106" i="8" s="1"/>
  <c r="BD106" i="8" s="1"/>
  <c r="BF106" i="8" s="1"/>
  <c r="BH106" i="8" s="1"/>
  <c r="BJ106" i="8" s="1"/>
  <c r="BL106" i="8" s="1"/>
  <c r="BN106" i="8" s="1"/>
  <c r="BP106" i="8" s="1"/>
  <c r="CP106" i="8" s="1"/>
  <c r="J102" i="7" s="1"/>
  <c r="K102" i="7" s="1"/>
  <c r="V135" i="4"/>
  <c r="Q101" i="4"/>
  <c r="BR83" i="8"/>
  <c r="BT83" i="8" s="1"/>
  <c r="BV83" i="8" s="1"/>
  <c r="BX83" i="8" s="1"/>
  <c r="BZ83" i="8" s="1"/>
  <c r="CB83" i="8" s="1"/>
  <c r="CD83" i="8" s="1"/>
  <c r="CF83" i="8" s="1"/>
  <c r="CH83" i="8" s="1"/>
  <c r="CJ83" i="8" s="1"/>
  <c r="CL83" i="8" s="1"/>
  <c r="CN83" i="8" s="1"/>
  <c r="CR83" i="8" s="1"/>
  <c r="CQ83" i="8" s="1"/>
  <c r="AG147" i="4"/>
  <c r="BR16" i="8"/>
  <c r="BT16" i="8" s="1"/>
  <c r="BV16" i="8" s="1"/>
  <c r="BX16" i="8" s="1"/>
  <c r="BZ16" i="8" s="1"/>
  <c r="CB16" i="8" s="1"/>
  <c r="CD16" i="8" s="1"/>
  <c r="CF16" i="8" s="1"/>
  <c r="CH16" i="8" s="1"/>
  <c r="CJ16" i="8" s="1"/>
  <c r="CL16" i="8" s="1"/>
  <c r="CN16" i="8" s="1"/>
  <c r="CR16" i="8" s="1"/>
  <c r="CQ16" i="8" s="1"/>
  <c r="BW147" i="4"/>
  <c r="P64" i="4"/>
  <c r="Q64" i="4" s="1"/>
  <c r="BR103" i="8"/>
  <c r="BT103" i="8" s="1"/>
  <c r="BV103" i="8" s="1"/>
  <c r="BX103" i="8" s="1"/>
  <c r="BZ103" i="8" s="1"/>
  <c r="CB103" i="8" s="1"/>
  <c r="CD103" i="8" s="1"/>
  <c r="CF103" i="8" s="1"/>
  <c r="CH103" i="8" s="1"/>
  <c r="CJ103" i="8" s="1"/>
  <c r="CL103" i="8" s="1"/>
  <c r="CN103" i="8" s="1"/>
  <c r="CR103" i="8" s="1"/>
  <c r="CQ103" i="8" s="1"/>
  <c r="BR50" i="8"/>
  <c r="BT50" i="8" s="1"/>
  <c r="BV50" i="8" s="1"/>
  <c r="BX50" i="8" s="1"/>
  <c r="BZ50" i="8" s="1"/>
  <c r="CB50" i="8" s="1"/>
  <c r="CD50" i="8" s="1"/>
  <c r="CF50" i="8" s="1"/>
  <c r="CH50" i="8" s="1"/>
  <c r="CJ50" i="8" s="1"/>
  <c r="CL50" i="8" s="1"/>
  <c r="CN50" i="8" s="1"/>
  <c r="CR50" i="8" s="1"/>
  <c r="CQ50" i="8" s="1"/>
  <c r="J56" i="8"/>
  <c r="L49" i="8"/>
  <c r="S50" i="4"/>
  <c r="T50" i="4" s="1"/>
  <c r="J89" i="8"/>
  <c r="L88" i="8"/>
  <c r="Q98" i="4"/>
  <c r="CC91" i="8"/>
  <c r="CC148" i="8" s="1"/>
  <c r="AS91" i="8"/>
  <c r="M56" i="4"/>
  <c r="P49" i="4"/>
  <c r="Q49" i="4" s="1"/>
  <c r="N49" i="4"/>
  <c r="N56" i="4" s="1"/>
  <c r="P100" i="4"/>
  <c r="Q100" i="4" s="1"/>
  <c r="AE91" i="8"/>
  <c r="AT21" i="8"/>
  <c r="AV21" i="8" s="1"/>
  <c r="AX21" i="8" s="1"/>
  <c r="AZ21" i="8" s="1"/>
  <c r="BB21" i="8" s="1"/>
  <c r="BD21" i="8" s="1"/>
  <c r="BF21" i="8" s="1"/>
  <c r="BH21" i="8" s="1"/>
  <c r="BJ21" i="8" s="1"/>
  <c r="BL21" i="8" s="1"/>
  <c r="BN21" i="8" s="1"/>
  <c r="BP21" i="8" s="1"/>
  <c r="CP21" i="8" s="1"/>
  <c r="J15" i="7" s="1"/>
  <c r="K15" i="7" s="1"/>
  <c r="G12" i="5" s="1"/>
  <c r="J12" i="5" s="1"/>
  <c r="CP62" i="8"/>
  <c r="J56" i="7" s="1"/>
  <c r="K56" i="7" s="1"/>
  <c r="G38" i="5" s="1"/>
  <c r="J38" i="5" s="1"/>
  <c r="AT62" i="8"/>
  <c r="AV62" i="8" s="1"/>
  <c r="AX62" i="8" s="1"/>
  <c r="AZ62" i="8" s="1"/>
  <c r="BB62" i="8" s="1"/>
  <c r="BD62" i="8" s="1"/>
  <c r="BF62" i="8" s="1"/>
  <c r="BH62" i="8" s="1"/>
  <c r="BJ62" i="8" s="1"/>
  <c r="BL62" i="8" s="1"/>
  <c r="BN62" i="8" s="1"/>
  <c r="BP62" i="8" s="1"/>
  <c r="L91" i="4"/>
  <c r="L147" i="4" s="1"/>
  <c r="P59" i="4"/>
  <c r="Q59" i="4" s="1"/>
  <c r="M85" i="4"/>
  <c r="N59" i="4"/>
  <c r="AK91" i="8"/>
  <c r="AK148" i="8" s="1"/>
  <c r="AT64" i="8"/>
  <c r="AV64" i="8" s="1"/>
  <c r="AX64" i="8" s="1"/>
  <c r="AZ64" i="8" s="1"/>
  <c r="BB64" i="8" s="1"/>
  <c r="BD64" i="8" s="1"/>
  <c r="BF64" i="8" s="1"/>
  <c r="BH64" i="8" s="1"/>
  <c r="BJ64" i="8" s="1"/>
  <c r="BL64" i="8" s="1"/>
  <c r="BN64" i="8" s="1"/>
  <c r="BP64" i="8" s="1"/>
  <c r="CP64" i="8" s="1"/>
  <c r="J58" i="7" s="1"/>
  <c r="K58" i="7" s="1"/>
  <c r="G40" i="5" s="1"/>
  <c r="J40" i="5" s="1"/>
  <c r="N64" i="4"/>
  <c r="AT14" i="8"/>
  <c r="AV14" i="8" s="1"/>
  <c r="AX14" i="8" s="1"/>
  <c r="AZ14" i="8" s="1"/>
  <c r="BB14" i="8" s="1"/>
  <c r="BD14" i="8" s="1"/>
  <c r="BF14" i="8" s="1"/>
  <c r="BH14" i="8" s="1"/>
  <c r="BJ14" i="8" s="1"/>
  <c r="BL14" i="8" s="1"/>
  <c r="BN14" i="8" s="1"/>
  <c r="BP14" i="8" s="1"/>
  <c r="I91" i="8"/>
  <c r="I148" i="8" s="1"/>
  <c r="CI91" i="8"/>
  <c r="CI148" i="8" s="1"/>
  <c r="AT53" i="8"/>
  <c r="AV53" i="8" s="1"/>
  <c r="AX53" i="8" s="1"/>
  <c r="AZ53" i="8" s="1"/>
  <c r="BB53" i="8" s="1"/>
  <c r="BD53" i="8" s="1"/>
  <c r="BF53" i="8" s="1"/>
  <c r="BH53" i="8" s="1"/>
  <c r="BJ53" i="8" s="1"/>
  <c r="BL53" i="8" s="1"/>
  <c r="BN53" i="8" s="1"/>
  <c r="BP53" i="8" s="1"/>
  <c r="AA91" i="8"/>
  <c r="AA148" i="8" s="1"/>
  <c r="AT54" i="8"/>
  <c r="AV54" i="8" s="1"/>
  <c r="AX54" i="8" s="1"/>
  <c r="AZ54" i="8" s="1"/>
  <c r="BB54" i="8" s="1"/>
  <c r="BD54" i="8" s="1"/>
  <c r="BF54" i="8" s="1"/>
  <c r="BH54" i="8" s="1"/>
  <c r="BJ54" i="8" s="1"/>
  <c r="BL54" i="8" s="1"/>
  <c r="BN54" i="8" s="1"/>
  <c r="BP54" i="8" s="1"/>
  <c r="CP54" i="8" s="1"/>
  <c r="J48" i="7" s="1"/>
  <c r="K48" i="7" s="1"/>
  <c r="N21" i="5" s="1"/>
  <c r="V17" i="4"/>
  <c r="W17" i="4" s="1"/>
  <c r="T15" i="4"/>
  <c r="S15" i="4"/>
  <c r="BR41" i="8"/>
  <c r="BT41" i="8" s="1"/>
  <c r="BV41" i="8" s="1"/>
  <c r="BX41" i="8" s="1"/>
  <c r="BZ41" i="8" s="1"/>
  <c r="CB41" i="8" s="1"/>
  <c r="CD41" i="8" s="1"/>
  <c r="CF41" i="8" s="1"/>
  <c r="CH41" i="8" s="1"/>
  <c r="CJ41" i="8" s="1"/>
  <c r="CL41" i="8" s="1"/>
  <c r="CN41" i="8" s="1"/>
  <c r="CR41" i="8" s="1"/>
  <c r="Q26" i="4"/>
  <c r="P26" i="4"/>
  <c r="CR26" i="8"/>
  <c r="CQ26" i="8" s="1"/>
  <c r="BR26" i="8"/>
  <c r="BT26" i="8" s="1"/>
  <c r="BV26" i="8" s="1"/>
  <c r="BX26" i="8" s="1"/>
  <c r="BZ26" i="8" s="1"/>
  <c r="CB26" i="8" s="1"/>
  <c r="CD26" i="8" s="1"/>
  <c r="CF26" i="8" s="1"/>
  <c r="CH26" i="8" s="1"/>
  <c r="CJ26" i="8" s="1"/>
  <c r="CL26" i="8" s="1"/>
  <c r="CN26" i="8" s="1"/>
  <c r="BR13" i="8"/>
  <c r="BT13" i="8" s="1"/>
  <c r="BV13" i="8" s="1"/>
  <c r="BX13" i="8" s="1"/>
  <c r="BZ13" i="8" s="1"/>
  <c r="CB13" i="8" s="1"/>
  <c r="CD13" i="8" s="1"/>
  <c r="CF13" i="8" s="1"/>
  <c r="CH13" i="8" s="1"/>
  <c r="CJ13" i="8" s="1"/>
  <c r="CL13" i="8" s="1"/>
  <c r="CN13" i="8" s="1"/>
  <c r="CR13" i="8" s="1"/>
  <c r="V141" i="4"/>
  <c r="W141" i="4" s="1"/>
  <c r="S19" i="4"/>
  <c r="T19" i="4" s="1"/>
  <c r="L38" i="8"/>
  <c r="J46" i="8"/>
  <c r="BK147" i="4"/>
  <c r="Q138" i="4"/>
  <c r="S91" i="8"/>
  <c r="S148" i="8" s="1"/>
  <c r="P118" i="4"/>
  <c r="Q118" i="4" s="1"/>
  <c r="S16" i="4"/>
  <c r="T16" i="4" s="1"/>
  <c r="AT115" i="8"/>
  <c r="AV115" i="8" s="1"/>
  <c r="AX115" i="8" s="1"/>
  <c r="AZ115" i="8" s="1"/>
  <c r="BB115" i="8" s="1"/>
  <c r="BD115" i="8" s="1"/>
  <c r="BF115" i="8" s="1"/>
  <c r="BH115" i="8" s="1"/>
  <c r="BJ115" i="8" s="1"/>
  <c r="BL115" i="8" s="1"/>
  <c r="BN115" i="8" s="1"/>
  <c r="BP115" i="8" s="1"/>
  <c r="S65" i="4"/>
  <c r="J35" i="8"/>
  <c r="L31" i="8"/>
  <c r="J85" i="8"/>
  <c r="L59" i="8"/>
  <c r="H145" i="8"/>
  <c r="L143" i="8"/>
  <c r="N133" i="8"/>
  <c r="BB91" i="4"/>
  <c r="BB147" i="4" s="1"/>
  <c r="W125" i="4"/>
  <c r="V125" i="4"/>
  <c r="N25" i="8"/>
  <c r="L28" i="8"/>
  <c r="S20" i="4"/>
  <c r="T20" i="4" s="1"/>
  <c r="P116" i="4"/>
  <c r="Q116" i="4" s="1"/>
  <c r="AT60" i="8"/>
  <c r="AV60" i="8" s="1"/>
  <c r="AX60" i="8" s="1"/>
  <c r="AZ60" i="8" s="1"/>
  <c r="BB60" i="8" s="1"/>
  <c r="BD60" i="8" s="1"/>
  <c r="BF60" i="8" s="1"/>
  <c r="BH60" i="8" s="1"/>
  <c r="BJ60" i="8" s="1"/>
  <c r="BL60" i="8" s="1"/>
  <c r="BN60" i="8" s="1"/>
  <c r="BP60" i="8" s="1"/>
  <c r="CP60" i="8" s="1"/>
  <c r="J54" i="7" s="1"/>
  <c r="K54" i="7" s="1"/>
  <c r="G36" i="5" s="1"/>
  <c r="J36" i="5" s="1"/>
  <c r="AT82" i="8"/>
  <c r="AV82" i="8" s="1"/>
  <c r="AX82" i="8" s="1"/>
  <c r="AZ82" i="8" s="1"/>
  <c r="BB82" i="8" s="1"/>
  <c r="BD82" i="8" s="1"/>
  <c r="BF82" i="8" s="1"/>
  <c r="BH82" i="8" s="1"/>
  <c r="BJ82" i="8" s="1"/>
  <c r="BL82" i="8" s="1"/>
  <c r="BN82" i="8" s="1"/>
  <c r="BP82" i="8" s="1"/>
  <c r="CP82" i="8" s="1"/>
  <c r="J76" i="7" s="1"/>
  <c r="K76" i="7" s="1"/>
  <c r="BR142" i="8"/>
  <c r="BT142" i="8" s="1"/>
  <c r="BV142" i="8" s="1"/>
  <c r="BX142" i="8" s="1"/>
  <c r="BZ142" i="8" s="1"/>
  <c r="CB142" i="8" s="1"/>
  <c r="CD142" i="8" s="1"/>
  <c r="CF142" i="8" s="1"/>
  <c r="CH142" i="8" s="1"/>
  <c r="CJ142" i="8" s="1"/>
  <c r="CL142" i="8" s="1"/>
  <c r="CN142" i="8" s="1"/>
  <c r="CR142" i="8" s="1"/>
  <c r="CQ142" i="8" s="1"/>
  <c r="T17" i="4"/>
  <c r="Q15" i="4"/>
  <c r="CP41" i="8"/>
  <c r="J35" i="7" s="1"/>
  <c r="K35" i="7" s="1"/>
  <c r="G21" i="5" s="1"/>
  <c r="J21" i="5" s="1"/>
  <c r="N26" i="4"/>
  <c r="N28" i="4" s="1"/>
  <c r="BR19" i="8"/>
  <c r="BT19" i="8" s="1"/>
  <c r="BV19" i="8" s="1"/>
  <c r="BX19" i="8" s="1"/>
  <c r="BZ19" i="8" s="1"/>
  <c r="CB19" i="8" s="1"/>
  <c r="CD19" i="8" s="1"/>
  <c r="CF19" i="8" s="1"/>
  <c r="CH19" i="8" s="1"/>
  <c r="CJ19" i="8" s="1"/>
  <c r="CL19" i="8" s="1"/>
  <c r="CN19" i="8" s="1"/>
  <c r="CR19" i="8" s="1"/>
  <c r="CQ19" i="8" s="1"/>
  <c r="CP13" i="8"/>
  <c r="J11" i="7" s="1"/>
  <c r="K11" i="7" s="1"/>
  <c r="G10" i="5" s="1"/>
  <c r="J10" i="5" s="1"/>
  <c r="BR141" i="8"/>
  <c r="BT141" i="8" s="1"/>
  <c r="BV141" i="8" s="1"/>
  <c r="BX141" i="8" s="1"/>
  <c r="BZ141" i="8" s="1"/>
  <c r="CB141" i="8" s="1"/>
  <c r="CD141" i="8" s="1"/>
  <c r="CF141" i="8" s="1"/>
  <c r="CH141" i="8" s="1"/>
  <c r="CJ141" i="8" s="1"/>
  <c r="CL141" i="8" s="1"/>
  <c r="CN141" i="8" s="1"/>
  <c r="CR141" i="8" s="1"/>
  <c r="CQ141" i="8" s="1"/>
  <c r="Q19" i="4"/>
  <c r="AT134" i="8"/>
  <c r="AV134" i="8" s="1"/>
  <c r="AX134" i="8" s="1"/>
  <c r="AZ134" i="8" s="1"/>
  <c r="BB134" i="8" s="1"/>
  <c r="BD134" i="8" s="1"/>
  <c r="BF134" i="8" s="1"/>
  <c r="BH134" i="8" s="1"/>
  <c r="BJ134" i="8" s="1"/>
  <c r="BL134" i="8" s="1"/>
  <c r="BN134" i="8" s="1"/>
  <c r="BP134" i="8" s="1"/>
  <c r="CP134" i="8" s="1"/>
  <c r="J128" i="7" s="1"/>
  <c r="K128" i="7" s="1"/>
  <c r="G29" i="6" s="1"/>
  <c r="J29" i="6" s="1"/>
  <c r="S38" i="4"/>
  <c r="T38" i="4" s="1"/>
  <c r="P60" i="4"/>
  <c r="S97" i="4"/>
  <c r="S140" i="4"/>
  <c r="T140" i="4" s="1"/>
  <c r="AT117" i="8"/>
  <c r="AV117" i="8" s="1"/>
  <c r="AX117" i="8" s="1"/>
  <c r="AZ117" i="8" s="1"/>
  <c r="BB117" i="8" s="1"/>
  <c r="BD117" i="8" s="1"/>
  <c r="BF117" i="8" s="1"/>
  <c r="BH117" i="8" s="1"/>
  <c r="BJ117" i="8" s="1"/>
  <c r="BL117" i="8" s="1"/>
  <c r="BN117" i="8" s="1"/>
  <c r="BP117" i="8" s="1"/>
  <c r="CP117" i="8" s="1"/>
  <c r="J112" i="7" s="1"/>
  <c r="K112" i="7" s="1"/>
  <c r="G22" i="6" s="1"/>
  <c r="J22" i="6" s="1"/>
  <c r="AT15" i="8"/>
  <c r="AV15" i="8" s="1"/>
  <c r="AX15" i="8" s="1"/>
  <c r="AZ15" i="8" s="1"/>
  <c r="BB15" i="8" s="1"/>
  <c r="BD15" i="8" s="1"/>
  <c r="BF15" i="8" s="1"/>
  <c r="BH15" i="8" s="1"/>
  <c r="BJ15" i="8" s="1"/>
  <c r="BL15" i="8" s="1"/>
  <c r="BN15" i="8" s="1"/>
  <c r="BP15" i="8" s="1"/>
  <c r="J143" i="8"/>
  <c r="U91" i="4"/>
  <c r="U147" i="4" s="1"/>
  <c r="S61" i="4"/>
  <c r="S69" i="4"/>
  <c r="AT61" i="8"/>
  <c r="AV61" i="8" s="1"/>
  <c r="AX61" i="8" s="1"/>
  <c r="AZ61" i="8" s="1"/>
  <c r="BB61" i="8" s="1"/>
  <c r="BD61" i="8" s="1"/>
  <c r="BF61" i="8" s="1"/>
  <c r="BH61" i="8" s="1"/>
  <c r="BJ61" i="8" s="1"/>
  <c r="BL61" i="8" s="1"/>
  <c r="BN61" i="8" s="1"/>
  <c r="BP61" i="8" s="1"/>
  <c r="AT137" i="8"/>
  <c r="AV137" i="8" s="1"/>
  <c r="AX137" i="8" s="1"/>
  <c r="AZ137" i="8" s="1"/>
  <c r="BB137" i="8" s="1"/>
  <c r="BD137" i="8" s="1"/>
  <c r="BF137" i="8" s="1"/>
  <c r="BH137" i="8" s="1"/>
  <c r="BJ137" i="8" s="1"/>
  <c r="BL137" i="8" s="1"/>
  <c r="BN137" i="8" s="1"/>
  <c r="BP137" i="8" s="1"/>
  <c r="CP137" i="8"/>
  <c r="J131" i="7" s="1"/>
  <c r="K131" i="7" s="1"/>
  <c r="G32" i="6" s="1"/>
  <c r="J32" i="6" s="1"/>
  <c r="P22" i="4"/>
  <c r="S12" i="4"/>
  <c r="T12" i="4" s="1"/>
  <c r="AT27" i="8"/>
  <c r="AV27" i="8" s="1"/>
  <c r="AX27" i="8" s="1"/>
  <c r="AZ27" i="8" s="1"/>
  <c r="BB27" i="8" s="1"/>
  <c r="BD27" i="8" s="1"/>
  <c r="BF27" i="8" s="1"/>
  <c r="BH27" i="8" s="1"/>
  <c r="BJ27" i="8" s="1"/>
  <c r="BL27" i="8" s="1"/>
  <c r="BN27" i="8" s="1"/>
  <c r="BP27" i="8" s="1"/>
  <c r="CP27" i="8" s="1"/>
  <c r="J21" i="7" s="1"/>
  <c r="K21" i="7" s="1"/>
  <c r="G13" i="5" s="1"/>
  <c r="J13" i="5" s="1"/>
  <c r="I137" i="3"/>
  <c r="S137" i="4"/>
  <c r="T137" i="4" s="1"/>
  <c r="Q34" i="5"/>
  <c r="J34" i="5" s="1"/>
  <c r="Q26" i="5"/>
  <c r="J26" i="5" s="1"/>
  <c r="Q31" i="5"/>
  <c r="J31" i="5" s="1"/>
  <c r="Q30" i="5"/>
  <c r="J30" i="5" s="1"/>
  <c r="Q28" i="5"/>
  <c r="J28" i="5" s="1"/>
  <c r="Q27" i="5"/>
  <c r="J27" i="5" s="1"/>
  <c r="Q23" i="5"/>
  <c r="Q24" i="5"/>
  <c r="J24" i="5" s="1"/>
  <c r="Q25" i="5"/>
  <c r="J25" i="5" s="1"/>
  <c r="Q32" i="5"/>
  <c r="J32" i="5" s="1"/>
  <c r="Q29" i="5"/>
  <c r="J29" i="5" s="1"/>
  <c r="Q33" i="5"/>
  <c r="J33" i="5" s="1"/>
  <c r="S32" i="4"/>
  <c r="T32" i="4" s="1"/>
  <c r="BR84" i="8"/>
  <c r="BT84" i="8" s="1"/>
  <c r="BV84" i="8" s="1"/>
  <c r="BX84" i="8" s="1"/>
  <c r="BZ84" i="8" s="1"/>
  <c r="CB84" i="8" s="1"/>
  <c r="CD84" i="8" s="1"/>
  <c r="CF84" i="8" s="1"/>
  <c r="CH84" i="8" s="1"/>
  <c r="CJ84" i="8" s="1"/>
  <c r="CL84" i="8" s="1"/>
  <c r="CN84" i="8" s="1"/>
  <c r="CR84" i="8" s="1"/>
  <c r="S53" i="4"/>
  <c r="T53" i="4" s="1"/>
  <c r="V18" i="4"/>
  <c r="W18" i="4" s="1"/>
  <c r="AT39" i="8"/>
  <c r="AV39" i="8" s="1"/>
  <c r="AX39" i="8" s="1"/>
  <c r="AZ39" i="8" s="1"/>
  <c r="BB39" i="8" s="1"/>
  <c r="BD39" i="8" s="1"/>
  <c r="BF39" i="8" s="1"/>
  <c r="BH39" i="8" s="1"/>
  <c r="BJ39" i="8" s="1"/>
  <c r="BL39" i="8" s="1"/>
  <c r="BN39" i="8" s="1"/>
  <c r="BP39" i="8" s="1"/>
  <c r="CP39" i="8" s="1"/>
  <c r="J33" i="7" s="1"/>
  <c r="K33" i="7" s="1"/>
  <c r="G20" i="5" s="1"/>
  <c r="J20" i="5" s="1"/>
  <c r="M126" i="4"/>
  <c r="P124" i="4"/>
  <c r="Q124" i="4"/>
  <c r="Q126" i="4" s="1"/>
  <c r="AT66" i="8"/>
  <c r="AV66" i="8" s="1"/>
  <c r="AX66" i="8" s="1"/>
  <c r="AZ66" i="8" s="1"/>
  <c r="BB66" i="8" s="1"/>
  <c r="BD66" i="8" s="1"/>
  <c r="BF66" i="8" s="1"/>
  <c r="BH66" i="8" s="1"/>
  <c r="BJ66" i="8" s="1"/>
  <c r="BL66" i="8" s="1"/>
  <c r="BN66" i="8" s="1"/>
  <c r="BP66" i="8" s="1"/>
  <c r="CP66" i="8" s="1"/>
  <c r="J60" i="7" s="1"/>
  <c r="K60" i="7" s="1"/>
  <c r="P89" i="4"/>
  <c r="S88" i="4"/>
  <c r="T88" i="4" s="1"/>
  <c r="T89" i="4" s="1"/>
  <c r="S119" i="4"/>
  <c r="BI91" i="8"/>
  <c r="BI148" i="8" s="1"/>
  <c r="K34" i="7"/>
  <c r="G22" i="5" s="1"/>
  <c r="J22" i="5" s="1"/>
  <c r="V133" i="4"/>
  <c r="W133" i="4" s="1"/>
  <c r="CA91" i="8"/>
  <c r="CA148" i="8" s="1"/>
  <c r="Q97" i="4"/>
  <c r="AY91" i="8"/>
  <c r="AY148" i="8" s="1"/>
  <c r="Q140" i="4"/>
  <c r="S13" i="4"/>
  <c r="T13" i="4" s="1"/>
  <c r="Y52" i="4"/>
  <c r="Z52" i="4" s="1"/>
  <c r="S63" i="4"/>
  <c r="T63" i="4" s="1"/>
  <c r="M91" i="8"/>
  <c r="M148" i="8" s="1"/>
  <c r="AT135" i="8"/>
  <c r="AV135" i="8" s="1"/>
  <c r="AX135" i="8" s="1"/>
  <c r="AZ135" i="8" s="1"/>
  <c r="BB135" i="8" s="1"/>
  <c r="BD135" i="8" s="1"/>
  <c r="BF135" i="8" s="1"/>
  <c r="BH135" i="8" s="1"/>
  <c r="BJ135" i="8" s="1"/>
  <c r="BL135" i="8" s="1"/>
  <c r="BN135" i="8" s="1"/>
  <c r="BP135" i="8" s="1"/>
  <c r="CP135" i="8" s="1"/>
  <c r="J129" i="7" s="1"/>
  <c r="K129" i="7" s="1"/>
  <c r="G30" i="6" s="1"/>
  <c r="J30" i="6" s="1"/>
  <c r="Q61" i="4"/>
  <c r="Q69" i="4"/>
  <c r="CE91" i="8"/>
  <c r="CE148" i="8" s="1"/>
  <c r="AT116" i="8"/>
  <c r="AV116" i="8" s="1"/>
  <c r="AX116" i="8" s="1"/>
  <c r="AZ116" i="8" s="1"/>
  <c r="BB116" i="8" s="1"/>
  <c r="BD116" i="8" s="1"/>
  <c r="BF116" i="8" s="1"/>
  <c r="BH116" i="8" s="1"/>
  <c r="BJ116" i="8" s="1"/>
  <c r="BL116" i="8" s="1"/>
  <c r="BN116" i="8" s="1"/>
  <c r="BP116" i="8" s="1"/>
  <c r="CP116" i="8" s="1"/>
  <c r="J111" i="7" s="1"/>
  <c r="K111" i="7" s="1"/>
  <c r="G21" i="6" s="1"/>
  <c r="J21" i="6" s="1"/>
  <c r="DJ91" i="4"/>
  <c r="DJ147" i="4" s="1"/>
  <c r="S107" i="4"/>
  <c r="T107" i="4" s="1"/>
  <c r="AU91" i="8"/>
  <c r="AU148" i="8" s="1"/>
  <c r="S139" i="4"/>
  <c r="AT99" i="8"/>
  <c r="AV99" i="8" s="1"/>
  <c r="AX99" i="8" s="1"/>
  <c r="AZ99" i="8" s="1"/>
  <c r="BB99" i="8" s="1"/>
  <c r="BD99" i="8" s="1"/>
  <c r="BF99" i="8" s="1"/>
  <c r="BH99" i="8" s="1"/>
  <c r="BJ99" i="8" s="1"/>
  <c r="BL99" i="8" s="1"/>
  <c r="BN99" i="8" s="1"/>
  <c r="BP99" i="8" s="1"/>
  <c r="CP99" i="8" s="1"/>
  <c r="J93" i="7" s="1"/>
  <c r="K93" i="7" s="1"/>
  <c r="G11" i="6" s="1"/>
  <c r="J11" i="6" s="1"/>
  <c r="DS91" i="4"/>
  <c r="DS147" i="4" s="1"/>
  <c r="Q137" i="4"/>
  <c r="BK91" i="8"/>
  <c r="BK148" i="8" s="1"/>
  <c r="BR65" i="8"/>
  <c r="BT65" i="8" s="1"/>
  <c r="BV65" i="8" s="1"/>
  <c r="BX65" i="8" s="1"/>
  <c r="BZ65" i="8" s="1"/>
  <c r="CB65" i="8" s="1"/>
  <c r="CD65" i="8" s="1"/>
  <c r="CF65" i="8" s="1"/>
  <c r="CH65" i="8" s="1"/>
  <c r="CJ65" i="8" s="1"/>
  <c r="CL65" i="8" s="1"/>
  <c r="CN65" i="8" s="1"/>
  <c r="CR65" i="8" s="1"/>
  <c r="CQ65" i="8" s="1"/>
  <c r="BR55" i="8"/>
  <c r="BT55" i="8" s="1"/>
  <c r="BV55" i="8" s="1"/>
  <c r="BX55" i="8" s="1"/>
  <c r="BZ55" i="8" s="1"/>
  <c r="CB55" i="8" s="1"/>
  <c r="CD55" i="8" s="1"/>
  <c r="CF55" i="8" s="1"/>
  <c r="CH55" i="8" s="1"/>
  <c r="CJ55" i="8" s="1"/>
  <c r="CL55" i="8" s="1"/>
  <c r="CN55" i="8" s="1"/>
  <c r="CR55" i="8" s="1"/>
  <c r="CQ55" i="8" s="1"/>
  <c r="S102" i="4"/>
  <c r="T102" i="4" s="1"/>
  <c r="S51" i="4"/>
  <c r="BR51" i="8"/>
  <c r="BT51" i="8" s="1"/>
  <c r="BV51" i="8" s="1"/>
  <c r="BX51" i="8" s="1"/>
  <c r="BZ51" i="8" s="1"/>
  <c r="CB51" i="8" s="1"/>
  <c r="CD51" i="8" s="1"/>
  <c r="CF51" i="8" s="1"/>
  <c r="CH51" i="8" s="1"/>
  <c r="CJ51" i="8" s="1"/>
  <c r="CL51" i="8" s="1"/>
  <c r="CN51" i="8" s="1"/>
  <c r="CR51" i="8" s="1"/>
  <c r="CQ51" i="8" s="1"/>
  <c r="Q32" i="4"/>
  <c r="V82" i="4"/>
  <c r="W82" i="4" s="1"/>
  <c r="CP84" i="8"/>
  <c r="J78" i="7" s="1"/>
  <c r="K78" i="7" s="1"/>
  <c r="G48" i="5" s="1"/>
  <c r="J48" i="5" s="1"/>
  <c r="Q53" i="4"/>
  <c r="S34" i="4"/>
  <c r="T34" i="4" s="1"/>
  <c r="V136" i="4"/>
  <c r="W136" i="4"/>
  <c r="AT20" i="8"/>
  <c r="AV20" i="8" s="1"/>
  <c r="AX20" i="8" s="1"/>
  <c r="AZ20" i="8" s="1"/>
  <c r="BB20" i="8" s="1"/>
  <c r="BD20" i="8" s="1"/>
  <c r="BF20" i="8" s="1"/>
  <c r="BH20" i="8" s="1"/>
  <c r="BJ20" i="8" s="1"/>
  <c r="BL20" i="8" s="1"/>
  <c r="BN20" i="8" s="1"/>
  <c r="BP20" i="8" s="1"/>
  <c r="AT100" i="8"/>
  <c r="AV100" i="8" s="1"/>
  <c r="AX100" i="8" s="1"/>
  <c r="AZ100" i="8" s="1"/>
  <c r="BB100" i="8" s="1"/>
  <c r="BD100" i="8" s="1"/>
  <c r="BF100" i="8" s="1"/>
  <c r="BH100" i="8" s="1"/>
  <c r="BJ100" i="8" s="1"/>
  <c r="BL100" i="8" s="1"/>
  <c r="BN100" i="8" s="1"/>
  <c r="BP100" i="8" s="1"/>
  <c r="AT32" i="8"/>
  <c r="AV32" i="8" s="1"/>
  <c r="AX32" i="8" s="1"/>
  <c r="AZ32" i="8" s="1"/>
  <c r="BB32" i="8" s="1"/>
  <c r="BD32" i="8" s="1"/>
  <c r="BF32" i="8" s="1"/>
  <c r="BH32" i="8" s="1"/>
  <c r="BJ32" i="8" s="1"/>
  <c r="BL32" i="8" s="1"/>
  <c r="BN32" i="8" s="1"/>
  <c r="BP32" i="8" s="1"/>
  <c r="CP32" i="8"/>
  <c r="J26" i="7" s="1"/>
  <c r="K26" i="7" s="1"/>
  <c r="G16" i="5" s="1"/>
  <c r="J16" i="5" s="1"/>
  <c r="S25" i="4"/>
  <c r="P28" i="4"/>
  <c r="Y33" i="4"/>
  <c r="Z33" i="4" s="1"/>
  <c r="P31" i="4"/>
  <c r="Q31" i="4" s="1"/>
  <c r="M35" i="4"/>
  <c r="Q25" i="4"/>
  <c r="W33" i="4"/>
  <c r="Q119" i="4"/>
  <c r="AT18" i="8"/>
  <c r="AV18" i="8" s="1"/>
  <c r="AX18" i="8" s="1"/>
  <c r="AZ18" i="8" s="1"/>
  <c r="BB18" i="8" s="1"/>
  <c r="BD18" i="8" s="1"/>
  <c r="BF18" i="8" s="1"/>
  <c r="BH18" i="8" s="1"/>
  <c r="BJ18" i="8" s="1"/>
  <c r="BL18" i="8" s="1"/>
  <c r="BN18" i="8" s="1"/>
  <c r="BP18" i="8" s="1"/>
  <c r="BR40" i="8"/>
  <c r="BT40" i="8" s="1"/>
  <c r="BV40" i="8" s="1"/>
  <c r="BX40" i="8" s="1"/>
  <c r="BZ40" i="8" s="1"/>
  <c r="CB40" i="8" s="1"/>
  <c r="CD40" i="8" s="1"/>
  <c r="CF40" i="8" s="1"/>
  <c r="CH40" i="8" s="1"/>
  <c r="CJ40" i="8" s="1"/>
  <c r="CL40" i="8" s="1"/>
  <c r="CN40" i="8" s="1"/>
  <c r="CR40" i="8" s="1"/>
  <c r="CQ40" i="8" s="1"/>
  <c r="BR69" i="8"/>
  <c r="BT69" i="8" s="1"/>
  <c r="BV69" i="8" s="1"/>
  <c r="BX69" i="8" s="1"/>
  <c r="BZ69" i="8" s="1"/>
  <c r="CB69" i="8" s="1"/>
  <c r="CD69" i="8" s="1"/>
  <c r="CF69" i="8" s="1"/>
  <c r="CH69" i="8" s="1"/>
  <c r="CJ69" i="8" s="1"/>
  <c r="CL69" i="8" s="1"/>
  <c r="CN69" i="8" s="1"/>
  <c r="CR69" i="8" s="1"/>
  <c r="CQ69" i="8" s="1"/>
  <c r="L130" i="8"/>
  <c r="N129" i="8"/>
  <c r="P142" i="4"/>
  <c r="AT101" i="8"/>
  <c r="AV101" i="8" s="1"/>
  <c r="AX101" i="8" s="1"/>
  <c r="AZ101" i="8" s="1"/>
  <c r="BB101" i="8" s="1"/>
  <c r="BD101" i="8" s="1"/>
  <c r="BF101" i="8" s="1"/>
  <c r="BH101" i="8" s="1"/>
  <c r="BJ101" i="8" s="1"/>
  <c r="BL101" i="8" s="1"/>
  <c r="BN101" i="8" s="1"/>
  <c r="BP101" i="8" s="1"/>
  <c r="CP101" i="8" s="1"/>
  <c r="J95" i="7" s="1"/>
  <c r="K95" i="7" s="1"/>
  <c r="G13" i="6" s="1"/>
  <c r="J13" i="6" s="1"/>
  <c r="P39" i="4"/>
  <c r="P81" i="4"/>
  <c r="Q81" i="4" s="1"/>
  <c r="M121" i="4"/>
  <c r="M144" i="4" s="1"/>
  <c r="BR63" i="8"/>
  <c r="BT63" i="8" s="1"/>
  <c r="BV63" i="8" s="1"/>
  <c r="BX63" i="8" s="1"/>
  <c r="BZ63" i="8" s="1"/>
  <c r="CB63" i="8" s="1"/>
  <c r="CD63" i="8" s="1"/>
  <c r="CF63" i="8" s="1"/>
  <c r="CH63" i="8" s="1"/>
  <c r="CJ63" i="8" s="1"/>
  <c r="CL63" i="8" s="1"/>
  <c r="CN63" i="8" s="1"/>
  <c r="CR63" i="8" s="1"/>
  <c r="CQ63" i="8" s="1"/>
  <c r="AT118" i="8"/>
  <c r="AV118" i="8" s="1"/>
  <c r="AX118" i="8" s="1"/>
  <c r="AZ118" i="8" s="1"/>
  <c r="BB118" i="8" s="1"/>
  <c r="BD118" i="8" s="1"/>
  <c r="BF118" i="8" s="1"/>
  <c r="BH118" i="8" s="1"/>
  <c r="BJ118" i="8" s="1"/>
  <c r="BL118" i="8" s="1"/>
  <c r="BN118" i="8" s="1"/>
  <c r="BP118" i="8" s="1"/>
  <c r="Q13" i="4"/>
  <c r="W52" i="4"/>
  <c r="Q63" i="4"/>
  <c r="S117" i="4"/>
  <c r="T117" i="4" s="1"/>
  <c r="J22" i="8"/>
  <c r="L12" i="8"/>
  <c r="AT67" i="8"/>
  <c r="AV67" i="8" s="1"/>
  <c r="AX67" i="8" s="1"/>
  <c r="AZ67" i="8" s="1"/>
  <c r="BB67" i="8" s="1"/>
  <c r="BD67" i="8" s="1"/>
  <c r="BF67" i="8" s="1"/>
  <c r="BH67" i="8" s="1"/>
  <c r="BJ67" i="8" s="1"/>
  <c r="BL67" i="8" s="1"/>
  <c r="BN67" i="8" s="1"/>
  <c r="BP67" i="8" s="1"/>
  <c r="CP67" i="8" s="1"/>
  <c r="J61" i="7" s="1"/>
  <c r="K61" i="7" s="1"/>
  <c r="CP104" i="8"/>
  <c r="J98" i="7" s="1"/>
  <c r="K98" i="7" s="1"/>
  <c r="AT104" i="8"/>
  <c r="AV104" i="8" s="1"/>
  <c r="AX104" i="8" s="1"/>
  <c r="AZ104" i="8" s="1"/>
  <c r="BB104" i="8" s="1"/>
  <c r="BD104" i="8" s="1"/>
  <c r="BF104" i="8" s="1"/>
  <c r="BH104" i="8" s="1"/>
  <c r="BJ104" i="8" s="1"/>
  <c r="BL104" i="8" s="1"/>
  <c r="BN104" i="8" s="1"/>
  <c r="BP104" i="8" s="1"/>
  <c r="S134" i="4"/>
  <c r="L124" i="8"/>
  <c r="J126" i="8"/>
  <c r="Q129" i="4"/>
  <c r="Q130" i="4" s="1"/>
  <c r="BR33" i="8"/>
  <c r="BT33" i="8" s="1"/>
  <c r="BV33" i="8" s="1"/>
  <c r="BX33" i="8" s="1"/>
  <c r="BZ33" i="8" s="1"/>
  <c r="CB33" i="8" s="1"/>
  <c r="CD33" i="8" s="1"/>
  <c r="CF33" i="8" s="1"/>
  <c r="CH33" i="8" s="1"/>
  <c r="CJ33" i="8" s="1"/>
  <c r="CL33" i="8" s="1"/>
  <c r="CN33" i="8" s="1"/>
  <c r="CR33" i="8" s="1"/>
  <c r="CQ33" i="8" s="1"/>
  <c r="S14" i="4"/>
  <c r="T14" i="4" s="1"/>
  <c r="P67" i="4"/>
  <c r="Q67" i="4" s="1"/>
  <c r="BR34" i="8"/>
  <c r="BT34" i="8" s="1"/>
  <c r="BV34" i="8" s="1"/>
  <c r="BX34" i="8" s="1"/>
  <c r="BZ34" i="8" s="1"/>
  <c r="CB34" i="8" s="1"/>
  <c r="CD34" i="8" s="1"/>
  <c r="CF34" i="8" s="1"/>
  <c r="CH34" i="8" s="1"/>
  <c r="CJ34" i="8" s="1"/>
  <c r="CL34" i="8" s="1"/>
  <c r="CN34" i="8" s="1"/>
  <c r="CR34" i="8" s="1"/>
  <c r="CQ34" i="8" s="1"/>
  <c r="K59" i="7"/>
  <c r="G41" i="5" s="1"/>
  <c r="J41" i="5" s="1"/>
  <c r="S103" i="4"/>
  <c r="T103" i="4" s="1"/>
  <c r="BR125" i="8"/>
  <c r="BT125" i="8" s="1"/>
  <c r="BV125" i="8" s="1"/>
  <c r="BX125" i="8" s="1"/>
  <c r="BZ125" i="8" s="1"/>
  <c r="CB125" i="8" s="1"/>
  <c r="CD125" i="8" s="1"/>
  <c r="CF125" i="8" s="1"/>
  <c r="CH125" i="8" s="1"/>
  <c r="CJ125" i="8" s="1"/>
  <c r="CL125" i="8" s="1"/>
  <c r="CN125" i="8" s="1"/>
  <c r="CR125" i="8" s="1"/>
  <c r="CQ125" i="8" s="1"/>
  <c r="G16" i="6"/>
  <c r="J16" i="6" s="1"/>
  <c r="S62" i="4"/>
  <c r="T62" i="4" s="1"/>
  <c r="S66" i="4"/>
  <c r="BR105" i="8"/>
  <c r="BT105" i="8" s="1"/>
  <c r="BV105" i="8" s="1"/>
  <c r="BX105" i="8" s="1"/>
  <c r="BZ105" i="8" s="1"/>
  <c r="CB105" i="8" s="1"/>
  <c r="CD105" i="8" s="1"/>
  <c r="CF105" i="8" s="1"/>
  <c r="CH105" i="8" s="1"/>
  <c r="CJ105" i="8" s="1"/>
  <c r="CL105" i="8" s="1"/>
  <c r="CN105" i="8" s="1"/>
  <c r="CR105" i="8" s="1"/>
  <c r="CQ105" i="8" s="1"/>
  <c r="K121" i="4" l="1"/>
  <c r="K144" i="4" s="1"/>
  <c r="BZ147" i="4"/>
  <c r="K46" i="4"/>
  <c r="AW148" i="8"/>
  <c r="Q148" i="8"/>
  <c r="AS148" i="8"/>
  <c r="W148" i="8"/>
  <c r="BY148" i="8"/>
  <c r="CQ41" i="8"/>
  <c r="AE148" i="8"/>
  <c r="I85" i="7"/>
  <c r="AC148" i="8"/>
  <c r="N46" i="4"/>
  <c r="Q28" i="4"/>
  <c r="G46" i="5"/>
  <c r="J46" i="5" s="1"/>
  <c r="CQ136" i="8"/>
  <c r="J145" i="8"/>
  <c r="CQ84" i="8"/>
  <c r="J91" i="8"/>
  <c r="K91" i="4"/>
  <c r="Q35" i="4"/>
  <c r="CQ120" i="8"/>
  <c r="R31" i="5"/>
  <c r="R23" i="5"/>
  <c r="R26" i="5"/>
  <c r="R34" i="5"/>
  <c r="R30" i="5"/>
  <c r="R25" i="5"/>
  <c r="R24" i="5"/>
  <c r="R27" i="5"/>
  <c r="R28" i="5"/>
  <c r="R32" i="5"/>
  <c r="R29" i="5"/>
  <c r="R33" i="5"/>
  <c r="N88" i="8"/>
  <c r="L89" i="8"/>
  <c r="BR98" i="8"/>
  <c r="BT98" i="8" s="1"/>
  <c r="BV98" i="8" s="1"/>
  <c r="BX98" i="8" s="1"/>
  <c r="BZ98" i="8" s="1"/>
  <c r="CB98" i="8" s="1"/>
  <c r="CD98" i="8" s="1"/>
  <c r="CF98" i="8" s="1"/>
  <c r="CH98" i="8" s="1"/>
  <c r="CJ98" i="8" s="1"/>
  <c r="CL98" i="8" s="1"/>
  <c r="CN98" i="8" s="1"/>
  <c r="CR98" i="8" s="1"/>
  <c r="V105" i="4"/>
  <c r="W105" i="4" s="1"/>
  <c r="V55" i="4"/>
  <c r="L121" i="8"/>
  <c r="N97" i="8"/>
  <c r="V138" i="4"/>
  <c r="BR118" i="8"/>
  <c r="BT118" i="8" s="1"/>
  <c r="BV118" i="8" s="1"/>
  <c r="BX118" i="8" s="1"/>
  <c r="BZ118" i="8" s="1"/>
  <c r="CB118" i="8" s="1"/>
  <c r="CD118" i="8" s="1"/>
  <c r="CF118" i="8" s="1"/>
  <c r="CH118" i="8" s="1"/>
  <c r="CJ118" i="8" s="1"/>
  <c r="CL118" i="8" s="1"/>
  <c r="CN118" i="8" s="1"/>
  <c r="CR118" i="8" s="1"/>
  <c r="S39" i="4"/>
  <c r="V66" i="4"/>
  <c r="W66" i="4" s="1"/>
  <c r="N27" i="5"/>
  <c r="N28" i="5"/>
  <c r="N24" i="5"/>
  <c r="N32" i="5"/>
  <c r="N23" i="5"/>
  <c r="N30" i="5"/>
  <c r="N33" i="5"/>
  <c r="N34" i="5"/>
  <c r="N31" i="5"/>
  <c r="N29" i="5"/>
  <c r="N26" i="5"/>
  <c r="N25" i="5"/>
  <c r="BR54" i="8"/>
  <c r="BT54" i="8" s="1"/>
  <c r="BV54" i="8" s="1"/>
  <c r="BX54" i="8" s="1"/>
  <c r="BZ54" i="8" s="1"/>
  <c r="CB54" i="8" s="1"/>
  <c r="CD54" i="8" s="1"/>
  <c r="CF54" i="8" s="1"/>
  <c r="CH54" i="8" s="1"/>
  <c r="CJ54" i="8" s="1"/>
  <c r="CL54" i="8" s="1"/>
  <c r="CN54" i="8" s="1"/>
  <c r="CR54" i="8" s="1"/>
  <c r="CQ54" i="8" s="1"/>
  <c r="BR64" i="8"/>
  <c r="BT64" i="8" s="1"/>
  <c r="BV64" i="8" s="1"/>
  <c r="BX64" i="8" s="1"/>
  <c r="BZ64" i="8" s="1"/>
  <c r="CB64" i="8" s="1"/>
  <c r="CD64" i="8" s="1"/>
  <c r="CF64" i="8" s="1"/>
  <c r="CH64" i="8" s="1"/>
  <c r="CJ64" i="8" s="1"/>
  <c r="CL64" i="8" s="1"/>
  <c r="CN64" i="8" s="1"/>
  <c r="CR64" i="8" s="1"/>
  <c r="CQ64" i="8" s="1"/>
  <c r="S120" i="4"/>
  <c r="T120" i="4" s="1"/>
  <c r="T105" i="4"/>
  <c r="T55" i="4"/>
  <c r="S99" i="4"/>
  <c r="BR119" i="8"/>
  <c r="BT119" i="8" s="1"/>
  <c r="BV119" i="8" s="1"/>
  <c r="BX119" i="8" s="1"/>
  <c r="BZ119" i="8" s="1"/>
  <c r="CB119" i="8" s="1"/>
  <c r="CD119" i="8" s="1"/>
  <c r="CF119" i="8" s="1"/>
  <c r="CH119" i="8" s="1"/>
  <c r="CJ119" i="8" s="1"/>
  <c r="CL119" i="8" s="1"/>
  <c r="CN119" i="8" s="1"/>
  <c r="CR119" i="8" s="1"/>
  <c r="CQ119" i="8" s="1"/>
  <c r="BR102" i="8"/>
  <c r="BT102" i="8" s="1"/>
  <c r="BV102" i="8" s="1"/>
  <c r="BX102" i="8" s="1"/>
  <c r="BZ102" i="8" s="1"/>
  <c r="CB102" i="8" s="1"/>
  <c r="CD102" i="8" s="1"/>
  <c r="CF102" i="8" s="1"/>
  <c r="CH102" i="8" s="1"/>
  <c r="CJ102" i="8" s="1"/>
  <c r="CL102" i="8" s="1"/>
  <c r="CN102" i="8" s="1"/>
  <c r="CR102" i="8" s="1"/>
  <c r="CQ102" i="8" s="1"/>
  <c r="V134" i="4"/>
  <c r="W134" i="4" s="1"/>
  <c r="V119" i="4"/>
  <c r="P126" i="4"/>
  <c r="S124" i="4"/>
  <c r="CR15" i="8"/>
  <c r="BR15" i="8"/>
  <c r="BT15" i="8" s="1"/>
  <c r="BV15" i="8" s="1"/>
  <c r="BX15" i="8" s="1"/>
  <c r="BZ15" i="8" s="1"/>
  <c r="CB15" i="8" s="1"/>
  <c r="CD15" i="8" s="1"/>
  <c r="CF15" i="8" s="1"/>
  <c r="CH15" i="8" s="1"/>
  <c r="CJ15" i="8" s="1"/>
  <c r="CL15" i="8" s="1"/>
  <c r="CN15" i="8" s="1"/>
  <c r="V97" i="4"/>
  <c r="W97" i="4" s="1"/>
  <c r="P46" i="4"/>
  <c r="BR60" i="8"/>
  <c r="BT60" i="8" s="1"/>
  <c r="BV60" i="8" s="1"/>
  <c r="BX60" i="8" s="1"/>
  <c r="BZ60" i="8" s="1"/>
  <c r="CB60" i="8" s="1"/>
  <c r="CD60" i="8" s="1"/>
  <c r="CF60" i="8" s="1"/>
  <c r="CH60" i="8" s="1"/>
  <c r="CJ60" i="8" s="1"/>
  <c r="CL60" i="8" s="1"/>
  <c r="CN60" i="8" s="1"/>
  <c r="CR60" i="8" s="1"/>
  <c r="CQ60" i="8" s="1"/>
  <c r="V65" i="4"/>
  <c r="W65" i="4" s="1"/>
  <c r="V62" i="4"/>
  <c r="V103" i="4"/>
  <c r="S67" i="4"/>
  <c r="T67" i="4" s="1"/>
  <c r="BR104" i="8"/>
  <c r="BT104" i="8" s="1"/>
  <c r="BV104" i="8" s="1"/>
  <c r="BX104" i="8" s="1"/>
  <c r="BZ104" i="8" s="1"/>
  <c r="CB104" i="8" s="1"/>
  <c r="CD104" i="8" s="1"/>
  <c r="CF104" i="8" s="1"/>
  <c r="CH104" i="8" s="1"/>
  <c r="CJ104" i="8" s="1"/>
  <c r="CL104" i="8" s="1"/>
  <c r="CN104" i="8" s="1"/>
  <c r="CR104" i="8" s="1"/>
  <c r="CQ104" i="8" s="1"/>
  <c r="V117" i="4"/>
  <c r="V34" i="4"/>
  <c r="T119" i="4"/>
  <c r="V53" i="4"/>
  <c r="V137" i="4"/>
  <c r="W137" i="4" s="1"/>
  <c r="CP15" i="8"/>
  <c r="P121" i="4"/>
  <c r="V38" i="4"/>
  <c r="W38" i="4" s="1"/>
  <c r="T65" i="4"/>
  <c r="Y141" i="4"/>
  <c r="Z141" i="4" s="1"/>
  <c r="W15" i="4"/>
  <c r="V15" i="4"/>
  <c r="BR62" i="8"/>
  <c r="BT62" i="8" s="1"/>
  <c r="BV62" i="8" s="1"/>
  <c r="BX62" i="8" s="1"/>
  <c r="BZ62" i="8" s="1"/>
  <c r="CB62" i="8" s="1"/>
  <c r="CD62" i="8" s="1"/>
  <c r="CF62" i="8" s="1"/>
  <c r="CH62" i="8" s="1"/>
  <c r="CJ62" i="8" s="1"/>
  <c r="CL62" i="8" s="1"/>
  <c r="CN62" i="8" s="1"/>
  <c r="CR62" i="8" s="1"/>
  <c r="CQ62" i="8" s="1"/>
  <c r="P56" i="4"/>
  <c r="S49" i="4"/>
  <c r="V50" i="4"/>
  <c r="W50" i="4" s="1"/>
  <c r="Q120" i="4"/>
  <c r="S41" i="4"/>
  <c r="S46" i="4" s="1"/>
  <c r="BR140" i="8"/>
  <c r="BT140" i="8" s="1"/>
  <c r="BV140" i="8" s="1"/>
  <c r="BX140" i="8" s="1"/>
  <c r="BZ140" i="8" s="1"/>
  <c r="CB140" i="8" s="1"/>
  <c r="CD140" i="8" s="1"/>
  <c r="CF140" i="8" s="1"/>
  <c r="CH140" i="8" s="1"/>
  <c r="CJ140" i="8" s="1"/>
  <c r="CL140" i="8" s="1"/>
  <c r="CN140" i="8" s="1"/>
  <c r="CR140" i="8" s="1"/>
  <c r="CQ140" i="8" s="1"/>
  <c r="Q99" i="4"/>
  <c r="S68" i="4"/>
  <c r="T68" i="4" s="1"/>
  <c r="Q22" i="4"/>
  <c r="V63" i="4"/>
  <c r="W63" i="4" s="1"/>
  <c r="V19" i="4"/>
  <c r="W19" i="4" s="1"/>
  <c r="T66" i="4"/>
  <c r="Q142" i="4"/>
  <c r="M91" i="4"/>
  <c r="M147" i="4" s="1"/>
  <c r="AB52" i="4"/>
  <c r="AC52" i="4" s="1"/>
  <c r="W69" i="4"/>
  <c r="V69" i="4"/>
  <c r="T97" i="4"/>
  <c r="S116" i="4"/>
  <c r="T116" i="4" s="1"/>
  <c r="P25" i="8"/>
  <c r="N28" i="8"/>
  <c r="L85" i="8"/>
  <c r="N59" i="8"/>
  <c r="BR115" i="8"/>
  <c r="BT115" i="8" s="1"/>
  <c r="BV115" i="8" s="1"/>
  <c r="BX115" i="8" s="1"/>
  <c r="BZ115" i="8" s="1"/>
  <c r="CB115" i="8" s="1"/>
  <c r="CD115" i="8" s="1"/>
  <c r="CF115" i="8" s="1"/>
  <c r="CH115" i="8" s="1"/>
  <c r="CJ115" i="8" s="1"/>
  <c r="CL115" i="8" s="1"/>
  <c r="CN115" i="8" s="1"/>
  <c r="CR115" i="8" s="1"/>
  <c r="BR53" i="8"/>
  <c r="BT53" i="8" s="1"/>
  <c r="BV53" i="8" s="1"/>
  <c r="BX53" i="8" s="1"/>
  <c r="BZ53" i="8" s="1"/>
  <c r="CB53" i="8" s="1"/>
  <c r="CD53" i="8" s="1"/>
  <c r="CF53" i="8" s="1"/>
  <c r="CH53" i="8" s="1"/>
  <c r="CJ53" i="8" s="1"/>
  <c r="CL53" i="8" s="1"/>
  <c r="CN53" i="8" s="1"/>
  <c r="CR53" i="8" s="1"/>
  <c r="BR14" i="8"/>
  <c r="BT14" i="8" s="1"/>
  <c r="BV14" i="8" s="1"/>
  <c r="BX14" i="8" s="1"/>
  <c r="BZ14" i="8" s="1"/>
  <c r="CB14" i="8" s="1"/>
  <c r="CD14" i="8" s="1"/>
  <c r="CF14" i="8" s="1"/>
  <c r="CH14" i="8" s="1"/>
  <c r="CJ14" i="8" s="1"/>
  <c r="CL14" i="8" s="1"/>
  <c r="CN14" i="8" s="1"/>
  <c r="CR14" i="8" s="1"/>
  <c r="Y135" i="4"/>
  <c r="Z135" i="4" s="1"/>
  <c r="N22" i="4"/>
  <c r="BR52" i="8"/>
  <c r="BT52" i="8" s="1"/>
  <c r="BV52" i="8" s="1"/>
  <c r="BX52" i="8" s="1"/>
  <c r="BZ52" i="8" s="1"/>
  <c r="CB52" i="8" s="1"/>
  <c r="CD52" i="8" s="1"/>
  <c r="CF52" i="8" s="1"/>
  <c r="CH52" i="8" s="1"/>
  <c r="CJ52" i="8" s="1"/>
  <c r="CL52" i="8" s="1"/>
  <c r="CN52" i="8" s="1"/>
  <c r="CR52" i="8" s="1"/>
  <c r="CQ52" i="8" s="1"/>
  <c r="BR61" i="8"/>
  <c r="BT61" i="8" s="1"/>
  <c r="BV61" i="8" s="1"/>
  <c r="BX61" i="8" s="1"/>
  <c r="BZ61" i="8" s="1"/>
  <c r="CB61" i="8" s="1"/>
  <c r="CD61" i="8" s="1"/>
  <c r="CF61" i="8" s="1"/>
  <c r="CH61" i="8" s="1"/>
  <c r="CJ61" i="8" s="1"/>
  <c r="CL61" i="8" s="1"/>
  <c r="CN61" i="8" s="1"/>
  <c r="CR61" i="8" s="1"/>
  <c r="N143" i="8"/>
  <c r="P133" i="8"/>
  <c r="BR18" i="8"/>
  <c r="BT18" i="8" s="1"/>
  <c r="BV18" i="8" s="1"/>
  <c r="BX18" i="8" s="1"/>
  <c r="BZ18" i="8" s="1"/>
  <c r="CB18" i="8" s="1"/>
  <c r="CD18" i="8" s="1"/>
  <c r="CF18" i="8" s="1"/>
  <c r="CH18" i="8" s="1"/>
  <c r="CJ18" i="8" s="1"/>
  <c r="CL18" i="8" s="1"/>
  <c r="CN18" i="8" s="1"/>
  <c r="CR18" i="8" s="1"/>
  <c r="CQ18" i="8" s="1"/>
  <c r="AB33" i="4"/>
  <c r="BR100" i="8"/>
  <c r="BT100" i="8" s="1"/>
  <c r="BV100" i="8" s="1"/>
  <c r="BX100" i="8" s="1"/>
  <c r="BZ100" i="8" s="1"/>
  <c r="CB100" i="8" s="1"/>
  <c r="CD100" i="8" s="1"/>
  <c r="CF100" i="8" s="1"/>
  <c r="CH100" i="8" s="1"/>
  <c r="CJ100" i="8" s="1"/>
  <c r="CL100" i="8" s="1"/>
  <c r="CN100" i="8" s="1"/>
  <c r="CR100" i="8" s="1"/>
  <c r="S89" i="4"/>
  <c r="V88" i="4"/>
  <c r="N124" i="8"/>
  <c r="L126" i="8"/>
  <c r="BR67" i="8"/>
  <c r="BT67" i="8" s="1"/>
  <c r="BV67" i="8" s="1"/>
  <c r="BX67" i="8" s="1"/>
  <c r="BZ67" i="8" s="1"/>
  <c r="CB67" i="8" s="1"/>
  <c r="CD67" i="8" s="1"/>
  <c r="CF67" i="8" s="1"/>
  <c r="CH67" i="8" s="1"/>
  <c r="CJ67" i="8" s="1"/>
  <c r="CL67" i="8" s="1"/>
  <c r="CN67" i="8" s="1"/>
  <c r="CR67" i="8" s="1"/>
  <c r="CQ67" i="8" s="1"/>
  <c r="S81" i="4"/>
  <c r="T81" i="4" s="1"/>
  <c r="CP18" i="8"/>
  <c r="CP100" i="8"/>
  <c r="J94" i="7" s="1"/>
  <c r="K94" i="7" s="1"/>
  <c r="G17" i="6" s="1"/>
  <c r="J17" i="6" s="1"/>
  <c r="BR99" i="8"/>
  <c r="BT99" i="8" s="1"/>
  <c r="BV99" i="8" s="1"/>
  <c r="BX99" i="8" s="1"/>
  <c r="BZ99" i="8" s="1"/>
  <c r="CB99" i="8" s="1"/>
  <c r="CD99" i="8" s="1"/>
  <c r="CF99" i="8" s="1"/>
  <c r="CH99" i="8" s="1"/>
  <c r="CJ99" i="8" s="1"/>
  <c r="CL99" i="8" s="1"/>
  <c r="CN99" i="8" s="1"/>
  <c r="CR99" i="8" s="1"/>
  <c r="CQ99" i="8" s="1"/>
  <c r="W13" i="4"/>
  <c r="V13" i="4"/>
  <c r="BR137" i="8"/>
  <c r="BT137" i="8" s="1"/>
  <c r="BV137" i="8" s="1"/>
  <c r="BX137" i="8" s="1"/>
  <c r="BZ137" i="8" s="1"/>
  <c r="CB137" i="8" s="1"/>
  <c r="CD137" i="8" s="1"/>
  <c r="CF137" i="8" s="1"/>
  <c r="CH137" i="8" s="1"/>
  <c r="CJ137" i="8" s="1"/>
  <c r="CL137" i="8" s="1"/>
  <c r="CN137" i="8" s="1"/>
  <c r="CR137" i="8" s="1"/>
  <c r="CQ137" i="8" s="1"/>
  <c r="T69" i="4"/>
  <c r="BR134" i="8"/>
  <c r="BT134" i="8" s="1"/>
  <c r="BV134" i="8" s="1"/>
  <c r="BX134" i="8" s="1"/>
  <c r="BZ134" i="8" s="1"/>
  <c r="CB134" i="8" s="1"/>
  <c r="CD134" i="8" s="1"/>
  <c r="CF134" i="8" s="1"/>
  <c r="CH134" i="8" s="1"/>
  <c r="CJ134" i="8" s="1"/>
  <c r="CL134" i="8" s="1"/>
  <c r="CN134" i="8" s="1"/>
  <c r="CR134" i="8" s="1"/>
  <c r="CQ134" i="8" s="1"/>
  <c r="Y125" i="4"/>
  <c r="Z125" i="4" s="1"/>
  <c r="CP115" i="8"/>
  <c r="J100" i="7" s="1"/>
  <c r="K100" i="7" s="1"/>
  <c r="G20" i="6" s="1"/>
  <c r="J20" i="6" s="1"/>
  <c r="V16" i="4"/>
  <c r="W16" i="4" s="1"/>
  <c r="L46" i="8"/>
  <c r="N38" i="8"/>
  <c r="CP53" i="8"/>
  <c r="J47" i="7" s="1"/>
  <c r="K47" i="7" s="1"/>
  <c r="P21" i="5" s="1"/>
  <c r="CP14" i="8"/>
  <c r="J12" i="7" s="1"/>
  <c r="K12" i="7" s="1"/>
  <c r="Q56" i="4"/>
  <c r="L56" i="8"/>
  <c r="N49" i="8"/>
  <c r="W135" i="4"/>
  <c r="N121" i="4"/>
  <c r="N144" i="4" s="1"/>
  <c r="V83" i="4"/>
  <c r="V27" i="4"/>
  <c r="W27" i="4" s="1"/>
  <c r="V104" i="4"/>
  <c r="G42" i="5"/>
  <c r="J42" i="5" s="1"/>
  <c r="V40" i="4"/>
  <c r="BR81" i="8"/>
  <c r="BT81" i="8" s="1"/>
  <c r="BV81" i="8" s="1"/>
  <c r="BX81" i="8" s="1"/>
  <c r="BZ81" i="8" s="1"/>
  <c r="CB81" i="8" s="1"/>
  <c r="CD81" i="8" s="1"/>
  <c r="CF81" i="8" s="1"/>
  <c r="CH81" i="8" s="1"/>
  <c r="CJ81" i="8" s="1"/>
  <c r="CL81" i="8" s="1"/>
  <c r="CN81" i="8" s="1"/>
  <c r="CR81" i="8" s="1"/>
  <c r="CQ81" i="8" s="1"/>
  <c r="T134" i="4"/>
  <c r="CP118" i="8"/>
  <c r="J113" i="7" s="1"/>
  <c r="K113" i="7" s="1"/>
  <c r="G23" i="6" s="1"/>
  <c r="J23" i="6" s="1"/>
  <c r="BR101" i="8"/>
  <c r="BT101" i="8" s="1"/>
  <c r="BV101" i="8" s="1"/>
  <c r="BX101" i="8" s="1"/>
  <c r="BZ101" i="8" s="1"/>
  <c r="CB101" i="8" s="1"/>
  <c r="CD101" i="8" s="1"/>
  <c r="CF101" i="8" s="1"/>
  <c r="CH101" i="8" s="1"/>
  <c r="CJ101" i="8" s="1"/>
  <c r="CL101" i="8" s="1"/>
  <c r="CN101" i="8" s="1"/>
  <c r="CR101" i="8" s="1"/>
  <c r="CQ101" i="8" s="1"/>
  <c r="BR32" i="8"/>
  <c r="BT32" i="8" s="1"/>
  <c r="BV32" i="8" s="1"/>
  <c r="BX32" i="8" s="1"/>
  <c r="BZ32" i="8" s="1"/>
  <c r="CB32" i="8" s="1"/>
  <c r="CD32" i="8" s="1"/>
  <c r="CF32" i="8" s="1"/>
  <c r="CH32" i="8" s="1"/>
  <c r="CJ32" i="8" s="1"/>
  <c r="CL32" i="8" s="1"/>
  <c r="CN32" i="8" s="1"/>
  <c r="CR32" i="8" s="1"/>
  <c r="CQ32" i="8" s="1"/>
  <c r="V107" i="4"/>
  <c r="V14" i="4"/>
  <c r="BR27" i="8"/>
  <c r="BT27" i="8" s="1"/>
  <c r="BV27" i="8" s="1"/>
  <c r="BX27" i="8" s="1"/>
  <c r="BZ27" i="8" s="1"/>
  <c r="CB27" i="8" s="1"/>
  <c r="CD27" i="8" s="1"/>
  <c r="CF27" i="8" s="1"/>
  <c r="CH27" i="8" s="1"/>
  <c r="CJ27" i="8" s="1"/>
  <c r="CL27" i="8" s="1"/>
  <c r="CN27" i="8" s="1"/>
  <c r="CR27" i="8" s="1"/>
  <c r="CQ27" i="8" s="1"/>
  <c r="V61" i="4"/>
  <c r="W61" i="4" s="1"/>
  <c r="L35" i="8"/>
  <c r="N31" i="8"/>
  <c r="N85" i="4"/>
  <c r="N91" i="4" s="1"/>
  <c r="BR21" i="8"/>
  <c r="BT21" i="8" s="1"/>
  <c r="BV21" i="8" s="1"/>
  <c r="BX21" i="8" s="1"/>
  <c r="BZ21" i="8" s="1"/>
  <c r="CB21" i="8" s="1"/>
  <c r="CD21" i="8" s="1"/>
  <c r="CF21" i="8" s="1"/>
  <c r="CH21" i="8" s="1"/>
  <c r="CJ21" i="8" s="1"/>
  <c r="CL21" i="8" s="1"/>
  <c r="CN21" i="8" s="1"/>
  <c r="CR21" i="8" s="1"/>
  <c r="CQ21" i="8" s="1"/>
  <c r="G18" i="6"/>
  <c r="J18" i="6" s="1"/>
  <c r="BR138" i="8"/>
  <c r="BT138" i="8" s="1"/>
  <c r="BV138" i="8" s="1"/>
  <c r="BX138" i="8" s="1"/>
  <c r="BZ138" i="8" s="1"/>
  <c r="CB138" i="8" s="1"/>
  <c r="CD138" i="8" s="1"/>
  <c r="CF138" i="8" s="1"/>
  <c r="CH138" i="8" s="1"/>
  <c r="CJ138" i="8" s="1"/>
  <c r="CL138" i="8" s="1"/>
  <c r="CN138" i="8" s="1"/>
  <c r="CR138" i="8" s="1"/>
  <c r="CQ138" i="8" s="1"/>
  <c r="BR68" i="8"/>
  <c r="BT68" i="8" s="1"/>
  <c r="BV68" i="8" s="1"/>
  <c r="BX68" i="8" s="1"/>
  <c r="BZ68" i="8" s="1"/>
  <c r="CB68" i="8" s="1"/>
  <c r="CD68" i="8" s="1"/>
  <c r="CF68" i="8" s="1"/>
  <c r="CH68" i="8" s="1"/>
  <c r="CJ68" i="8" s="1"/>
  <c r="CL68" i="8" s="1"/>
  <c r="CN68" i="8" s="1"/>
  <c r="CR68" i="8" s="1"/>
  <c r="CQ68" i="8" s="1"/>
  <c r="V98" i="4"/>
  <c r="W98" i="4" s="1"/>
  <c r="Y136" i="4"/>
  <c r="Y82" i="4"/>
  <c r="Z82" i="4" s="1"/>
  <c r="G43" i="5"/>
  <c r="J43" i="5" s="1"/>
  <c r="N130" i="8"/>
  <c r="P129" i="8"/>
  <c r="V25" i="4"/>
  <c r="BR20" i="8"/>
  <c r="BT20" i="8" s="1"/>
  <c r="BV20" i="8" s="1"/>
  <c r="BX20" i="8" s="1"/>
  <c r="BZ20" i="8" s="1"/>
  <c r="CB20" i="8" s="1"/>
  <c r="CD20" i="8" s="1"/>
  <c r="CF20" i="8" s="1"/>
  <c r="CH20" i="8" s="1"/>
  <c r="CJ20" i="8" s="1"/>
  <c r="CL20" i="8" s="1"/>
  <c r="CN20" i="8" s="1"/>
  <c r="CR20" i="8" s="1"/>
  <c r="W51" i="4"/>
  <c r="V51" i="4"/>
  <c r="V139" i="4"/>
  <c r="BR135" i="8"/>
  <c r="BT135" i="8" s="1"/>
  <c r="BV135" i="8" s="1"/>
  <c r="BX135" i="8" s="1"/>
  <c r="BZ135" i="8" s="1"/>
  <c r="CB135" i="8" s="1"/>
  <c r="CD135" i="8" s="1"/>
  <c r="CF135" i="8" s="1"/>
  <c r="CH135" i="8" s="1"/>
  <c r="CJ135" i="8" s="1"/>
  <c r="CL135" i="8" s="1"/>
  <c r="CN135" i="8" s="1"/>
  <c r="CR135" i="8" s="1"/>
  <c r="CQ135" i="8" s="1"/>
  <c r="Y133" i="4"/>
  <c r="Z133" i="4" s="1"/>
  <c r="BR39" i="8"/>
  <c r="BT39" i="8" s="1"/>
  <c r="BV39" i="8" s="1"/>
  <c r="BX39" i="8" s="1"/>
  <c r="BZ39" i="8" s="1"/>
  <c r="CB39" i="8" s="1"/>
  <c r="CD39" i="8" s="1"/>
  <c r="CF39" i="8" s="1"/>
  <c r="CH39" i="8" s="1"/>
  <c r="CJ39" i="8" s="1"/>
  <c r="CL39" i="8" s="1"/>
  <c r="CN39" i="8" s="1"/>
  <c r="CR39" i="8" s="1"/>
  <c r="CQ39" i="8" s="1"/>
  <c r="Q35" i="5"/>
  <c r="J23" i="5"/>
  <c r="S60" i="4"/>
  <c r="T60" i="4"/>
  <c r="Y17" i="4"/>
  <c r="L22" i="8"/>
  <c r="N12" i="8"/>
  <c r="Q39" i="4"/>
  <c r="Q46" i="4" s="1"/>
  <c r="S31" i="4"/>
  <c r="P35" i="4"/>
  <c r="T25" i="4"/>
  <c r="CP20" i="8"/>
  <c r="T51" i="4"/>
  <c r="T139" i="4"/>
  <c r="BR116" i="8"/>
  <c r="BT116" i="8" s="1"/>
  <c r="BV116" i="8" s="1"/>
  <c r="BX116" i="8" s="1"/>
  <c r="BZ116" i="8" s="1"/>
  <c r="CB116" i="8" s="1"/>
  <c r="CD116" i="8" s="1"/>
  <c r="CF116" i="8" s="1"/>
  <c r="CH116" i="8" s="1"/>
  <c r="CJ116" i="8" s="1"/>
  <c r="CL116" i="8" s="1"/>
  <c r="CN116" i="8" s="1"/>
  <c r="CR116" i="8" s="1"/>
  <c r="CQ116" i="8" s="1"/>
  <c r="S142" i="4"/>
  <c r="BR66" i="8"/>
  <c r="BT66" i="8" s="1"/>
  <c r="BV66" i="8" s="1"/>
  <c r="BX66" i="8" s="1"/>
  <c r="BZ66" i="8" s="1"/>
  <c r="CB66" i="8" s="1"/>
  <c r="CD66" i="8" s="1"/>
  <c r="CF66" i="8" s="1"/>
  <c r="CH66" i="8" s="1"/>
  <c r="CJ66" i="8" s="1"/>
  <c r="CL66" i="8" s="1"/>
  <c r="CN66" i="8" s="1"/>
  <c r="CR66" i="8" s="1"/>
  <c r="CQ66" i="8" s="1"/>
  <c r="V32" i="4"/>
  <c r="W32" i="4" s="1"/>
  <c r="S22" i="4"/>
  <c r="V12" i="4"/>
  <c r="G12" i="6"/>
  <c r="J12" i="6" s="1"/>
  <c r="T61" i="4"/>
  <c r="BR117" i="8"/>
  <c r="BT117" i="8" s="1"/>
  <c r="BV117" i="8" s="1"/>
  <c r="BX117" i="8" s="1"/>
  <c r="BZ117" i="8" s="1"/>
  <c r="CB117" i="8" s="1"/>
  <c r="CD117" i="8" s="1"/>
  <c r="CF117" i="8" s="1"/>
  <c r="CH117" i="8" s="1"/>
  <c r="CJ117" i="8" s="1"/>
  <c r="CL117" i="8" s="1"/>
  <c r="CN117" i="8" s="1"/>
  <c r="CR117" i="8" s="1"/>
  <c r="CQ117" i="8" s="1"/>
  <c r="Q60" i="4"/>
  <c r="Q85" i="4" s="1"/>
  <c r="S118" i="4"/>
  <c r="T118" i="4" s="1"/>
  <c r="S26" i="4"/>
  <c r="BR106" i="8"/>
  <c r="BT106" i="8" s="1"/>
  <c r="BV106" i="8" s="1"/>
  <c r="BX106" i="8" s="1"/>
  <c r="BZ106" i="8" s="1"/>
  <c r="CB106" i="8" s="1"/>
  <c r="CD106" i="8" s="1"/>
  <c r="CF106" i="8" s="1"/>
  <c r="CH106" i="8" s="1"/>
  <c r="CJ106" i="8" s="1"/>
  <c r="CL106" i="8" s="1"/>
  <c r="CN106" i="8" s="1"/>
  <c r="CR106" i="8" s="1"/>
  <c r="CQ106" i="8" s="1"/>
  <c r="V106" i="4"/>
  <c r="V21" i="4"/>
  <c r="CP138" i="8"/>
  <c r="J132" i="7" s="1"/>
  <c r="K132" i="7" s="1"/>
  <c r="G33" i="6" s="1"/>
  <c r="J33" i="6" s="1"/>
  <c r="V101" i="4"/>
  <c r="W101" i="4" s="1"/>
  <c r="V129" i="4"/>
  <c r="W129" i="4" s="1"/>
  <c r="W130" i="4" s="1"/>
  <c r="S130" i="4"/>
  <c r="BR139" i="8"/>
  <c r="BT139" i="8" s="1"/>
  <c r="BV139" i="8" s="1"/>
  <c r="BX139" i="8" s="1"/>
  <c r="BZ139" i="8" s="1"/>
  <c r="CB139" i="8" s="1"/>
  <c r="CD139" i="8" s="1"/>
  <c r="CF139" i="8" s="1"/>
  <c r="CH139" i="8" s="1"/>
  <c r="CJ139" i="8" s="1"/>
  <c r="CL139" i="8" s="1"/>
  <c r="CN139" i="8" s="1"/>
  <c r="CR139" i="8" s="1"/>
  <c r="CQ139" i="8" s="1"/>
  <c r="S54" i="4"/>
  <c r="T54" i="4" s="1"/>
  <c r="S84" i="4"/>
  <c r="T98" i="4"/>
  <c r="V102" i="4"/>
  <c r="Y18" i="4"/>
  <c r="Z18" i="4" s="1"/>
  <c r="T22" i="4"/>
  <c r="CP61" i="8"/>
  <c r="J55" i="7" s="1"/>
  <c r="K55" i="7" s="1"/>
  <c r="G37" i="5" s="1"/>
  <c r="J37" i="5" s="1"/>
  <c r="V140" i="4"/>
  <c r="W140" i="4"/>
  <c r="BR82" i="8"/>
  <c r="BT82" i="8" s="1"/>
  <c r="BV82" i="8" s="1"/>
  <c r="BX82" i="8" s="1"/>
  <c r="BZ82" i="8" s="1"/>
  <c r="CB82" i="8" s="1"/>
  <c r="CD82" i="8" s="1"/>
  <c r="CF82" i="8" s="1"/>
  <c r="CH82" i="8" s="1"/>
  <c r="CJ82" i="8" s="1"/>
  <c r="CL82" i="8" s="1"/>
  <c r="CN82" i="8" s="1"/>
  <c r="CR82" i="8" s="1"/>
  <c r="CQ82" i="8" s="1"/>
  <c r="V20" i="4"/>
  <c r="W20" i="4"/>
  <c r="CQ13" i="8"/>
  <c r="P85" i="4"/>
  <c r="S59" i="4"/>
  <c r="T59" i="4" s="1"/>
  <c r="S100" i="4"/>
  <c r="T100" i="4" s="1"/>
  <c r="S64" i="4"/>
  <c r="T64" i="4" s="1"/>
  <c r="CP98" i="8"/>
  <c r="J92" i="7" s="1"/>
  <c r="K92" i="7" s="1"/>
  <c r="G10" i="6" s="1"/>
  <c r="J10" i="6" s="1"/>
  <c r="H148" i="8"/>
  <c r="T138" i="4"/>
  <c r="O35" i="5"/>
  <c r="I139" i="7"/>
  <c r="K147" i="4" l="1"/>
  <c r="J148" i="8"/>
  <c r="J13" i="7"/>
  <c r="K13" i="7" s="1"/>
  <c r="L145" i="8"/>
  <c r="CQ14" i="8"/>
  <c r="G11" i="5"/>
  <c r="J11" i="5" s="1"/>
  <c r="V142" i="4"/>
  <c r="P144" i="4"/>
  <c r="CQ61" i="8"/>
  <c r="CQ53" i="8"/>
  <c r="CQ20" i="8"/>
  <c r="Q121" i="4"/>
  <c r="Q144" i="4" s="1"/>
  <c r="N147" i="4"/>
  <c r="N126" i="8"/>
  <c r="P124" i="8"/>
  <c r="AE33" i="4"/>
  <c r="AF33" i="4" s="1"/>
  <c r="Y69" i="4"/>
  <c r="Z69" i="4" s="1"/>
  <c r="Y15" i="4"/>
  <c r="Y97" i="4"/>
  <c r="Z97" i="4" s="1"/>
  <c r="W124" i="4"/>
  <c r="W126" i="4" s="1"/>
  <c r="V124" i="4"/>
  <c r="S126" i="4"/>
  <c r="N121" i="8"/>
  <c r="P97" i="8"/>
  <c r="Y106" i="4"/>
  <c r="Z106" i="4" s="1"/>
  <c r="V22" i="4"/>
  <c r="Y12" i="4"/>
  <c r="Z12" i="4" s="1"/>
  <c r="V84" i="4"/>
  <c r="Y129" i="4"/>
  <c r="Z129" i="4" s="1"/>
  <c r="Z130" i="4" s="1"/>
  <c r="V130" i="4"/>
  <c r="V26" i="4"/>
  <c r="W26" i="4" s="1"/>
  <c r="V31" i="4"/>
  <c r="S35" i="4"/>
  <c r="W31" i="4"/>
  <c r="N35" i="8"/>
  <c r="P31" i="8"/>
  <c r="Y14" i="4"/>
  <c r="Z14" i="4"/>
  <c r="Y40" i="4"/>
  <c r="Z40" i="4" s="1"/>
  <c r="Y83" i="4"/>
  <c r="Z83" i="4"/>
  <c r="T84" i="4"/>
  <c r="T85" i="4" s="1"/>
  <c r="T26" i="4"/>
  <c r="T31" i="4"/>
  <c r="T35" i="4" s="1"/>
  <c r="W14" i="4"/>
  <c r="W40" i="4"/>
  <c r="W83" i="4"/>
  <c r="P29" i="5"/>
  <c r="P32" i="5"/>
  <c r="P27" i="5"/>
  <c r="P23" i="5"/>
  <c r="P31" i="5"/>
  <c r="P26" i="5"/>
  <c r="P34" i="5"/>
  <c r="P33" i="5"/>
  <c r="P28" i="5"/>
  <c r="P24" i="5"/>
  <c r="P25" i="5"/>
  <c r="P30" i="5"/>
  <c r="AB125" i="4"/>
  <c r="Y13" i="4"/>
  <c r="Z13" i="4" s="1"/>
  <c r="AC33" i="4"/>
  <c r="R25" i="8"/>
  <c r="P28" i="8"/>
  <c r="V67" i="4"/>
  <c r="W67" i="4" s="1"/>
  <c r="Y65" i="4"/>
  <c r="Y66" i="4"/>
  <c r="V100" i="4"/>
  <c r="AB17" i="4"/>
  <c r="AC17" i="4"/>
  <c r="S28" i="4"/>
  <c r="Q91" i="4"/>
  <c r="Z63" i="4"/>
  <c r="Y63" i="4"/>
  <c r="Y50" i="4"/>
  <c r="AB141" i="4"/>
  <c r="AC141" i="4" s="1"/>
  <c r="Y119" i="4"/>
  <c r="V99" i="4"/>
  <c r="V120" i="4"/>
  <c r="W120" i="4" s="1"/>
  <c r="V39" i="4"/>
  <c r="CQ98" i="8"/>
  <c r="Y32" i="4"/>
  <c r="P12" i="8"/>
  <c r="N22" i="8"/>
  <c r="Z17" i="4"/>
  <c r="Y25" i="4"/>
  <c r="AB82" i="4"/>
  <c r="Y61" i="4"/>
  <c r="T142" i="4"/>
  <c r="V89" i="4"/>
  <c r="Y88" i="4"/>
  <c r="AB135" i="4"/>
  <c r="V116" i="4"/>
  <c r="S56" i="4"/>
  <c r="V49" i="4"/>
  <c r="W49" i="4" s="1"/>
  <c r="Y34" i="4"/>
  <c r="Z34" i="4" s="1"/>
  <c r="Y103" i="4"/>
  <c r="Z103" i="4" s="1"/>
  <c r="S121" i="4"/>
  <c r="S144" i="4" s="1"/>
  <c r="W119" i="4"/>
  <c r="T99" i="4"/>
  <c r="T121" i="4" s="1"/>
  <c r="N35" i="5"/>
  <c r="T39" i="4"/>
  <c r="W25" i="4"/>
  <c r="AB136" i="4"/>
  <c r="Y107" i="4"/>
  <c r="Z107" i="4" s="1"/>
  <c r="Y104" i="4"/>
  <c r="N46" i="8"/>
  <c r="P38" i="8"/>
  <c r="V81" i="4"/>
  <c r="W81" i="4" s="1"/>
  <c r="Y19" i="4"/>
  <c r="Z19" i="4" s="1"/>
  <c r="T49" i="4"/>
  <c r="T56" i="4" s="1"/>
  <c r="W34" i="4"/>
  <c r="W103" i="4"/>
  <c r="Y134" i="4"/>
  <c r="N89" i="8"/>
  <c r="P88" i="8"/>
  <c r="Y20" i="4"/>
  <c r="S85" i="4"/>
  <c r="V59" i="4"/>
  <c r="V54" i="4"/>
  <c r="W54" i="4" s="1"/>
  <c r="Y21" i="4"/>
  <c r="I142" i="7"/>
  <c r="Y139" i="4"/>
  <c r="Z139" i="4" s="1"/>
  <c r="V64" i="4"/>
  <c r="W64" i="4"/>
  <c r="Y140" i="4"/>
  <c r="Z140" i="4" s="1"/>
  <c r="Y102" i="4"/>
  <c r="W21" i="4"/>
  <c r="V118" i="4"/>
  <c r="W118" i="4"/>
  <c r="W12" i="4"/>
  <c r="L91" i="8"/>
  <c r="W139" i="4"/>
  <c r="P130" i="8"/>
  <c r="R129" i="8"/>
  <c r="Z136" i="4"/>
  <c r="W107" i="4"/>
  <c r="W104" i="4"/>
  <c r="N56" i="8"/>
  <c r="P49" i="8"/>
  <c r="W88" i="4"/>
  <c r="W89" i="4" s="1"/>
  <c r="CQ115" i="8"/>
  <c r="Y137" i="4"/>
  <c r="Y117" i="4"/>
  <c r="Z117" i="4" s="1"/>
  <c r="Y62" i="4"/>
  <c r="Z62" i="4" s="1"/>
  <c r="CQ15" i="8"/>
  <c r="CQ118" i="8"/>
  <c r="Y55" i="4"/>
  <c r="R35" i="5"/>
  <c r="Y101" i="4"/>
  <c r="Z101" i="4" s="1"/>
  <c r="AB18" i="4"/>
  <c r="AC18" i="4" s="1"/>
  <c r="W102" i="4"/>
  <c r="W106" i="4"/>
  <c r="T28" i="4"/>
  <c r="V60" i="4"/>
  <c r="W60" i="4"/>
  <c r="Y51" i="4"/>
  <c r="Y27" i="4"/>
  <c r="P143" i="8"/>
  <c r="R133" i="8"/>
  <c r="N85" i="8"/>
  <c r="P59" i="8"/>
  <c r="AE52" i="4"/>
  <c r="AF52" i="4" s="1"/>
  <c r="V68" i="4"/>
  <c r="W68" i="4" s="1"/>
  <c r="V41" i="4"/>
  <c r="W41" i="4" s="1"/>
  <c r="Y53" i="4"/>
  <c r="Z53" i="4" s="1"/>
  <c r="W117" i="4"/>
  <c r="W62" i="4"/>
  <c r="P91" i="4"/>
  <c r="Y138" i="4"/>
  <c r="W55" i="4"/>
  <c r="AB133" i="4"/>
  <c r="Y98" i="4"/>
  <c r="Z98" i="4" s="1"/>
  <c r="Y16" i="4"/>
  <c r="CQ100" i="8"/>
  <c r="T41" i="4"/>
  <c r="Y38" i="4"/>
  <c r="W53" i="4"/>
  <c r="T124" i="4"/>
  <c r="T126" i="4" s="1"/>
  <c r="W138" i="4"/>
  <c r="Y105" i="4"/>
  <c r="Z105" i="4" s="1"/>
  <c r="Q147" i="4" l="1"/>
  <c r="P147" i="4"/>
  <c r="L148" i="8"/>
  <c r="N145" i="8"/>
  <c r="Y142" i="4"/>
  <c r="N91" i="8"/>
  <c r="N148" i="8" s="1"/>
  <c r="W56" i="4"/>
  <c r="V46" i="4"/>
  <c r="W142" i="4"/>
  <c r="S91" i="4"/>
  <c r="S147" i="4" s="1"/>
  <c r="AB104" i="4"/>
  <c r="AC104" i="4" s="1"/>
  <c r="AE82" i="4"/>
  <c r="AF82" i="4" s="1"/>
  <c r="Y120" i="4"/>
  <c r="Z120" i="4" s="1"/>
  <c r="Y100" i="4"/>
  <c r="AB13" i="4"/>
  <c r="AC13" i="4" s="1"/>
  <c r="AB12" i="4"/>
  <c r="AC12" i="4" s="1"/>
  <c r="Y22" i="4"/>
  <c r="AB69" i="4"/>
  <c r="P56" i="8"/>
  <c r="R49" i="8"/>
  <c r="AB20" i="4"/>
  <c r="AC20" i="4" s="1"/>
  <c r="Y89" i="4"/>
  <c r="AB88" i="4"/>
  <c r="AC88" i="4" s="1"/>
  <c r="AC89" i="4" s="1"/>
  <c r="AB25" i="4"/>
  <c r="AB32" i="4"/>
  <c r="AC32" i="4" s="1"/>
  <c r="AB50" i="4"/>
  <c r="AC50" i="4" s="1"/>
  <c r="AB66" i="4"/>
  <c r="AC66" i="4" s="1"/>
  <c r="Y26" i="4"/>
  <c r="Z26" i="4" s="1"/>
  <c r="AB16" i="4"/>
  <c r="AC16" i="4" s="1"/>
  <c r="AB21" i="4"/>
  <c r="AC21" i="4" s="1"/>
  <c r="Z20" i="4"/>
  <c r="Y116" i="4"/>
  <c r="Z116" i="4" s="1"/>
  <c r="Z25" i="4"/>
  <c r="Z32" i="4"/>
  <c r="Y99" i="4"/>
  <c r="Z99" i="4" s="1"/>
  <c r="Z50" i="4"/>
  <c r="AE17" i="4"/>
  <c r="Z66" i="4"/>
  <c r="R28" i="8"/>
  <c r="T25" i="8"/>
  <c r="AE125" i="4"/>
  <c r="AF125" i="4" s="1"/>
  <c r="AB14" i="4"/>
  <c r="AB15" i="4"/>
  <c r="AC15" i="4" s="1"/>
  <c r="R143" i="8"/>
  <c r="T133" i="8"/>
  <c r="AC98" i="4"/>
  <c r="AB98" i="4"/>
  <c r="Y68" i="4"/>
  <c r="T144" i="4"/>
  <c r="W22" i="4"/>
  <c r="Z21" i="4"/>
  <c r="R88" i="8"/>
  <c r="P89" i="8"/>
  <c r="AB107" i="4"/>
  <c r="AC107" i="4" s="1"/>
  <c r="AB103" i="4"/>
  <c r="W116" i="4"/>
  <c r="Z88" i="4"/>
  <c r="Z89" i="4" s="1"/>
  <c r="V28" i="4"/>
  <c r="W99" i="4"/>
  <c r="AB63" i="4"/>
  <c r="AC63" i="4" s="1"/>
  <c r="AC125" i="4"/>
  <c r="P35" i="8"/>
  <c r="R31" i="8"/>
  <c r="AB129" i="4"/>
  <c r="AC129" i="4" s="1"/>
  <c r="AC130" i="4" s="1"/>
  <c r="Y130" i="4"/>
  <c r="Y124" i="4"/>
  <c r="Z124" i="4" s="1"/>
  <c r="Z126" i="4" s="1"/>
  <c r="V126" i="4"/>
  <c r="Z15" i="4"/>
  <c r="AH33" i="4"/>
  <c r="AI33" i="4" s="1"/>
  <c r="Z137" i="4"/>
  <c r="AC27" i="4"/>
  <c r="AB27" i="4"/>
  <c r="AB119" i="4"/>
  <c r="AC119" i="4" s="1"/>
  <c r="P35" i="5"/>
  <c r="P126" i="8"/>
  <c r="R124" i="8"/>
  <c r="AB138" i="4"/>
  <c r="AC138" i="4" s="1"/>
  <c r="AB105" i="4"/>
  <c r="AC105" i="4" s="1"/>
  <c r="Z138" i="4"/>
  <c r="Y60" i="4"/>
  <c r="Z60" i="4" s="1"/>
  <c r="AB55" i="4"/>
  <c r="Y118" i="4"/>
  <c r="Z118" i="4" s="1"/>
  <c r="Y54" i="4"/>
  <c r="Z54" i="4" s="1"/>
  <c r="P46" i="8"/>
  <c r="R38" i="8"/>
  <c r="AE136" i="4"/>
  <c r="AF136" i="4"/>
  <c r="AB61" i="4"/>
  <c r="AC61" i="4" s="1"/>
  <c r="Z119" i="4"/>
  <c r="AB65" i="4"/>
  <c r="AC65" i="4" s="1"/>
  <c r="W35" i="4"/>
  <c r="Z84" i="4"/>
  <c r="Y84" i="4"/>
  <c r="AB97" i="4"/>
  <c r="AB38" i="4"/>
  <c r="AE18" i="4"/>
  <c r="AF18" i="4" s="1"/>
  <c r="Z38" i="4"/>
  <c r="Y41" i="4"/>
  <c r="Z41" i="4" s="1"/>
  <c r="AB140" i="4"/>
  <c r="Y81" i="4"/>
  <c r="Z81" i="4" s="1"/>
  <c r="AE133" i="4"/>
  <c r="AF133" i="4" s="1"/>
  <c r="AH52" i="4"/>
  <c r="Z55" i="4"/>
  <c r="Y64" i="4"/>
  <c r="Z64" i="4" s="1"/>
  <c r="V85" i="4"/>
  <c r="Y59" i="4"/>
  <c r="Z59" i="4" s="1"/>
  <c r="AB134" i="4"/>
  <c r="AB19" i="4"/>
  <c r="AC136" i="4"/>
  <c r="T46" i="4"/>
  <c r="AB34" i="4"/>
  <c r="AC34" i="4" s="1"/>
  <c r="AE135" i="4"/>
  <c r="AF135" i="4"/>
  <c r="Z61" i="4"/>
  <c r="R12" i="8"/>
  <c r="P22" i="8"/>
  <c r="Y39" i="4"/>
  <c r="Z65" i="4"/>
  <c r="AB83" i="4"/>
  <c r="AC83" i="4" s="1"/>
  <c r="W84" i="4"/>
  <c r="AB106" i="4"/>
  <c r="V121" i="4"/>
  <c r="V144" i="4" s="1"/>
  <c r="AB102" i="4"/>
  <c r="AC102" i="4" s="1"/>
  <c r="AB137" i="4"/>
  <c r="AB101" i="4"/>
  <c r="AC101" i="4" s="1"/>
  <c r="Z27" i="4"/>
  <c r="AB62" i="4"/>
  <c r="AC62" i="4" s="1"/>
  <c r="AC133" i="4"/>
  <c r="AB51" i="4"/>
  <c r="AC51" i="4"/>
  <c r="Z16" i="4"/>
  <c r="AB53" i="4"/>
  <c r="AC53" i="4" s="1"/>
  <c r="P85" i="8"/>
  <c r="R59" i="8"/>
  <c r="Z51" i="4"/>
  <c r="AB117" i="4"/>
  <c r="T129" i="8"/>
  <c r="R130" i="8"/>
  <c r="Z102" i="4"/>
  <c r="AB139" i="4"/>
  <c r="AC139" i="4" s="1"/>
  <c r="W59" i="4"/>
  <c r="W85" i="4" s="1"/>
  <c r="Z134" i="4"/>
  <c r="Z142" i="4" s="1"/>
  <c r="Z104" i="4"/>
  <c r="W28" i="4"/>
  <c r="V56" i="4"/>
  <c r="Y49" i="4"/>
  <c r="AC135" i="4"/>
  <c r="AC82" i="4"/>
  <c r="W39" i="4"/>
  <c r="W46" i="4" s="1"/>
  <c r="AE141" i="4"/>
  <c r="AF141" i="4" s="1"/>
  <c r="W100" i="4"/>
  <c r="Y67" i="4"/>
  <c r="Z67" i="4" s="1"/>
  <c r="AB40" i="4"/>
  <c r="AC40" i="4" s="1"/>
  <c r="V35" i="4"/>
  <c r="Y31" i="4"/>
  <c r="Z31" i="4" s="1"/>
  <c r="P121" i="8"/>
  <c r="P145" i="8" s="1"/>
  <c r="R97" i="8"/>
  <c r="V91" i="4" l="1"/>
  <c r="Z35" i="4"/>
  <c r="AB142" i="4"/>
  <c r="Y28" i="4"/>
  <c r="Y121" i="4"/>
  <c r="Z22" i="4"/>
  <c r="V147" i="4"/>
  <c r="Y85" i="4"/>
  <c r="AB59" i="4"/>
  <c r="AB60" i="4"/>
  <c r="AC60" i="4" s="1"/>
  <c r="AE98" i="4"/>
  <c r="AE21" i="4"/>
  <c r="AF21" i="4" s="1"/>
  <c r="AE69" i="4"/>
  <c r="AF69" i="4" s="1"/>
  <c r="R121" i="8"/>
  <c r="T97" i="8"/>
  <c r="R22" i="8"/>
  <c r="T12" i="8"/>
  <c r="AB41" i="4"/>
  <c r="AC41" i="4" s="1"/>
  <c r="Y126" i="4"/>
  <c r="AC124" i="4"/>
  <c r="AC126" i="4" s="1"/>
  <c r="AB124" i="4"/>
  <c r="W121" i="4"/>
  <c r="W144" i="4" s="1"/>
  <c r="W91" i="4"/>
  <c r="AH125" i="4"/>
  <c r="AI125" i="4"/>
  <c r="AB99" i="4"/>
  <c r="AB26" i="4"/>
  <c r="AB28" i="4" s="1"/>
  <c r="AE25" i="4"/>
  <c r="AF25" i="4" s="1"/>
  <c r="AE13" i="4"/>
  <c r="AF13" i="4" s="1"/>
  <c r="AE40" i="4"/>
  <c r="AE34" i="4"/>
  <c r="P91" i="8"/>
  <c r="P148" i="8" s="1"/>
  <c r="T143" i="8"/>
  <c r="V133" i="8"/>
  <c r="T28" i="8"/>
  <c r="V25" i="8"/>
  <c r="AE20" i="4"/>
  <c r="AB100" i="4"/>
  <c r="AE53" i="4"/>
  <c r="AF53" i="4" s="1"/>
  <c r="AB39" i="4"/>
  <c r="AH133" i="4"/>
  <c r="AE63" i="4"/>
  <c r="AB68" i="4"/>
  <c r="AC68" i="4"/>
  <c r="AE117" i="4"/>
  <c r="AE97" i="4"/>
  <c r="AF97" i="4" s="1"/>
  <c r="AE19" i="4"/>
  <c r="AF19" i="4" s="1"/>
  <c r="AB81" i="4"/>
  <c r="AC97" i="4"/>
  <c r="Z28" i="4"/>
  <c r="AC25" i="4"/>
  <c r="T49" i="8"/>
  <c r="R56" i="8"/>
  <c r="Z100" i="4"/>
  <c r="AE104" i="4"/>
  <c r="AF104" i="4" s="1"/>
  <c r="AE62" i="4"/>
  <c r="Y46" i="4"/>
  <c r="AE61" i="4"/>
  <c r="AF61" i="4" s="1"/>
  <c r="AE51" i="4"/>
  <c r="AF51" i="4" s="1"/>
  <c r="AB67" i="4"/>
  <c r="AE106" i="4"/>
  <c r="AF106" i="4"/>
  <c r="AC19" i="4"/>
  <c r="AI18" i="4"/>
  <c r="AH18" i="4"/>
  <c r="AE65" i="4"/>
  <c r="AF65" i="4" s="1"/>
  <c r="AB118" i="4"/>
  <c r="AE105" i="4"/>
  <c r="AE119" i="4"/>
  <c r="AF119" i="4" s="1"/>
  <c r="AE27" i="4"/>
  <c r="AF27" i="4" s="1"/>
  <c r="AK33" i="4"/>
  <c r="R89" i="8"/>
  <c r="T88" i="8"/>
  <c r="AE15" i="4"/>
  <c r="AF15" i="4" s="1"/>
  <c r="AE66" i="4"/>
  <c r="AF66" i="4" s="1"/>
  <c r="AB120" i="4"/>
  <c r="AC120" i="4"/>
  <c r="T91" i="4"/>
  <c r="T147" i="4" s="1"/>
  <c r="AH141" i="4"/>
  <c r="AI141" i="4" s="1"/>
  <c r="AF102" i="4"/>
  <c r="AE102" i="4"/>
  <c r="T124" i="8"/>
  <c r="R126" i="8"/>
  <c r="AC117" i="4"/>
  <c r="AE101" i="4"/>
  <c r="AF101" i="4" s="1"/>
  <c r="R85" i="8"/>
  <c r="T59" i="8"/>
  <c r="AE137" i="4"/>
  <c r="AE134" i="4"/>
  <c r="AF134" i="4"/>
  <c r="AK52" i="4"/>
  <c r="AL52" i="4"/>
  <c r="AB46" i="4"/>
  <c r="AE38" i="4"/>
  <c r="AE55" i="4"/>
  <c r="AB130" i="4"/>
  <c r="AE129" i="4"/>
  <c r="AE103" i="4"/>
  <c r="AF103" i="4" s="1"/>
  <c r="AH17" i="4"/>
  <c r="AB116" i="4"/>
  <c r="AC116" i="4" s="1"/>
  <c r="AE16" i="4"/>
  <c r="AF16" i="4" s="1"/>
  <c r="AE88" i="4"/>
  <c r="AF88" i="4" s="1"/>
  <c r="AF89" i="4" s="1"/>
  <c r="AB89" i="4"/>
  <c r="AB22" i="4"/>
  <c r="AE12" i="4"/>
  <c r="AF12" i="4" s="1"/>
  <c r="T130" i="8"/>
  <c r="V129" i="8"/>
  <c r="AE83" i="4"/>
  <c r="AF83" i="4" s="1"/>
  <c r="AE140" i="4"/>
  <c r="R46" i="8"/>
  <c r="T38" i="8"/>
  <c r="AE107" i="4"/>
  <c r="AF107" i="4" s="1"/>
  <c r="AE14" i="4"/>
  <c r="AF14" i="4" s="1"/>
  <c r="AE32" i="4"/>
  <c r="AF32" i="4" s="1"/>
  <c r="AB64" i="4"/>
  <c r="AC64" i="4" s="1"/>
  <c r="AB54" i="4"/>
  <c r="AC54" i="4" s="1"/>
  <c r="AB31" i="4"/>
  <c r="Y35" i="4"/>
  <c r="Y56" i="4"/>
  <c r="AB49" i="4"/>
  <c r="AE139" i="4"/>
  <c r="AF139" i="4" s="1"/>
  <c r="Z49" i="4"/>
  <c r="Z56" i="4" s="1"/>
  <c r="AC106" i="4"/>
  <c r="AC137" i="4"/>
  <c r="Z39" i="4"/>
  <c r="Z46" i="4" s="1"/>
  <c r="AH135" i="4"/>
  <c r="AI135" i="4"/>
  <c r="AC134" i="4"/>
  <c r="AI52" i="4"/>
  <c r="AC140" i="4"/>
  <c r="AC38" i="4"/>
  <c r="AB84" i="4"/>
  <c r="AC84" i="4" s="1"/>
  <c r="AH136" i="4"/>
  <c r="AC55" i="4"/>
  <c r="AE138" i="4"/>
  <c r="AF138" i="4" s="1"/>
  <c r="R35" i="8"/>
  <c r="T31" i="8"/>
  <c r="AC103" i="4"/>
  <c r="Z68" i="4"/>
  <c r="Z85" i="4" s="1"/>
  <c r="AC14" i="4"/>
  <c r="AF17" i="4"/>
  <c r="AE50" i="4"/>
  <c r="AF50" i="4"/>
  <c r="AC69" i="4"/>
  <c r="AH82" i="4"/>
  <c r="Y91" i="4" l="1"/>
  <c r="AC142" i="4"/>
  <c r="Y144" i="4"/>
  <c r="AE142" i="4"/>
  <c r="R145" i="8"/>
  <c r="W147" i="4"/>
  <c r="AH38" i="4"/>
  <c r="AH137" i="4"/>
  <c r="AI137" i="4" s="1"/>
  <c r="T126" i="8"/>
  <c r="V124" i="8"/>
  <c r="AN33" i="4"/>
  <c r="AO33" i="4" s="1"/>
  <c r="AE39" i="4"/>
  <c r="AF39" i="4" s="1"/>
  <c r="AH20" i="4"/>
  <c r="AI20" i="4"/>
  <c r="AH98" i="4"/>
  <c r="AI98" i="4" s="1"/>
  <c r="AE118" i="4"/>
  <c r="AK135" i="4"/>
  <c r="AL135" i="4" s="1"/>
  <c r="AH139" i="4"/>
  <c r="AH32" i="4"/>
  <c r="V38" i="8"/>
  <c r="T46" i="8"/>
  <c r="AH12" i="4"/>
  <c r="AE22" i="4"/>
  <c r="AH103" i="4"/>
  <c r="AF38" i="4"/>
  <c r="AF137" i="4"/>
  <c r="AH102" i="4"/>
  <c r="AI102" i="4" s="1"/>
  <c r="AI27" i="4"/>
  <c r="AH27" i="4"/>
  <c r="AH65" i="4"/>
  <c r="AH61" i="4"/>
  <c r="AE68" i="4"/>
  <c r="AF68" i="4" s="1"/>
  <c r="AF20" i="4"/>
  <c r="AF22" i="4" s="1"/>
  <c r="AH25" i="4"/>
  <c r="AK125" i="4"/>
  <c r="AF98" i="4"/>
  <c r="AB121" i="4"/>
  <c r="AH63" i="4"/>
  <c r="AH53" i="4"/>
  <c r="AB85" i="4"/>
  <c r="AE59" i="4"/>
  <c r="AF59" i="4" s="1"/>
  <c r="Z91" i="4"/>
  <c r="AH16" i="4"/>
  <c r="AI16" i="4" s="1"/>
  <c r="AH140" i="4"/>
  <c r="AI140" i="4" s="1"/>
  <c r="AH129" i="4"/>
  <c r="AE130" i="4"/>
  <c r="AK141" i="4"/>
  <c r="AL141" i="4" s="1"/>
  <c r="AK18" i="4"/>
  <c r="AL18" i="4" s="1"/>
  <c r="AH106" i="4"/>
  <c r="AI106" i="4" s="1"/>
  <c r="T56" i="8"/>
  <c r="V49" i="8"/>
  <c r="AE81" i="4"/>
  <c r="AF81" i="4" s="1"/>
  <c r="AH117" i="4"/>
  <c r="AI117" i="4" s="1"/>
  <c r="AF63" i="4"/>
  <c r="AF100" i="4"/>
  <c r="AE100" i="4"/>
  <c r="AH34" i="4"/>
  <c r="AI34" i="4" s="1"/>
  <c r="AE41" i="4"/>
  <c r="AF41" i="4" s="1"/>
  <c r="AC59" i="4"/>
  <c r="AE54" i="4"/>
  <c r="AF54" i="4" s="1"/>
  <c r="AH14" i="4"/>
  <c r="AI14" i="4" s="1"/>
  <c r="AF140" i="4"/>
  <c r="AE116" i="4"/>
  <c r="AF116" i="4" s="1"/>
  <c r="AF129" i="4"/>
  <c r="AF130" i="4" s="1"/>
  <c r="AN52" i="4"/>
  <c r="AH101" i="4"/>
  <c r="AI101" i="4" s="1"/>
  <c r="AH15" i="4"/>
  <c r="AI15" i="4" s="1"/>
  <c r="AH119" i="4"/>
  <c r="AI119" i="4" s="1"/>
  <c r="AC81" i="4"/>
  <c r="AF117" i="4"/>
  <c r="AK133" i="4"/>
  <c r="AL133" i="4" s="1"/>
  <c r="AC100" i="4"/>
  <c r="X25" i="8"/>
  <c r="V28" i="8"/>
  <c r="AF34" i="4"/>
  <c r="AE26" i="4"/>
  <c r="AF26" i="4" s="1"/>
  <c r="T22" i="8"/>
  <c r="V12" i="8"/>
  <c r="T121" i="8"/>
  <c r="T145" i="8" s="1"/>
  <c r="V97" i="8"/>
  <c r="AE84" i="4"/>
  <c r="AF84" i="4" s="1"/>
  <c r="T85" i="8"/>
  <c r="V59" i="8"/>
  <c r="AH66" i="4"/>
  <c r="T89" i="8"/>
  <c r="V88" i="8"/>
  <c r="AH105" i="4"/>
  <c r="AI105" i="4" s="1"/>
  <c r="AE67" i="4"/>
  <c r="AF67" i="4"/>
  <c r="AH62" i="4"/>
  <c r="AC22" i="4"/>
  <c r="AH40" i="4"/>
  <c r="AI40" i="4" s="1"/>
  <c r="AC26" i="4"/>
  <c r="AC28" i="4" s="1"/>
  <c r="AE31" i="4"/>
  <c r="AF31" i="4" s="1"/>
  <c r="AF35" i="4" s="1"/>
  <c r="AB35" i="4"/>
  <c r="AK82" i="4"/>
  <c r="AL82" i="4" s="1"/>
  <c r="AB56" i="4"/>
  <c r="AE49" i="4"/>
  <c r="AI82" i="4"/>
  <c r="AL17" i="4"/>
  <c r="AK17" i="4"/>
  <c r="AC31" i="4"/>
  <c r="AC35" i="4" s="1"/>
  <c r="AH107" i="4"/>
  <c r="AI107" i="4" s="1"/>
  <c r="AH83" i="4"/>
  <c r="AI83" i="4" s="1"/>
  <c r="AI17" i="4"/>
  <c r="AH55" i="4"/>
  <c r="AH134" i="4"/>
  <c r="AI134" i="4" s="1"/>
  <c r="AF105" i="4"/>
  <c r="AC67" i="4"/>
  <c r="AF62" i="4"/>
  <c r="AH19" i="4"/>
  <c r="AI133" i="4"/>
  <c r="V143" i="8"/>
  <c r="X133" i="8"/>
  <c r="AF40" i="4"/>
  <c r="AE99" i="4"/>
  <c r="AF99" i="4" s="1"/>
  <c r="R91" i="8"/>
  <c r="R148" i="8" s="1"/>
  <c r="AH21" i="4"/>
  <c r="AI21" i="4" s="1"/>
  <c r="Z121" i="4"/>
  <c r="Z144" i="4" s="1"/>
  <c r="AH138" i="4"/>
  <c r="AI138" i="4" s="1"/>
  <c r="AC49" i="4"/>
  <c r="AC56" i="4" s="1"/>
  <c r="AK136" i="4"/>
  <c r="AH50" i="4"/>
  <c r="AI50" i="4"/>
  <c r="V31" i="8"/>
  <c r="T35" i="8"/>
  <c r="AI136" i="4"/>
  <c r="AE64" i="4"/>
  <c r="AF64" i="4" s="1"/>
  <c r="X129" i="8"/>
  <c r="V130" i="8"/>
  <c r="AE89" i="4"/>
  <c r="AH88" i="4"/>
  <c r="AI88" i="4" s="1"/>
  <c r="AI89" i="4" s="1"/>
  <c r="AF55" i="4"/>
  <c r="AE120" i="4"/>
  <c r="AF120" i="4" s="1"/>
  <c r="AL33" i="4"/>
  <c r="AC118" i="4"/>
  <c r="AH51" i="4"/>
  <c r="AI51" i="4" s="1"/>
  <c r="AH104" i="4"/>
  <c r="AI104" i="4" s="1"/>
  <c r="AH97" i="4"/>
  <c r="AI97" i="4" s="1"/>
  <c r="AC39" i="4"/>
  <c r="AC46" i="4" s="1"/>
  <c r="AH13" i="4"/>
  <c r="AI13" i="4" s="1"/>
  <c r="AC99" i="4"/>
  <c r="AE124" i="4"/>
  <c r="AF124" i="4"/>
  <c r="AF126" i="4" s="1"/>
  <c r="AB126" i="4"/>
  <c r="AH69" i="4"/>
  <c r="AI69" i="4" s="1"/>
  <c r="AE60" i="4"/>
  <c r="AF60" i="4"/>
  <c r="Y147" i="4" l="1"/>
  <c r="Z147" i="4"/>
  <c r="AB144" i="4"/>
  <c r="AB91" i="4"/>
  <c r="T91" i="8"/>
  <c r="T148" i="8" s="1"/>
  <c r="AC121" i="4"/>
  <c r="AC144" i="4" s="1"/>
  <c r="AF142" i="4"/>
  <c r="AF28" i="4"/>
  <c r="AF85" i="4"/>
  <c r="AK129" i="4"/>
  <c r="AL129" i="4" s="1"/>
  <c r="AL130" i="4" s="1"/>
  <c r="AH130" i="4"/>
  <c r="AK25" i="4"/>
  <c r="AL25" i="4" s="1"/>
  <c r="AH118" i="4"/>
  <c r="AK38" i="4"/>
  <c r="AH60" i="4"/>
  <c r="AK50" i="4"/>
  <c r="AL50" i="4" s="1"/>
  <c r="AI99" i="4"/>
  <c r="AH99" i="4"/>
  <c r="AE56" i="4"/>
  <c r="AH49" i="4"/>
  <c r="X88" i="8"/>
  <c r="V89" i="8"/>
  <c r="AK14" i="4"/>
  <c r="AL14" i="4" s="1"/>
  <c r="AK140" i="4"/>
  <c r="AL140" i="4" s="1"/>
  <c r="AI25" i="4"/>
  <c r="AK102" i="4"/>
  <c r="AL102" i="4" s="1"/>
  <c r="AH22" i="4"/>
  <c r="AK12" i="4"/>
  <c r="AL12" i="4" s="1"/>
  <c r="AF118" i="4"/>
  <c r="AL101" i="4"/>
  <c r="AK101" i="4"/>
  <c r="AK106" i="4"/>
  <c r="AN136" i="4"/>
  <c r="AQ52" i="4"/>
  <c r="AK61" i="4"/>
  <c r="AL61" i="4" s="1"/>
  <c r="AK139" i="4"/>
  <c r="AL139" i="4" s="1"/>
  <c r="X124" i="8"/>
  <c r="V126" i="8"/>
  <c r="AK104" i="4"/>
  <c r="AL104" i="4"/>
  <c r="AQ33" i="4"/>
  <c r="AR33" i="4" s="1"/>
  <c r="AK19" i="4"/>
  <c r="AL19" i="4" s="1"/>
  <c r="AI19" i="4"/>
  <c r="AK55" i="4"/>
  <c r="AF49" i="4"/>
  <c r="AF56" i="4" s="1"/>
  <c r="AK62" i="4"/>
  <c r="AL62" i="4" s="1"/>
  <c r="AK66" i="4"/>
  <c r="AL66" i="4" s="1"/>
  <c r="V22" i="8"/>
  <c r="X12" i="8"/>
  <c r="AO52" i="4"/>
  <c r="AK117" i="4"/>
  <c r="AL117" i="4" s="1"/>
  <c r="AN18" i="4"/>
  <c r="AK53" i="4"/>
  <c r="AI61" i="4"/>
  <c r="AI139" i="4"/>
  <c r="AK20" i="4"/>
  <c r="AB147" i="4"/>
  <c r="AK40" i="4"/>
  <c r="AK51" i="4"/>
  <c r="AL51" i="4" s="1"/>
  <c r="AH84" i="4"/>
  <c r="AI84" i="4" s="1"/>
  <c r="AK69" i="4"/>
  <c r="AH89" i="4"/>
  <c r="AK88" i="4"/>
  <c r="AL136" i="4"/>
  <c r="X143" i="8"/>
  <c r="Z133" i="8"/>
  <c r="AI55" i="4"/>
  <c r="AN17" i="4"/>
  <c r="AN82" i="4"/>
  <c r="AO82" i="4" s="1"/>
  <c r="AI62" i="4"/>
  <c r="AI66" i="4"/>
  <c r="X28" i="8"/>
  <c r="Z25" i="8"/>
  <c r="AK119" i="4"/>
  <c r="AL119" i="4" s="1"/>
  <c r="AH54" i="4"/>
  <c r="AI54" i="4" s="1"/>
  <c r="AK34" i="4"/>
  <c r="AK16" i="4"/>
  <c r="AL16" i="4" s="1"/>
  <c r="AI53" i="4"/>
  <c r="AH68" i="4"/>
  <c r="AI68" i="4" s="1"/>
  <c r="AF46" i="4"/>
  <c r="AN135" i="4"/>
  <c r="AK98" i="4"/>
  <c r="AK137" i="4"/>
  <c r="AL137" i="4" s="1"/>
  <c r="AK134" i="4"/>
  <c r="AL134" i="4" s="1"/>
  <c r="X59" i="8"/>
  <c r="V85" i="8"/>
  <c r="AH81" i="4"/>
  <c r="AN141" i="4"/>
  <c r="AO141" i="4" s="1"/>
  <c r="AK63" i="4"/>
  <c r="AL63" i="4" s="1"/>
  <c r="AN125" i="4"/>
  <c r="AK65" i="4"/>
  <c r="AK103" i="4"/>
  <c r="AL103" i="4" s="1"/>
  <c r="V46" i="8"/>
  <c r="X38" i="8"/>
  <c r="AH39" i="4"/>
  <c r="V121" i="8"/>
  <c r="V145" i="8" s="1"/>
  <c r="X97" i="8"/>
  <c r="AH64" i="4"/>
  <c r="AI64" i="4" s="1"/>
  <c r="AK97" i="4"/>
  <c r="AL97" i="4" s="1"/>
  <c r="AH124" i="4"/>
  <c r="AI124" i="4" s="1"/>
  <c r="AI126" i="4" s="1"/>
  <c r="AE126" i="4"/>
  <c r="AE121" i="4"/>
  <c r="AH120" i="4"/>
  <c r="AK21" i="4"/>
  <c r="AH67" i="4"/>
  <c r="AI67" i="4" s="1"/>
  <c r="AN133" i="4"/>
  <c r="AO133" i="4" s="1"/>
  <c r="AK15" i="4"/>
  <c r="AH116" i="4"/>
  <c r="AC85" i="4"/>
  <c r="AC91" i="4" s="1"/>
  <c r="V56" i="8"/>
  <c r="X49" i="8"/>
  <c r="AI63" i="4"/>
  <c r="AL125" i="4"/>
  <c r="AF121" i="4"/>
  <c r="AI65" i="4"/>
  <c r="AI103" i="4"/>
  <c r="AK32" i="4"/>
  <c r="AL32" i="4" s="1"/>
  <c r="AI38" i="4"/>
  <c r="AK13" i="4"/>
  <c r="AK138" i="4"/>
  <c r="AL138" i="4" s="1"/>
  <c r="AK107" i="4"/>
  <c r="AL107" i="4" s="1"/>
  <c r="AE35" i="4"/>
  <c r="AH31" i="4"/>
  <c r="AH26" i="4"/>
  <c r="AH28" i="4" s="1"/>
  <c r="AH41" i="4"/>
  <c r="AE85" i="4"/>
  <c r="AH59" i="4"/>
  <c r="AI59" i="4" s="1"/>
  <c r="X130" i="8"/>
  <c r="Z129" i="8"/>
  <c r="V35" i="8"/>
  <c r="X31" i="8"/>
  <c r="AI142" i="4"/>
  <c r="AK83" i="4"/>
  <c r="AL83" i="4" s="1"/>
  <c r="AK105" i="4"/>
  <c r="AH142" i="4"/>
  <c r="AI100" i="4"/>
  <c r="AH100" i="4"/>
  <c r="AI129" i="4"/>
  <c r="AI130" i="4" s="1"/>
  <c r="AE28" i="4"/>
  <c r="AK27" i="4"/>
  <c r="AI12" i="4"/>
  <c r="AI32" i="4"/>
  <c r="AE46" i="4"/>
  <c r="V91" i="8" l="1"/>
  <c r="V148" i="8" s="1"/>
  <c r="AK142" i="4"/>
  <c r="AH46" i="4"/>
  <c r="AF91" i="4"/>
  <c r="AF147" i="4" s="1"/>
  <c r="AF144" i="4"/>
  <c r="AE144" i="4"/>
  <c r="AL142" i="4"/>
  <c r="AI26" i="4"/>
  <c r="AI28" i="4" s="1"/>
  <c r="AL100" i="4"/>
  <c r="AK100" i="4"/>
  <c r="X35" i="8"/>
  <c r="Z31" i="8"/>
  <c r="Z49" i="8"/>
  <c r="X56" i="8"/>
  <c r="AK64" i="4"/>
  <c r="AL64" i="4" s="1"/>
  <c r="AN98" i="4"/>
  <c r="AQ17" i="4"/>
  <c r="AR17" i="4" s="1"/>
  <c r="AK89" i="4"/>
  <c r="AN88" i="4"/>
  <c r="AN20" i="4"/>
  <c r="AO20" i="4" s="1"/>
  <c r="X22" i="8"/>
  <c r="Z12" i="8"/>
  <c r="X126" i="8"/>
  <c r="Z124" i="8"/>
  <c r="AQ136" i="4"/>
  <c r="AN12" i="4"/>
  <c r="AK22" i="4"/>
  <c r="AK60" i="4"/>
  <c r="AL60" i="4" s="1"/>
  <c r="AN25" i="4"/>
  <c r="AO25" i="4" s="1"/>
  <c r="AK120" i="4"/>
  <c r="AN107" i="4"/>
  <c r="AN103" i="4"/>
  <c r="AO103" i="4" s="1"/>
  <c r="AL98" i="4"/>
  <c r="AN16" i="4"/>
  <c r="AO16" i="4" s="1"/>
  <c r="Z28" i="8"/>
  <c r="AB25" i="8"/>
  <c r="AO17" i="4"/>
  <c r="AL88" i="4"/>
  <c r="AL89" i="4" s="1"/>
  <c r="AL20" i="4"/>
  <c r="AO136" i="4"/>
  <c r="AN140" i="4"/>
  <c r="AH56" i="4"/>
  <c r="AK49" i="4"/>
  <c r="AL49" i="4" s="1"/>
  <c r="AI60" i="4"/>
  <c r="AE91" i="4"/>
  <c r="AE147" i="4" s="1"/>
  <c r="AI22" i="4"/>
  <c r="Z130" i="8"/>
  <c r="AB129" i="8"/>
  <c r="AK41" i="4"/>
  <c r="AL41" i="4" s="1"/>
  <c r="AN21" i="4"/>
  <c r="AO21" i="4" s="1"/>
  <c r="X121" i="8"/>
  <c r="Z97" i="8"/>
  <c r="X85" i="8"/>
  <c r="Z59" i="8"/>
  <c r="AQ135" i="4"/>
  <c r="AQ18" i="4"/>
  <c r="AR18" i="4" s="1"/>
  <c r="AN106" i="4"/>
  <c r="AO106" i="4" s="1"/>
  <c r="AH85" i="4"/>
  <c r="AK59" i="4"/>
  <c r="AL59" i="4" s="1"/>
  <c r="AN27" i="4"/>
  <c r="AN105" i="4"/>
  <c r="AO105" i="4" s="1"/>
  <c r="AI41" i="4"/>
  <c r="AK116" i="4"/>
  <c r="AL21" i="4"/>
  <c r="AK124" i="4"/>
  <c r="AL124" i="4" s="1"/>
  <c r="AL126" i="4" s="1"/>
  <c r="AH126" i="4"/>
  <c r="AN65" i="4"/>
  <c r="AO135" i="4"/>
  <c r="AN34" i="4"/>
  <c r="Z143" i="8"/>
  <c r="AB133" i="8"/>
  <c r="AN69" i="4"/>
  <c r="AO69" i="4" s="1"/>
  <c r="AN40" i="4"/>
  <c r="AO18" i="4"/>
  <c r="AN55" i="4"/>
  <c r="AT33" i="4"/>
  <c r="AL106" i="4"/>
  <c r="AI49" i="4"/>
  <c r="AI56" i="4" s="1"/>
  <c r="AN38" i="4"/>
  <c r="X46" i="8"/>
  <c r="Z38" i="8"/>
  <c r="AN51" i="4"/>
  <c r="AN53" i="4"/>
  <c r="AO53" i="4" s="1"/>
  <c r="AL27" i="4"/>
  <c r="AL105" i="4"/>
  <c r="AK26" i="4"/>
  <c r="AK28" i="4" s="1"/>
  <c r="AN138" i="4"/>
  <c r="AO138" i="4"/>
  <c r="AI116" i="4"/>
  <c r="AK67" i="4"/>
  <c r="AN97" i="4"/>
  <c r="AO97" i="4"/>
  <c r="AL65" i="4"/>
  <c r="AQ141" i="4"/>
  <c r="AR141" i="4" s="1"/>
  <c r="AN134" i="4"/>
  <c r="AL34" i="4"/>
  <c r="AL69" i="4"/>
  <c r="AL40" i="4"/>
  <c r="AN117" i="4"/>
  <c r="AO117" i="4" s="1"/>
  <c r="AL55" i="4"/>
  <c r="AN139" i="4"/>
  <c r="AN101" i="4"/>
  <c r="AN14" i="4"/>
  <c r="AO14" i="4" s="1"/>
  <c r="AK99" i="4"/>
  <c r="AK121" i="4" s="1"/>
  <c r="AL38" i="4"/>
  <c r="AK130" i="4"/>
  <c r="AN129" i="4"/>
  <c r="AO129" i="4"/>
  <c r="AO130" i="4" s="1"/>
  <c r="AH35" i="4"/>
  <c r="AK31" i="4"/>
  <c r="AQ133" i="4"/>
  <c r="AN63" i="4"/>
  <c r="AN119" i="4"/>
  <c r="AO119" i="4" s="1"/>
  <c r="AT52" i="4"/>
  <c r="AU52" i="4" s="1"/>
  <c r="AN13" i="4"/>
  <c r="AN15" i="4"/>
  <c r="AO15" i="4" s="1"/>
  <c r="AH121" i="4"/>
  <c r="AH144" i="4" s="1"/>
  <c r="AK39" i="4"/>
  <c r="AL39" i="4" s="1"/>
  <c r="AQ125" i="4"/>
  <c r="AR125" i="4" s="1"/>
  <c r="AK81" i="4"/>
  <c r="AC147" i="4"/>
  <c r="AO66" i="4"/>
  <c r="AN66" i="4"/>
  <c r="AN102" i="4"/>
  <c r="AO102" i="4" s="1"/>
  <c r="AK118" i="4"/>
  <c r="AL118" i="4"/>
  <c r="AN83" i="4"/>
  <c r="AO83" i="4" s="1"/>
  <c r="AI31" i="4"/>
  <c r="AI35" i="4" s="1"/>
  <c r="AL13" i="4"/>
  <c r="AN32" i="4"/>
  <c r="AO32" i="4" s="1"/>
  <c r="AL15" i="4"/>
  <c r="AI120" i="4"/>
  <c r="AI39" i="4"/>
  <c r="AO125" i="4"/>
  <c r="AI81" i="4"/>
  <c r="AN137" i="4"/>
  <c r="AO137" i="4" s="1"/>
  <c r="AK68" i="4"/>
  <c r="AK54" i="4"/>
  <c r="AL54" i="4" s="1"/>
  <c r="AQ82" i="4"/>
  <c r="AK84" i="4"/>
  <c r="AL84" i="4" s="1"/>
  <c r="AL53" i="4"/>
  <c r="AN62" i="4"/>
  <c r="AO62" i="4" s="1"/>
  <c r="AN19" i="4"/>
  <c r="AN104" i="4"/>
  <c r="AN61" i="4"/>
  <c r="AO61" i="4" s="1"/>
  <c r="AR52" i="4"/>
  <c r="X89" i="8"/>
  <c r="Z88" i="8"/>
  <c r="AN50" i="4"/>
  <c r="AO50" i="4"/>
  <c r="AI118" i="4"/>
  <c r="AL99" i="4" l="1"/>
  <c r="AI46" i="4"/>
  <c r="AI121" i="4"/>
  <c r="AI144" i="4" s="1"/>
  <c r="AI85" i="4"/>
  <c r="AL22" i="4"/>
  <c r="X91" i="8"/>
  <c r="X148" i="8" s="1"/>
  <c r="X145" i="8"/>
  <c r="AT82" i="4"/>
  <c r="AN120" i="4"/>
  <c r="AO120" i="4" s="1"/>
  <c r="Z56" i="8"/>
  <c r="AB49" i="8"/>
  <c r="AR82" i="4"/>
  <c r="AQ13" i="4"/>
  <c r="AQ63" i="4"/>
  <c r="AQ101" i="4"/>
  <c r="AW33" i="4"/>
  <c r="AX33" i="4" s="1"/>
  <c r="AN59" i="4"/>
  <c r="AK85" i="4"/>
  <c r="AH91" i="4"/>
  <c r="AH147" i="4" s="1"/>
  <c r="AQ12" i="4"/>
  <c r="AR12" i="4" s="1"/>
  <c r="AN22" i="4"/>
  <c r="AQ98" i="4"/>
  <c r="Z46" i="8"/>
  <c r="AB38" i="8"/>
  <c r="AQ69" i="4"/>
  <c r="AR69" i="4" s="1"/>
  <c r="AQ65" i="4"/>
  <c r="AR65" i="4" s="1"/>
  <c r="Z85" i="8"/>
  <c r="AB59" i="8"/>
  <c r="AQ140" i="4"/>
  <c r="AR140" i="4" s="1"/>
  <c r="AQ61" i="4"/>
  <c r="AR61" i="4" s="1"/>
  <c r="AN54" i="4"/>
  <c r="AN118" i="4"/>
  <c r="AO118" i="4" s="1"/>
  <c r="AO13" i="4"/>
  <c r="AO63" i="4"/>
  <c r="AN130" i="4"/>
  <c r="AQ129" i="4"/>
  <c r="AR129" i="4" s="1"/>
  <c r="AR130" i="4" s="1"/>
  <c r="AO101" i="4"/>
  <c r="AQ97" i="4"/>
  <c r="AQ138" i="4"/>
  <c r="AQ53" i="4"/>
  <c r="AU33" i="4"/>
  <c r="AB143" i="8"/>
  <c r="AD133" i="8"/>
  <c r="AQ105" i="4"/>
  <c r="AR105" i="4" s="1"/>
  <c r="Z121" i="8"/>
  <c r="Z145" i="8" s="1"/>
  <c r="AB97" i="8"/>
  <c r="AQ103" i="4"/>
  <c r="AR103" i="4" s="1"/>
  <c r="AQ25" i="4"/>
  <c r="AR25" i="4" s="1"/>
  <c r="AO98" i="4"/>
  <c r="AT133" i="4"/>
  <c r="AU133" i="4" s="1"/>
  <c r="AQ139" i="4"/>
  <c r="AQ134" i="4"/>
  <c r="AK144" i="4"/>
  <c r="AN26" i="4"/>
  <c r="AO26" i="4" s="1"/>
  <c r="AQ38" i="4"/>
  <c r="AR38" i="4" s="1"/>
  <c r="AQ55" i="4"/>
  <c r="AN124" i="4"/>
  <c r="AO124" i="4"/>
  <c r="AO126" i="4" s="1"/>
  <c r="AK126" i="4"/>
  <c r="AT18" i="4"/>
  <c r="AD25" i="8"/>
  <c r="AB28" i="8"/>
  <c r="AQ20" i="4"/>
  <c r="AR20" i="4" s="1"/>
  <c r="Z35" i="8"/>
  <c r="AB31" i="8"/>
  <c r="Z126" i="8"/>
  <c r="AB124" i="8"/>
  <c r="AQ50" i="4"/>
  <c r="AQ104" i="4"/>
  <c r="AR104" i="4"/>
  <c r="AN68" i="4"/>
  <c r="AN81" i="4"/>
  <c r="AN142" i="4"/>
  <c r="AL46" i="4"/>
  <c r="AO139" i="4"/>
  <c r="AO134" i="4"/>
  <c r="AN67" i="4"/>
  <c r="AL26" i="4"/>
  <c r="AL28" i="4" s="1"/>
  <c r="AQ51" i="4"/>
  <c r="AR51" i="4" s="1"/>
  <c r="AO38" i="4"/>
  <c r="AO55" i="4"/>
  <c r="AQ34" i="4"/>
  <c r="AQ27" i="4"/>
  <c r="AN41" i="4"/>
  <c r="AO41" i="4" s="1"/>
  <c r="AL56" i="4"/>
  <c r="AQ107" i="4"/>
  <c r="AT136" i="4"/>
  <c r="AU136" i="4" s="1"/>
  <c r="AB12" i="8"/>
  <c r="Z22" i="8"/>
  <c r="AN89" i="4"/>
  <c r="AQ88" i="4"/>
  <c r="AN64" i="4"/>
  <c r="AO64" i="4"/>
  <c r="AQ62" i="4"/>
  <c r="AR62" i="4" s="1"/>
  <c r="AQ32" i="4"/>
  <c r="AN39" i="4"/>
  <c r="AO39" i="4" s="1"/>
  <c r="AQ102" i="4"/>
  <c r="Z89" i="8"/>
  <c r="AB88" i="8"/>
  <c r="AO104" i="4"/>
  <c r="AL68" i="4"/>
  <c r="AQ83" i="4"/>
  <c r="AR83" i="4"/>
  <c r="AL81" i="4"/>
  <c r="AQ15" i="4"/>
  <c r="AR15" i="4" s="1"/>
  <c r="AW52" i="4"/>
  <c r="AX52" i="4" s="1"/>
  <c r="AR133" i="4"/>
  <c r="AN99" i="4"/>
  <c r="AT141" i="4"/>
  <c r="AU141" i="4" s="1"/>
  <c r="AL67" i="4"/>
  <c r="AO51" i="4"/>
  <c r="AK46" i="4"/>
  <c r="AO34" i="4"/>
  <c r="AO27" i="4"/>
  <c r="AQ106" i="4"/>
  <c r="AR106" i="4" s="1"/>
  <c r="AR21" i="4"/>
  <c r="AQ21" i="4"/>
  <c r="AD129" i="8"/>
  <c r="AB130" i="8"/>
  <c r="AK56" i="4"/>
  <c r="AN49" i="4"/>
  <c r="AO107" i="4"/>
  <c r="AN60" i="4"/>
  <c r="AR136" i="4"/>
  <c r="AO88" i="4"/>
  <c r="AO89" i="4" s="1"/>
  <c r="AN100" i="4"/>
  <c r="AO100" i="4" s="1"/>
  <c r="AQ19" i="4"/>
  <c r="AN84" i="4"/>
  <c r="AO84" i="4" s="1"/>
  <c r="AN31" i="4"/>
  <c r="AK35" i="4"/>
  <c r="AQ40" i="4"/>
  <c r="AR40" i="4" s="1"/>
  <c r="AN116" i="4"/>
  <c r="AO116" i="4" s="1"/>
  <c r="AT135" i="4"/>
  <c r="AQ16" i="4"/>
  <c r="AR16" i="4" s="1"/>
  <c r="AO19" i="4"/>
  <c r="AQ137" i="4"/>
  <c r="AR137" i="4" s="1"/>
  <c r="AQ66" i="4"/>
  <c r="AR66" i="4" s="1"/>
  <c r="AT125" i="4"/>
  <c r="AU125" i="4" s="1"/>
  <c r="AQ119" i="4"/>
  <c r="AL31" i="4"/>
  <c r="AL35" i="4" s="1"/>
  <c r="AQ14" i="4"/>
  <c r="AR14" i="4" s="1"/>
  <c r="AQ117" i="4"/>
  <c r="AR117" i="4" s="1"/>
  <c r="AO40" i="4"/>
  <c r="AO65" i="4"/>
  <c r="AL116" i="4"/>
  <c r="AR135" i="4"/>
  <c r="AO140" i="4"/>
  <c r="AL120" i="4"/>
  <c r="AO12" i="4"/>
  <c r="AU17" i="4"/>
  <c r="AT17" i="4"/>
  <c r="AI91" i="4" l="1"/>
  <c r="Z91" i="8"/>
  <c r="Z148" i="8" s="1"/>
  <c r="AO28" i="4"/>
  <c r="AL121" i="4"/>
  <c r="AL144" i="4" s="1"/>
  <c r="AL85" i="4"/>
  <c r="AL91" i="4" s="1"/>
  <c r="AL147" i="4" s="1"/>
  <c r="AI147" i="4"/>
  <c r="AQ142" i="4"/>
  <c r="AQ54" i="4"/>
  <c r="AR54" i="4" s="1"/>
  <c r="AW82" i="4"/>
  <c r="AX82" i="4" s="1"/>
  <c r="AT14" i="4"/>
  <c r="AU14" i="4" s="1"/>
  <c r="AT66" i="4"/>
  <c r="AU66" i="4" s="1"/>
  <c r="AQ84" i="4"/>
  <c r="AT106" i="4"/>
  <c r="AU106" i="4" s="1"/>
  <c r="AQ64" i="4"/>
  <c r="AR64" i="4" s="1"/>
  <c r="AT104" i="4"/>
  <c r="AU104" i="4" s="1"/>
  <c r="AT20" i="4"/>
  <c r="AU20" i="4" s="1"/>
  <c r="AW133" i="4"/>
  <c r="AX133" i="4" s="1"/>
  <c r="AT105" i="4"/>
  <c r="AR138" i="4"/>
  <c r="AT61" i="4"/>
  <c r="AU61" i="4" s="1"/>
  <c r="AB85" i="8"/>
  <c r="AD59" i="8"/>
  <c r="AB46" i="8"/>
  <c r="AD38" i="8"/>
  <c r="AU82" i="4"/>
  <c r="AN56" i="4"/>
  <c r="AQ49" i="4"/>
  <c r="AT98" i="4"/>
  <c r="AT16" i="4"/>
  <c r="AU16" i="4" s="1"/>
  <c r="AT102" i="4"/>
  <c r="AQ89" i="4"/>
  <c r="AT88" i="4"/>
  <c r="AW136" i="4"/>
  <c r="AX136" i="4"/>
  <c r="AT27" i="4"/>
  <c r="AU27" i="4" s="1"/>
  <c r="AT50" i="4"/>
  <c r="AU50" i="4"/>
  <c r="AQ26" i="4"/>
  <c r="AQ28" i="4" s="1"/>
  <c r="AN28" i="4"/>
  <c r="AT97" i="4"/>
  <c r="AT101" i="4"/>
  <c r="AU101" i="4" s="1"/>
  <c r="AQ116" i="4"/>
  <c r="AW141" i="4"/>
  <c r="AX141" i="4" s="1"/>
  <c r="AQ41" i="4"/>
  <c r="AO22" i="4"/>
  <c r="AT119" i="4"/>
  <c r="AU119" i="4" s="1"/>
  <c r="AW135" i="4"/>
  <c r="AT40" i="4"/>
  <c r="AT19" i="4"/>
  <c r="AU19" i="4" s="1"/>
  <c r="AO99" i="4"/>
  <c r="AO121" i="4" s="1"/>
  <c r="AR102" i="4"/>
  <c r="AQ39" i="4"/>
  <c r="AT107" i="4"/>
  <c r="AR27" i="4"/>
  <c r="AQ67" i="4"/>
  <c r="AR67" i="4" s="1"/>
  <c r="AR50" i="4"/>
  <c r="AN126" i="4"/>
  <c r="AQ124" i="4"/>
  <c r="AR124" i="4" s="1"/>
  <c r="AR126" i="4" s="1"/>
  <c r="AT103" i="4"/>
  <c r="AD143" i="8"/>
  <c r="AF133" i="8"/>
  <c r="AN121" i="4"/>
  <c r="AN144" i="4" s="1"/>
  <c r="AQ22" i="4"/>
  <c r="AT12" i="4"/>
  <c r="AU12" i="4" s="1"/>
  <c r="AN85" i="4"/>
  <c r="AQ59" i="4"/>
  <c r="AR59" i="4" s="1"/>
  <c r="AR101" i="4"/>
  <c r="AB56" i="8"/>
  <c r="AD49" i="8"/>
  <c r="AW18" i="4"/>
  <c r="AR119" i="4"/>
  <c r="AU135" i="4"/>
  <c r="AR19" i="4"/>
  <c r="AQ60" i="4"/>
  <c r="AR60" i="4" s="1"/>
  <c r="AD130" i="8"/>
  <c r="AF129" i="8"/>
  <c r="AT32" i="4"/>
  <c r="AU32" i="4" s="1"/>
  <c r="AR88" i="4"/>
  <c r="AR89" i="4" s="1"/>
  <c r="AR107" i="4"/>
  <c r="AU34" i="4"/>
  <c r="AT34" i="4"/>
  <c r="AO67" i="4"/>
  <c r="AQ81" i="4"/>
  <c r="AR81" i="4" s="1"/>
  <c r="AD124" i="8"/>
  <c r="AB126" i="8"/>
  <c r="AT55" i="4"/>
  <c r="AU55" i="4" s="1"/>
  <c r="AT134" i="4"/>
  <c r="AO59" i="4"/>
  <c r="AT63" i="4"/>
  <c r="AU63" i="4" s="1"/>
  <c r="AQ31" i="4"/>
  <c r="AR31" i="4" s="1"/>
  <c r="AN35" i="4"/>
  <c r="AD88" i="8"/>
  <c r="AB89" i="8"/>
  <c r="AT25" i="4"/>
  <c r="AU25" i="4" s="1"/>
  <c r="AT138" i="4"/>
  <c r="AQ99" i="4"/>
  <c r="AR99" i="4" s="1"/>
  <c r="AT137" i="4"/>
  <c r="AO60" i="4"/>
  <c r="AT21" i="4"/>
  <c r="AT83" i="4"/>
  <c r="AU83" i="4" s="1"/>
  <c r="AR32" i="4"/>
  <c r="AR34" i="4"/>
  <c r="AO142" i="4"/>
  <c r="AO81" i="4"/>
  <c r="AR55" i="4"/>
  <c r="AR134" i="4"/>
  <c r="AR97" i="4"/>
  <c r="AT65" i="4"/>
  <c r="AU65" i="4" s="1"/>
  <c r="AR63" i="4"/>
  <c r="AQ120" i="4"/>
  <c r="AR120" i="4" s="1"/>
  <c r="AT51" i="4"/>
  <c r="AU51" i="4" s="1"/>
  <c r="AO49" i="4"/>
  <c r="AT117" i="4"/>
  <c r="AU117" i="4" s="1"/>
  <c r="AO31" i="4"/>
  <c r="AO35" i="4" s="1"/>
  <c r="AZ52" i="4"/>
  <c r="BA52" i="4" s="1"/>
  <c r="AT62" i="4"/>
  <c r="AU62" i="4" s="1"/>
  <c r="AB22" i="8"/>
  <c r="AD12" i="8"/>
  <c r="AQ68" i="4"/>
  <c r="AB35" i="8"/>
  <c r="AD31" i="8"/>
  <c r="AD28" i="8"/>
  <c r="AF25" i="8"/>
  <c r="AN46" i="4"/>
  <c r="AT139" i="4"/>
  <c r="AB121" i="8"/>
  <c r="AD97" i="8"/>
  <c r="AT53" i="4"/>
  <c r="AU53" i="4" s="1"/>
  <c r="AQ118" i="4"/>
  <c r="AT140" i="4"/>
  <c r="AZ33" i="4"/>
  <c r="BA33" i="4" s="1"/>
  <c r="AT13" i="4"/>
  <c r="AU13" i="4" s="1"/>
  <c r="AX17" i="4"/>
  <c r="AW17" i="4"/>
  <c r="AW125" i="4"/>
  <c r="AQ100" i="4"/>
  <c r="AR100" i="4" s="1"/>
  <c r="AT15" i="4"/>
  <c r="AO46" i="4"/>
  <c r="AO68" i="4"/>
  <c r="AU18" i="4"/>
  <c r="AQ46" i="4"/>
  <c r="AT38" i="4"/>
  <c r="AU38" i="4" s="1"/>
  <c r="AR139" i="4"/>
  <c r="AK91" i="4"/>
  <c r="AK147" i="4" s="1"/>
  <c r="AR53" i="4"/>
  <c r="AT129" i="4"/>
  <c r="AQ130" i="4"/>
  <c r="AU129" i="4"/>
  <c r="AU130" i="4" s="1"/>
  <c r="AO54" i="4"/>
  <c r="AT69" i="4"/>
  <c r="AU69" i="4" s="1"/>
  <c r="AR98" i="4"/>
  <c r="AR13" i="4"/>
  <c r="AB145" i="8" l="1"/>
  <c r="AO85" i="4"/>
  <c r="AN91" i="4"/>
  <c r="AN147" i="4" s="1"/>
  <c r="AR142" i="4"/>
  <c r="AW140" i="4"/>
  <c r="AX140" i="4" s="1"/>
  <c r="AQ56" i="4"/>
  <c r="AT49" i="4"/>
  <c r="AD85" i="8"/>
  <c r="AF59" i="8"/>
  <c r="AU100" i="4"/>
  <c r="AT100" i="4"/>
  <c r="AQ126" i="4"/>
  <c r="AT124" i="4"/>
  <c r="AW107" i="4"/>
  <c r="AX107" i="4" s="1"/>
  <c r="AR26" i="4"/>
  <c r="AR28" i="4" s="1"/>
  <c r="AR49" i="4"/>
  <c r="AR56" i="4" s="1"/>
  <c r="AW14" i="4"/>
  <c r="AX14" i="4" s="1"/>
  <c r="AT68" i="4"/>
  <c r="AU68" i="4" s="1"/>
  <c r="AW19" i="4"/>
  <c r="AX19" i="4" s="1"/>
  <c r="AW102" i="4"/>
  <c r="AZ133" i="4"/>
  <c r="BA133" i="4" s="1"/>
  <c r="BC52" i="4"/>
  <c r="BD52" i="4" s="1"/>
  <c r="AO56" i="4"/>
  <c r="AO91" i="4" s="1"/>
  <c r="AW65" i="4"/>
  <c r="AX65" i="4" s="1"/>
  <c r="AD89" i="8"/>
  <c r="AF88" i="8"/>
  <c r="AT81" i="4"/>
  <c r="AU81" i="4"/>
  <c r="AD56" i="8"/>
  <c r="AF49" i="8"/>
  <c r="AW12" i="4"/>
  <c r="AX12" i="4" s="1"/>
  <c r="AT22" i="4"/>
  <c r="AF143" i="8"/>
  <c r="AH133" i="8"/>
  <c r="AU107" i="4"/>
  <c r="AW40" i="4"/>
  <c r="AX40" i="4" s="1"/>
  <c r="AW101" i="4"/>
  <c r="AX101" i="4" s="1"/>
  <c r="AO144" i="4"/>
  <c r="AD22" i="8"/>
  <c r="AF12" i="8"/>
  <c r="AT99" i="4"/>
  <c r="AT39" i="4"/>
  <c r="AU40" i="4"/>
  <c r="AT41" i="4"/>
  <c r="AU41" i="4" s="1"/>
  <c r="AW97" i="4"/>
  <c r="AX97" i="4" s="1"/>
  <c r="AZ136" i="4"/>
  <c r="BA136" i="4" s="1"/>
  <c r="AW61" i="4"/>
  <c r="AX61" i="4" s="1"/>
  <c r="AW20" i="4"/>
  <c r="AX20" i="4" s="1"/>
  <c r="AR22" i="4"/>
  <c r="AW21" i="4"/>
  <c r="AX21" i="4" s="1"/>
  <c r="AZ18" i="4"/>
  <c r="BA18" i="4" s="1"/>
  <c r="AW27" i="4"/>
  <c r="AW106" i="4"/>
  <c r="AU118" i="4"/>
  <c r="AT118" i="4"/>
  <c r="AW117" i="4"/>
  <c r="AX117" i="4" s="1"/>
  <c r="AU21" i="4"/>
  <c r="AT60" i="4"/>
  <c r="AU60" i="4" s="1"/>
  <c r="AB91" i="8"/>
  <c r="AR35" i="4"/>
  <c r="AW15" i="4"/>
  <c r="AX15" i="4" s="1"/>
  <c r="AW137" i="4"/>
  <c r="AX137" i="4" s="1"/>
  <c r="AW138" i="4"/>
  <c r="AX138" i="4" s="1"/>
  <c r="AW134" i="4"/>
  <c r="AX134" i="4" s="1"/>
  <c r="AX142" i="4" s="1"/>
  <c r="AW103" i="4"/>
  <c r="AX103" i="4" s="1"/>
  <c r="AR39" i="4"/>
  <c r="AZ135" i="4"/>
  <c r="AR41" i="4"/>
  <c r="AQ121" i="4"/>
  <c r="AQ144" i="4" s="1"/>
  <c r="AT89" i="4"/>
  <c r="AW88" i="4"/>
  <c r="AW16" i="4"/>
  <c r="AX16" i="4" s="1"/>
  <c r="AT84" i="4"/>
  <c r="AU84" i="4" s="1"/>
  <c r="AW32" i="4"/>
  <c r="AX32" i="4" s="1"/>
  <c r="AR118" i="4"/>
  <c r="AW69" i="4"/>
  <c r="AW53" i="4"/>
  <c r="AZ125" i="4"/>
  <c r="BA125" i="4"/>
  <c r="AU15" i="4"/>
  <c r="AX125" i="4"/>
  <c r="BC33" i="4"/>
  <c r="BD33" i="4" s="1"/>
  <c r="AD121" i="8"/>
  <c r="AF97" i="8"/>
  <c r="AF31" i="8"/>
  <c r="AD35" i="8"/>
  <c r="AW62" i="4"/>
  <c r="AX62" i="4" s="1"/>
  <c r="AT120" i="4"/>
  <c r="AU120" i="4" s="1"/>
  <c r="AU137" i="4"/>
  <c r="AU138" i="4"/>
  <c r="AT31" i="4"/>
  <c r="AU31" i="4" s="1"/>
  <c r="AU35" i="4" s="1"/>
  <c r="AQ35" i="4"/>
  <c r="AU134" i="4"/>
  <c r="AW34" i="4"/>
  <c r="AX34" i="4" s="1"/>
  <c r="AU103" i="4"/>
  <c r="AX135" i="4"/>
  <c r="AZ141" i="4"/>
  <c r="BA141" i="4" s="1"/>
  <c r="AU97" i="4"/>
  <c r="AW50" i="4"/>
  <c r="AX50" i="4" s="1"/>
  <c r="AU88" i="4"/>
  <c r="AU89" i="4" s="1"/>
  <c r="AW98" i="4"/>
  <c r="AX98" i="4" s="1"/>
  <c r="AW105" i="4"/>
  <c r="AX104" i="4"/>
  <c r="AW104" i="4"/>
  <c r="AR84" i="4"/>
  <c r="AZ82" i="4"/>
  <c r="BA82" i="4" s="1"/>
  <c r="AW139" i="4"/>
  <c r="AX139" i="4"/>
  <c r="AT116" i="4"/>
  <c r="AU116" i="4"/>
  <c r="AU139" i="4"/>
  <c r="AF124" i="8"/>
  <c r="AD126" i="8"/>
  <c r="AT130" i="4"/>
  <c r="AW129" i="4"/>
  <c r="AW13" i="4"/>
  <c r="AX13" i="4" s="1"/>
  <c r="AF28" i="8"/>
  <c r="AH25" i="8"/>
  <c r="AX51" i="4"/>
  <c r="AW51" i="4"/>
  <c r="AW38" i="4"/>
  <c r="AT46" i="4"/>
  <c r="AZ17" i="4"/>
  <c r="AW63" i="4"/>
  <c r="AX63" i="4" s="1"/>
  <c r="AW55" i="4"/>
  <c r="AF130" i="8"/>
  <c r="AH129" i="8"/>
  <c r="AQ85" i="4"/>
  <c r="AT59" i="4"/>
  <c r="AU59" i="4" s="1"/>
  <c r="AT67" i="4"/>
  <c r="AW119" i="4"/>
  <c r="AX119" i="4" s="1"/>
  <c r="AU98" i="4"/>
  <c r="AD46" i="8"/>
  <c r="AF38" i="8"/>
  <c r="AU105" i="4"/>
  <c r="AT64" i="4"/>
  <c r="AT54" i="4"/>
  <c r="AU54" i="4" s="1"/>
  <c r="AT26" i="4"/>
  <c r="AT28" i="4" s="1"/>
  <c r="AU140" i="4"/>
  <c r="AR68" i="4"/>
  <c r="AW83" i="4"/>
  <c r="AX83" i="4" s="1"/>
  <c r="AW25" i="4"/>
  <c r="AX18" i="4"/>
  <c r="AR116" i="4"/>
  <c r="AR121" i="4" s="1"/>
  <c r="AU102" i="4"/>
  <c r="AT142" i="4"/>
  <c r="AW66" i="4"/>
  <c r="AD145" i="8" l="1"/>
  <c r="AB148" i="8"/>
  <c r="AU26" i="4"/>
  <c r="AU28" i="4" s="1"/>
  <c r="AR46" i="4"/>
  <c r="AW142" i="4"/>
  <c r="AD91" i="8"/>
  <c r="AZ66" i="4"/>
  <c r="AW116" i="4"/>
  <c r="AZ105" i="4"/>
  <c r="AZ34" i="4"/>
  <c r="BA34" i="4" s="1"/>
  <c r="AW120" i="4"/>
  <c r="AX120" i="4"/>
  <c r="BC125" i="4"/>
  <c r="BD125" i="4"/>
  <c r="AZ32" i="4"/>
  <c r="BA32" i="4" s="1"/>
  <c r="AZ16" i="4"/>
  <c r="AZ15" i="4"/>
  <c r="AW118" i="4"/>
  <c r="AX118" i="4" s="1"/>
  <c r="AZ21" i="4"/>
  <c r="BA21" i="4" s="1"/>
  <c r="AZ61" i="4"/>
  <c r="AZ40" i="4"/>
  <c r="BA40" i="4" s="1"/>
  <c r="AH88" i="8"/>
  <c r="AF89" i="8"/>
  <c r="AF85" i="8"/>
  <c r="AH59" i="8"/>
  <c r="AZ138" i="4"/>
  <c r="AX22" i="4"/>
  <c r="AZ107" i="4"/>
  <c r="AW54" i="4"/>
  <c r="AX54" i="4" s="1"/>
  <c r="AZ38" i="4"/>
  <c r="BA38" i="4" s="1"/>
  <c r="AX105" i="4"/>
  <c r="AZ53" i="4"/>
  <c r="AW89" i="4"/>
  <c r="AZ88" i="4"/>
  <c r="BA88" i="4"/>
  <c r="BA89" i="4" s="1"/>
  <c r="AZ102" i="4"/>
  <c r="AZ14" i="4"/>
  <c r="BA14" i="4" s="1"/>
  <c r="AW124" i="4"/>
  <c r="AX124" i="4" s="1"/>
  <c r="AX126" i="4" s="1"/>
  <c r="AT126" i="4"/>
  <c r="AO147" i="4"/>
  <c r="AZ140" i="4"/>
  <c r="BA140" i="4" s="1"/>
  <c r="AW64" i="4"/>
  <c r="AZ139" i="4"/>
  <c r="AX53" i="4"/>
  <c r="AZ106" i="4"/>
  <c r="BA106" i="4" s="1"/>
  <c r="AW41" i="4"/>
  <c r="AX41" i="4" s="1"/>
  <c r="AW99" i="4"/>
  <c r="AX99" i="4" s="1"/>
  <c r="AF56" i="8"/>
  <c r="AH49" i="8"/>
  <c r="BF52" i="4"/>
  <c r="BG52" i="4" s="1"/>
  <c r="AX102" i="4"/>
  <c r="AT56" i="4"/>
  <c r="AW49" i="4"/>
  <c r="AR85" i="4"/>
  <c r="AZ103" i="4"/>
  <c r="AZ137" i="4"/>
  <c r="BA137" i="4" s="1"/>
  <c r="AW26" i="4"/>
  <c r="AU64" i="4"/>
  <c r="AZ119" i="4"/>
  <c r="BA119" i="4" s="1"/>
  <c r="AZ51" i="4"/>
  <c r="BA51" i="4"/>
  <c r="AZ98" i="4"/>
  <c r="AW84" i="4"/>
  <c r="AX88" i="4"/>
  <c r="AX89" i="4" s="1"/>
  <c r="AR144" i="4"/>
  <c r="AX106" i="4"/>
  <c r="BC136" i="4"/>
  <c r="BD136" i="4" s="1"/>
  <c r="AU99" i="4"/>
  <c r="AU121" i="4" s="1"/>
  <c r="AU144" i="4" s="1"/>
  <c r="AH143" i="8"/>
  <c r="AJ133" i="8"/>
  <c r="AU124" i="4"/>
  <c r="AU126" i="4" s="1"/>
  <c r="AU49" i="4"/>
  <c r="AU56" i="4" s="1"/>
  <c r="AZ25" i="4"/>
  <c r="AZ129" i="4"/>
  <c r="BA129" i="4" s="1"/>
  <c r="BA130" i="4" s="1"/>
  <c r="AW130" i="4"/>
  <c r="AX25" i="4"/>
  <c r="AJ129" i="8"/>
  <c r="AH130" i="8"/>
  <c r="AX38" i="4"/>
  <c r="BC141" i="4"/>
  <c r="BD141" i="4" s="1"/>
  <c r="BC17" i="4"/>
  <c r="AW60" i="4"/>
  <c r="AX60" i="4" s="1"/>
  <c r="AZ27" i="4"/>
  <c r="AW39" i="4"/>
  <c r="AX39" i="4"/>
  <c r="AF22" i="8"/>
  <c r="AH12" i="8"/>
  <c r="AZ19" i="4"/>
  <c r="AQ91" i="4"/>
  <c r="AQ147" i="4" s="1"/>
  <c r="AT85" i="4"/>
  <c r="AW59" i="4"/>
  <c r="AX59" i="4" s="1"/>
  <c r="AZ13" i="4"/>
  <c r="BA13" i="4" s="1"/>
  <c r="BC135" i="4"/>
  <c r="AX66" i="4"/>
  <c r="BF33" i="4"/>
  <c r="BG33" i="4" s="1"/>
  <c r="AZ55" i="4"/>
  <c r="BA55" i="4" s="1"/>
  <c r="BC82" i="4"/>
  <c r="BD82" i="4" s="1"/>
  <c r="AT35" i="4"/>
  <c r="AW31" i="4"/>
  <c r="AX31" i="4" s="1"/>
  <c r="AX35" i="4" s="1"/>
  <c r="AF46" i="8"/>
  <c r="AH38" i="8"/>
  <c r="AX55" i="4"/>
  <c r="BA17" i="4"/>
  <c r="AH28" i="8"/>
  <c r="AJ25" i="8"/>
  <c r="AF126" i="8"/>
  <c r="AH124" i="8"/>
  <c r="AF35" i="8"/>
  <c r="AH31" i="8"/>
  <c r="AZ69" i="4"/>
  <c r="BA69" i="4"/>
  <c r="AX27" i="4"/>
  <c r="AZ97" i="4"/>
  <c r="BA97" i="4"/>
  <c r="AU39" i="4"/>
  <c r="AU46" i="4" s="1"/>
  <c r="AW81" i="4"/>
  <c r="AU142" i="4"/>
  <c r="AX129" i="4"/>
  <c r="AX130" i="4" s="1"/>
  <c r="AZ62" i="4"/>
  <c r="BA62" i="4" s="1"/>
  <c r="AZ83" i="4"/>
  <c r="BA83" i="4" s="1"/>
  <c r="AU22" i="4"/>
  <c r="AW67" i="4"/>
  <c r="AX67" i="4" s="1"/>
  <c r="AU67" i="4"/>
  <c r="AZ63" i="4"/>
  <c r="AZ104" i="4"/>
  <c r="BA104" i="4" s="1"/>
  <c r="AZ50" i="4"/>
  <c r="AF121" i="8"/>
  <c r="AH97" i="8"/>
  <c r="AX69" i="4"/>
  <c r="BA135" i="4"/>
  <c r="AZ134" i="4"/>
  <c r="BA134" i="4" s="1"/>
  <c r="AZ117" i="4"/>
  <c r="BA117" i="4" s="1"/>
  <c r="BC18" i="4"/>
  <c r="AZ20" i="4"/>
  <c r="BA20" i="4" s="1"/>
  <c r="AT121" i="4"/>
  <c r="AT144" i="4" s="1"/>
  <c r="AZ101" i="4"/>
  <c r="BA101" i="4" s="1"/>
  <c r="AZ12" i="4"/>
  <c r="BA12" i="4" s="1"/>
  <c r="AW22" i="4"/>
  <c r="AZ65" i="4"/>
  <c r="BA65" i="4" s="1"/>
  <c r="BC133" i="4"/>
  <c r="AW68" i="4"/>
  <c r="AX68" i="4"/>
  <c r="AW100" i="4"/>
  <c r="AF91" i="8" l="1"/>
  <c r="AR91" i="4"/>
  <c r="AR147" i="4" s="1"/>
  <c r="AD148" i="8"/>
  <c r="AF145" i="8"/>
  <c r="AF148" i="8"/>
  <c r="AU85" i="4"/>
  <c r="BF18" i="4"/>
  <c r="BG18" i="4" s="1"/>
  <c r="BC19" i="4"/>
  <c r="BC98" i="4"/>
  <c r="BD98" i="4" s="1"/>
  <c r="AZ49" i="4"/>
  <c r="AW56" i="4"/>
  <c r="AJ49" i="8"/>
  <c r="AH56" i="8"/>
  <c r="BC38" i="4"/>
  <c r="BD38" i="4" s="1"/>
  <c r="BC40" i="4"/>
  <c r="BD40" i="4" s="1"/>
  <c r="BC21" i="4"/>
  <c r="BC32" i="4"/>
  <c r="AT91" i="4"/>
  <c r="AT147" i="4" s="1"/>
  <c r="BC50" i="4"/>
  <c r="BD50" i="4" s="1"/>
  <c r="BC102" i="4"/>
  <c r="BD102" i="4" s="1"/>
  <c r="BC16" i="4"/>
  <c r="AH126" i="8"/>
  <c r="AJ124" i="8"/>
  <c r="BF17" i="4"/>
  <c r="BA98" i="4"/>
  <c r="AZ26" i="4"/>
  <c r="BA26" i="4" s="1"/>
  <c r="AX49" i="4"/>
  <c r="AX56" i="4" s="1"/>
  <c r="BF135" i="4"/>
  <c r="BC97" i="4"/>
  <c r="AJ28" i="8"/>
  <c r="AL25" i="8"/>
  <c r="BC13" i="4"/>
  <c r="BD13" i="4" s="1"/>
  <c r="AZ39" i="4"/>
  <c r="BA39" i="4"/>
  <c r="BD17" i="4"/>
  <c r="AX26" i="4"/>
  <c r="BC139" i="4"/>
  <c r="AW46" i="4"/>
  <c r="BC138" i="4"/>
  <c r="BC105" i="4"/>
  <c r="AZ68" i="4"/>
  <c r="BA68" i="4" s="1"/>
  <c r="BI33" i="4"/>
  <c r="BJ33" i="4"/>
  <c r="BF141" i="4"/>
  <c r="BG141" i="4"/>
  <c r="AZ130" i="4"/>
  <c r="BC129" i="4"/>
  <c r="BD129" i="4" s="1"/>
  <c r="BD130" i="4" s="1"/>
  <c r="BC51" i="4"/>
  <c r="BD51" i="4" s="1"/>
  <c r="BC137" i="4"/>
  <c r="AZ99" i="4"/>
  <c r="BA139" i="4"/>
  <c r="AW126" i="4"/>
  <c r="AZ124" i="4"/>
  <c r="BA124" i="4"/>
  <c r="BA126" i="4" s="1"/>
  <c r="BC88" i="4"/>
  <c r="AZ89" i="4"/>
  <c r="BA138" i="4"/>
  <c r="AZ118" i="4"/>
  <c r="BA118" i="4" s="1"/>
  <c r="BF125" i="4"/>
  <c r="BA105" i="4"/>
  <c r="AZ100" i="4"/>
  <c r="AZ60" i="4"/>
  <c r="BA60" i="4" s="1"/>
  <c r="BF136" i="4"/>
  <c r="BC106" i="4"/>
  <c r="BC61" i="4"/>
  <c r="BD61" i="4" s="1"/>
  <c r="BC62" i="4"/>
  <c r="BA19" i="4"/>
  <c r="AW121" i="4"/>
  <c r="AW144" i="4" s="1"/>
  <c r="AZ31" i="4"/>
  <c r="BA31" i="4" s="1"/>
  <c r="BA35" i="4" s="1"/>
  <c r="AW35" i="4"/>
  <c r="BC63" i="4"/>
  <c r="AZ67" i="4"/>
  <c r="AZ81" i="4"/>
  <c r="BA81" i="4" s="1"/>
  <c r="AH35" i="8"/>
  <c r="AJ31" i="8"/>
  <c r="AZ59" i="4"/>
  <c r="AW85" i="4"/>
  <c r="AZ28" i="4"/>
  <c r="BC25" i="4"/>
  <c r="AJ143" i="8"/>
  <c r="AL133" i="8"/>
  <c r="AZ84" i="4"/>
  <c r="BA84" i="4" s="1"/>
  <c r="AZ64" i="4"/>
  <c r="AZ54" i="4"/>
  <c r="BA54" i="4" s="1"/>
  <c r="AH85" i="8"/>
  <c r="AJ59" i="8"/>
  <c r="BC15" i="4"/>
  <c r="AZ116" i="4"/>
  <c r="BA116" i="4" s="1"/>
  <c r="BC101" i="4"/>
  <c r="BD101" i="4" s="1"/>
  <c r="AJ130" i="8"/>
  <c r="AL129" i="8"/>
  <c r="BC66" i="4"/>
  <c r="BD66" i="4" s="1"/>
  <c r="BC117" i="4"/>
  <c r="BD117" i="4" s="1"/>
  <c r="BC69" i="4"/>
  <c r="BD69" i="4" s="1"/>
  <c r="AH121" i="8"/>
  <c r="AJ97" i="8"/>
  <c r="BF133" i="4"/>
  <c r="BG133" i="4" s="1"/>
  <c r="BC134" i="4"/>
  <c r="AZ142" i="4"/>
  <c r="AZ22" i="4"/>
  <c r="BC12" i="4"/>
  <c r="BD12" i="4" s="1"/>
  <c r="BC20" i="4"/>
  <c r="BA63" i="4"/>
  <c r="AX81" i="4"/>
  <c r="BF82" i="4"/>
  <c r="AH22" i="8"/>
  <c r="AJ12" i="8"/>
  <c r="BC27" i="4"/>
  <c r="BD27" i="4" s="1"/>
  <c r="AX46" i="4"/>
  <c r="AW28" i="4"/>
  <c r="AX84" i="4"/>
  <c r="BC103" i="4"/>
  <c r="BI52" i="4"/>
  <c r="BJ52" i="4" s="1"/>
  <c r="AX64" i="4"/>
  <c r="BC14" i="4"/>
  <c r="BD14" i="4" s="1"/>
  <c r="BC53" i="4"/>
  <c r="BD53" i="4" s="1"/>
  <c r="BC107" i="4"/>
  <c r="BD107" i="4" s="1"/>
  <c r="BA15" i="4"/>
  <c r="AZ120" i="4"/>
  <c r="BA120" i="4" s="1"/>
  <c r="AX116" i="4"/>
  <c r="AJ88" i="8"/>
  <c r="AH89" i="8"/>
  <c r="AX100" i="4"/>
  <c r="BC104" i="4"/>
  <c r="BD104" i="4" s="1"/>
  <c r="BD135" i="4"/>
  <c r="BD133" i="4"/>
  <c r="AU91" i="4"/>
  <c r="AU147" i="4" s="1"/>
  <c r="BD65" i="4"/>
  <c r="BC65" i="4"/>
  <c r="BD18" i="4"/>
  <c r="BA50" i="4"/>
  <c r="BC83" i="4"/>
  <c r="BD83" i="4"/>
  <c r="AH46" i="8"/>
  <c r="AJ38" i="8"/>
  <c r="BC55" i="4"/>
  <c r="BD55" i="4" s="1"/>
  <c r="BA27" i="4"/>
  <c r="BA25" i="4"/>
  <c r="BC119" i="4"/>
  <c r="BD119" i="4" s="1"/>
  <c r="BA103" i="4"/>
  <c r="AZ41" i="4"/>
  <c r="BA41" i="4" s="1"/>
  <c r="BC140" i="4"/>
  <c r="BD140" i="4" s="1"/>
  <c r="BA102" i="4"/>
  <c r="BA53" i="4"/>
  <c r="BA107" i="4"/>
  <c r="BA61" i="4"/>
  <c r="BA16" i="4"/>
  <c r="BC34" i="4"/>
  <c r="BA66" i="4"/>
  <c r="AW91" i="4" l="1"/>
  <c r="BA142" i="4"/>
  <c r="AZ121" i="4"/>
  <c r="AX85" i="4"/>
  <c r="BA100" i="4"/>
  <c r="AZ46" i="4"/>
  <c r="AH145" i="8"/>
  <c r="BA46" i="4"/>
  <c r="BA28" i="4"/>
  <c r="BI82" i="4"/>
  <c r="BF105" i="4"/>
  <c r="AZ56" i="4"/>
  <c r="BC49" i="4"/>
  <c r="BL52" i="4"/>
  <c r="BM52" i="4" s="1"/>
  <c r="BG82" i="4"/>
  <c r="BI133" i="4"/>
  <c r="BF69" i="4"/>
  <c r="BG69" i="4" s="1"/>
  <c r="AX121" i="4"/>
  <c r="AX144" i="4" s="1"/>
  <c r="BC60" i="4"/>
  <c r="BD60" i="4" s="1"/>
  <c r="BC118" i="4"/>
  <c r="BD118" i="4" s="1"/>
  <c r="BC124" i="4"/>
  <c r="BD124" i="4" s="1"/>
  <c r="BD126" i="4" s="1"/>
  <c r="AZ126" i="4"/>
  <c r="AZ144" i="4" s="1"/>
  <c r="BD105" i="4"/>
  <c r="AN25" i="8"/>
  <c r="AL28" i="8"/>
  <c r="BC26" i="4"/>
  <c r="BF50" i="4"/>
  <c r="BG50" i="4"/>
  <c r="BA49" i="4"/>
  <c r="BA56" i="4" s="1"/>
  <c r="AW147" i="4"/>
  <c r="BF27" i="4"/>
  <c r="BF139" i="4"/>
  <c r="BG139" i="4" s="1"/>
  <c r="AJ46" i="8"/>
  <c r="AL38" i="8"/>
  <c r="BF103" i="4"/>
  <c r="BC142" i="4"/>
  <c r="BF66" i="4"/>
  <c r="BG66" i="4" s="1"/>
  <c r="AJ85" i="8"/>
  <c r="AL59" i="8"/>
  <c r="AZ85" i="4"/>
  <c r="BC59" i="4"/>
  <c r="BD59" i="4" s="1"/>
  <c r="BC67" i="4"/>
  <c r="BD67" i="4" s="1"/>
  <c r="BF61" i="4"/>
  <c r="AJ126" i="8"/>
  <c r="AL124" i="8"/>
  <c r="BF38" i="4"/>
  <c r="BG38" i="4" s="1"/>
  <c r="BF98" i="4"/>
  <c r="AL88" i="8"/>
  <c r="AJ89" i="8"/>
  <c r="BA59" i="4"/>
  <c r="BI135" i="4"/>
  <c r="BJ135" i="4" s="1"/>
  <c r="BF32" i="4"/>
  <c r="BF55" i="4"/>
  <c r="BF15" i="4"/>
  <c r="BG15" i="4" s="1"/>
  <c r="BF51" i="4"/>
  <c r="BA67" i="4"/>
  <c r="BF65" i="4"/>
  <c r="BG65" i="4" s="1"/>
  <c r="BF53" i="4"/>
  <c r="BG53" i="4" s="1"/>
  <c r="AH91" i="8"/>
  <c r="AL143" i="8"/>
  <c r="AN133" i="8"/>
  <c r="AJ35" i="8"/>
  <c r="AL31" i="8"/>
  <c r="BF63" i="4"/>
  <c r="BF106" i="4"/>
  <c r="BG106" i="4"/>
  <c r="BC99" i="4"/>
  <c r="BD99" i="4" s="1"/>
  <c r="BL33" i="4"/>
  <c r="BM33" i="4" s="1"/>
  <c r="BF138" i="4"/>
  <c r="BG138" i="4" s="1"/>
  <c r="BG135" i="4"/>
  <c r="BF16" i="4"/>
  <c r="BG16" i="4" s="1"/>
  <c r="BD32" i="4"/>
  <c r="AX28" i="4"/>
  <c r="AX91" i="4" s="1"/>
  <c r="BD103" i="4"/>
  <c r="BF34" i="4"/>
  <c r="BG34" i="4" s="1"/>
  <c r="BF20" i="4"/>
  <c r="BF134" i="4"/>
  <c r="AJ121" i="8"/>
  <c r="AJ145" i="8" s="1"/>
  <c r="AL97" i="8"/>
  <c r="AL130" i="8"/>
  <c r="AN129" i="8"/>
  <c r="BC54" i="4"/>
  <c r="BD54" i="4"/>
  <c r="BD63" i="4"/>
  <c r="BD106" i="4"/>
  <c r="BC100" i="4"/>
  <c r="BD100" i="4" s="1"/>
  <c r="BA99" i="4"/>
  <c r="BD138" i="4"/>
  <c r="BC39" i="4"/>
  <c r="BG97" i="4"/>
  <c r="BF97" i="4"/>
  <c r="BD16" i="4"/>
  <c r="BF21" i="4"/>
  <c r="BF19" i="4"/>
  <c r="BG19" i="4" s="1"/>
  <c r="BF119" i="4"/>
  <c r="AJ22" i="8"/>
  <c r="AL12" i="8"/>
  <c r="BF101" i="4"/>
  <c r="BC84" i="4"/>
  <c r="BD84" i="4" s="1"/>
  <c r="AZ35" i="4"/>
  <c r="BC31" i="4"/>
  <c r="BD31" i="4" s="1"/>
  <c r="BD35" i="4" s="1"/>
  <c r="BF129" i="4"/>
  <c r="BG129" i="4" s="1"/>
  <c r="BG130" i="4" s="1"/>
  <c r="BC130" i="4"/>
  <c r="BF140" i="4"/>
  <c r="BD34" i="4"/>
  <c r="BF14" i="4"/>
  <c r="BD20" i="4"/>
  <c r="BD134" i="4"/>
  <c r="BC116" i="4"/>
  <c r="BC64" i="4"/>
  <c r="BD64" i="4" s="1"/>
  <c r="BF25" i="4"/>
  <c r="BC28" i="4"/>
  <c r="BA22" i="4"/>
  <c r="BF62" i="4"/>
  <c r="BG62" i="4" s="1"/>
  <c r="BI136" i="4"/>
  <c r="BF88" i="4"/>
  <c r="BC89" i="4"/>
  <c r="BF137" i="4"/>
  <c r="BG137" i="4" s="1"/>
  <c r="BI141" i="4"/>
  <c r="BJ141" i="4" s="1"/>
  <c r="BI17" i="4"/>
  <c r="BD21" i="4"/>
  <c r="AJ56" i="8"/>
  <c r="AL49" i="8"/>
  <c r="BD19" i="4"/>
  <c r="BD22" i="4" s="1"/>
  <c r="BI125" i="4"/>
  <c r="BJ125" i="4" s="1"/>
  <c r="BF107" i="4"/>
  <c r="BG107" i="4" s="1"/>
  <c r="BC41" i="4"/>
  <c r="BD41" i="4" s="1"/>
  <c r="BF83" i="4"/>
  <c r="BG83" i="4" s="1"/>
  <c r="BF104" i="4"/>
  <c r="BG104" i="4" s="1"/>
  <c r="BC120" i="4"/>
  <c r="BD120" i="4" s="1"/>
  <c r="BF12" i="4"/>
  <c r="BG12" i="4"/>
  <c r="BC22" i="4"/>
  <c r="BF117" i="4"/>
  <c r="BG117" i="4" s="1"/>
  <c r="BD15" i="4"/>
  <c r="BA64" i="4"/>
  <c r="BD25" i="4"/>
  <c r="BD81" i="4"/>
  <c r="BC81" i="4"/>
  <c r="BD62" i="4"/>
  <c r="BG136" i="4"/>
  <c r="BG125" i="4"/>
  <c r="BD88" i="4"/>
  <c r="BD89" i="4" s="1"/>
  <c r="BD137" i="4"/>
  <c r="BD142" i="4" s="1"/>
  <c r="BC68" i="4"/>
  <c r="BD68" i="4" s="1"/>
  <c r="BD139" i="4"/>
  <c r="BF13" i="4"/>
  <c r="BD97" i="4"/>
  <c r="BG17" i="4"/>
  <c r="BF102" i="4"/>
  <c r="BG102" i="4" s="1"/>
  <c r="BF40" i="4"/>
  <c r="BI18" i="4"/>
  <c r="BJ18" i="4" s="1"/>
  <c r="AH148" i="8" l="1"/>
  <c r="BF142" i="4"/>
  <c r="AX147" i="4"/>
  <c r="BI63" i="4"/>
  <c r="BJ63" i="4" s="1"/>
  <c r="BI32" i="4"/>
  <c r="BL82" i="4"/>
  <c r="BF81" i="4"/>
  <c r="BI117" i="4"/>
  <c r="BJ117" i="4" s="1"/>
  <c r="AL56" i="8"/>
  <c r="AN49" i="8"/>
  <c r="BD116" i="4"/>
  <c r="BD121" i="4" s="1"/>
  <c r="BD144" i="4" s="1"/>
  <c r="BC35" i="4"/>
  <c r="BF31" i="4"/>
  <c r="BG31" i="4" s="1"/>
  <c r="BI97" i="4"/>
  <c r="BF100" i="4"/>
  <c r="BG100" i="4" s="1"/>
  <c r="BA121" i="4"/>
  <c r="BA144" i="4" s="1"/>
  <c r="BI34" i="4"/>
  <c r="BJ34" i="4" s="1"/>
  <c r="BI138" i="4"/>
  <c r="BJ138" i="4" s="1"/>
  <c r="BG63" i="4"/>
  <c r="BI65" i="4"/>
  <c r="BJ65" i="4" s="1"/>
  <c r="BG32" i="4"/>
  <c r="BF67" i="4"/>
  <c r="BI66" i="4"/>
  <c r="BI50" i="4"/>
  <c r="AN28" i="8"/>
  <c r="AP25" i="8"/>
  <c r="BJ82" i="4"/>
  <c r="BI104" i="4"/>
  <c r="BI137" i="4"/>
  <c r="BJ137" i="4" s="1"/>
  <c r="AL22" i="8"/>
  <c r="AN12" i="8"/>
  <c r="AL121" i="8"/>
  <c r="AL145" i="8" s="1"/>
  <c r="AN97" i="8"/>
  <c r="BO33" i="4"/>
  <c r="BP33" i="4" s="1"/>
  <c r="AN31" i="8"/>
  <c r="AL35" i="8"/>
  <c r="BI15" i="4"/>
  <c r="BC85" i="4"/>
  <c r="BF59" i="4"/>
  <c r="BG59" i="4" s="1"/>
  <c r="BI139" i="4"/>
  <c r="BF60" i="4"/>
  <c r="BG60" i="4" s="1"/>
  <c r="BI69" i="4"/>
  <c r="BJ69" i="4" s="1"/>
  <c r="AN124" i="8"/>
  <c r="AL126" i="8"/>
  <c r="BC121" i="4"/>
  <c r="BI16" i="4"/>
  <c r="BL135" i="4"/>
  <c r="BI98" i="4"/>
  <c r="BD85" i="4"/>
  <c r="BI27" i="4"/>
  <c r="BJ27" i="4" s="1"/>
  <c r="BL133" i="4"/>
  <c r="BG49" i="4"/>
  <c r="BF49" i="4"/>
  <c r="BC56" i="4"/>
  <c r="BI140" i="4"/>
  <c r="BL17" i="4"/>
  <c r="BF89" i="4"/>
  <c r="BI88" i="4"/>
  <c r="BJ88" i="4" s="1"/>
  <c r="BJ89" i="4" s="1"/>
  <c r="BI25" i="4"/>
  <c r="BG140" i="4"/>
  <c r="BF84" i="4"/>
  <c r="BG84" i="4" s="1"/>
  <c r="AJ91" i="8"/>
  <c r="AJ148" i="8" s="1"/>
  <c r="BF99" i="4"/>
  <c r="BG99" i="4" s="1"/>
  <c r="AN143" i="8"/>
  <c r="AP133" i="8"/>
  <c r="BG98" i="4"/>
  <c r="AZ91" i="4"/>
  <c r="AZ147" i="4" s="1"/>
  <c r="BG27" i="4"/>
  <c r="BF26" i="4"/>
  <c r="BG26" i="4" s="1"/>
  <c r="BD49" i="4"/>
  <c r="BD56" i="4" s="1"/>
  <c r="BF68" i="4"/>
  <c r="BG68" i="4" s="1"/>
  <c r="BF116" i="4"/>
  <c r="BG116" i="4" s="1"/>
  <c r="AN88" i="8"/>
  <c r="AL89" i="8"/>
  <c r="BI107" i="4"/>
  <c r="BJ107" i="4" s="1"/>
  <c r="BI19" i="4"/>
  <c r="BI13" i="4"/>
  <c r="BG25" i="4"/>
  <c r="BI21" i="4"/>
  <c r="BF39" i="4"/>
  <c r="BG39" i="4" s="1"/>
  <c r="BI134" i="4"/>
  <c r="BJ134" i="4" s="1"/>
  <c r="BI55" i="4"/>
  <c r="BJ55" i="4" s="1"/>
  <c r="AL85" i="8"/>
  <c r="AN59" i="8"/>
  <c r="BI103" i="4"/>
  <c r="BD26" i="4"/>
  <c r="BD28" i="4" s="1"/>
  <c r="BJ133" i="4"/>
  <c r="BI62" i="4"/>
  <c r="BJ62" i="4" s="1"/>
  <c r="BG118" i="4"/>
  <c r="BF118" i="4"/>
  <c r="BG13" i="4"/>
  <c r="BL125" i="4"/>
  <c r="BM125" i="4" s="1"/>
  <c r="BI51" i="4"/>
  <c r="BA85" i="4"/>
  <c r="BC46" i="4"/>
  <c r="BI61" i="4"/>
  <c r="BG103" i="4"/>
  <c r="BI105" i="4"/>
  <c r="BJ105" i="4" s="1"/>
  <c r="BF120" i="4"/>
  <c r="BG120" i="4" s="1"/>
  <c r="BJ20" i="4"/>
  <c r="BI20" i="4"/>
  <c r="BL18" i="4"/>
  <c r="BF22" i="4"/>
  <c r="BI12" i="4"/>
  <c r="BJ12" i="4" s="1"/>
  <c r="BI40" i="4"/>
  <c r="BJ40" i="4" s="1"/>
  <c r="BJ17" i="4"/>
  <c r="BG88" i="4"/>
  <c r="BG89" i="4" s="1"/>
  <c r="BI101" i="4"/>
  <c r="BJ101" i="4" s="1"/>
  <c r="BG40" i="4"/>
  <c r="BI83" i="4"/>
  <c r="BJ83" i="4" s="1"/>
  <c r="BL136" i="4"/>
  <c r="BM136" i="4" s="1"/>
  <c r="BI14" i="4"/>
  <c r="BJ14" i="4" s="1"/>
  <c r="BG101" i="4"/>
  <c r="BI119" i="4"/>
  <c r="BJ119" i="4" s="1"/>
  <c r="BG21" i="4"/>
  <c r="BD39" i="4"/>
  <c r="BD46" i="4" s="1"/>
  <c r="BF54" i="4"/>
  <c r="BG54" i="4" s="1"/>
  <c r="BG134" i="4"/>
  <c r="BG142" i="4" s="1"/>
  <c r="BG55" i="4"/>
  <c r="BI102" i="4"/>
  <c r="BF41" i="4"/>
  <c r="BL141" i="4"/>
  <c r="BM141" i="4" s="1"/>
  <c r="BJ136" i="4"/>
  <c r="BF64" i="4"/>
  <c r="BG64" i="4" s="1"/>
  <c r="BG14" i="4"/>
  <c r="BI129" i="4"/>
  <c r="BJ129" i="4" s="1"/>
  <c r="BJ130" i="4" s="1"/>
  <c r="BF130" i="4"/>
  <c r="BG119" i="4"/>
  <c r="AN130" i="8"/>
  <c r="AP129" i="8"/>
  <c r="BG20" i="4"/>
  <c r="BI106" i="4"/>
  <c r="BI53" i="4"/>
  <c r="BG51" i="4"/>
  <c r="BI38" i="4"/>
  <c r="BF46" i="4"/>
  <c r="BG61" i="4"/>
  <c r="AL46" i="8"/>
  <c r="AN38" i="8"/>
  <c r="BF124" i="4"/>
  <c r="BC126" i="4"/>
  <c r="BO52" i="4"/>
  <c r="BG105" i="4"/>
  <c r="BC91" i="4" l="1"/>
  <c r="BA91" i="4"/>
  <c r="BA147" i="4" s="1"/>
  <c r="BF28" i="4"/>
  <c r="BG56" i="4"/>
  <c r="BC144" i="4"/>
  <c r="BC147" i="4" s="1"/>
  <c r="BL21" i="4"/>
  <c r="BO18" i="4"/>
  <c r="BP18" i="4"/>
  <c r="BL61" i="4"/>
  <c r="BL103" i="4"/>
  <c r="BM103" i="4" s="1"/>
  <c r="BJ21" i="4"/>
  <c r="BL140" i="4"/>
  <c r="BM140" i="4" s="1"/>
  <c r="BO133" i="4"/>
  <c r="BP133" i="4" s="1"/>
  <c r="BL98" i="4"/>
  <c r="BM98" i="4" s="1"/>
  <c r="BL15" i="4"/>
  <c r="BI67" i="4"/>
  <c r="BJ67" i="4" s="1"/>
  <c r="BF121" i="4"/>
  <c r="BI81" i="4"/>
  <c r="BJ81" i="4"/>
  <c r="BR52" i="4"/>
  <c r="BS52" i="4" s="1"/>
  <c r="BL97" i="4"/>
  <c r="BL106" i="4"/>
  <c r="BM106" i="4" s="1"/>
  <c r="BL83" i="4"/>
  <c r="BI120" i="4"/>
  <c r="BJ106" i="4"/>
  <c r="BL119" i="4"/>
  <c r="BL40" i="4"/>
  <c r="BM40" i="4" s="1"/>
  <c r="BM18" i="4"/>
  <c r="BL105" i="4"/>
  <c r="BJ61" i="4"/>
  <c r="BI118" i="4"/>
  <c r="BJ103" i="4"/>
  <c r="BG28" i="4"/>
  <c r="BI89" i="4"/>
  <c r="BL88" i="4"/>
  <c r="BM88" i="4" s="1"/>
  <c r="BM89" i="4" s="1"/>
  <c r="BJ140" i="4"/>
  <c r="BM133" i="4"/>
  <c r="BJ98" i="4"/>
  <c r="BL139" i="4"/>
  <c r="BJ15" i="4"/>
  <c r="BG121" i="4"/>
  <c r="BL104" i="4"/>
  <c r="BG67" i="4"/>
  <c r="BG85" i="4" s="1"/>
  <c r="BL138" i="4"/>
  <c r="BG81" i="4"/>
  <c r="BL25" i="4"/>
  <c r="BM25" i="4" s="1"/>
  <c r="BL66" i="4"/>
  <c r="AN85" i="8"/>
  <c r="AP59" i="8"/>
  <c r="BL13" i="4"/>
  <c r="BM13" i="4" s="1"/>
  <c r="AP88" i="8"/>
  <c r="AN89" i="8"/>
  <c r="BG22" i="4"/>
  <c r="BI142" i="4"/>
  <c r="BO135" i="4"/>
  <c r="AN126" i="8"/>
  <c r="AP124" i="8"/>
  <c r="BJ139" i="4"/>
  <c r="BJ142" i="4" s="1"/>
  <c r="BJ104" i="4"/>
  <c r="AP28" i="8"/>
  <c r="AR25" i="8"/>
  <c r="BL34" i="4"/>
  <c r="BJ97" i="4"/>
  <c r="AP49" i="8"/>
  <c r="AN56" i="8"/>
  <c r="BO82" i="4"/>
  <c r="BP82" i="4" s="1"/>
  <c r="BL62" i="4"/>
  <c r="BM62" i="4" s="1"/>
  <c r="BJ13" i="4"/>
  <c r="BI116" i="4"/>
  <c r="BJ116" i="4" s="1"/>
  <c r="AP143" i="8"/>
  <c r="AR133" i="8"/>
  <c r="BM135" i="4"/>
  <c r="BL69" i="4"/>
  <c r="BM69" i="4" s="1"/>
  <c r="BF85" i="4"/>
  <c r="BI59" i="4"/>
  <c r="BJ59" i="4" s="1"/>
  <c r="AN35" i="8"/>
  <c r="AP31" i="8"/>
  <c r="AN22" i="8"/>
  <c r="AP12" i="8"/>
  <c r="BD91" i="4"/>
  <c r="BD147" i="4" s="1"/>
  <c r="BM82" i="4"/>
  <c r="BL102" i="4"/>
  <c r="BL137" i="4"/>
  <c r="BM137" i="4" s="1"/>
  <c r="BO141" i="4"/>
  <c r="BI124" i="4"/>
  <c r="BJ124" i="4" s="1"/>
  <c r="BJ126" i="4" s="1"/>
  <c r="BF126" i="4"/>
  <c r="BI41" i="4"/>
  <c r="BJ41" i="4" s="1"/>
  <c r="BL101" i="4"/>
  <c r="BL19" i="4"/>
  <c r="BI84" i="4"/>
  <c r="BJ84" i="4" s="1"/>
  <c r="BL16" i="4"/>
  <c r="BM16" i="4" s="1"/>
  <c r="BL50" i="4"/>
  <c r="BM50" i="4" s="1"/>
  <c r="BG35" i="4"/>
  <c r="BL32" i="4"/>
  <c r="BM32" i="4" s="1"/>
  <c r="BL55" i="4"/>
  <c r="BM55" i="4" s="1"/>
  <c r="BI130" i="4"/>
  <c r="BL129" i="4"/>
  <c r="BM129" i="4" s="1"/>
  <c r="BM130" i="4" s="1"/>
  <c r="AP130" i="8"/>
  <c r="AR129" i="8"/>
  <c r="BL51" i="4"/>
  <c r="BM51" i="4" s="1"/>
  <c r="BL134" i="4"/>
  <c r="BO17" i="4"/>
  <c r="AN46" i="8"/>
  <c r="AP38" i="8"/>
  <c r="BI64" i="4"/>
  <c r="BI54" i="4"/>
  <c r="BJ54" i="4" s="1"/>
  <c r="BL20" i="4"/>
  <c r="BM20" i="4" s="1"/>
  <c r="BJ51" i="4"/>
  <c r="BI39" i="4"/>
  <c r="BJ19" i="4"/>
  <c r="BI26" i="4"/>
  <c r="BI99" i="4"/>
  <c r="BM17" i="4"/>
  <c r="BL27" i="4"/>
  <c r="BJ16" i="4"/>
  <c r="BI60" i="4"/>
  <c r="BJ60" i="4" s="1"/>
  <c r="BR33" i="4"/>
  <c r="BS33" i="4"/>
  <c r="AL91" i="8"/>
  <c r="AL148" i="8" s="1"/>
  <c r="BJ50" i="4"/>
  <c r="BL65" i="4"/>
  <c r="BM65" i="4" s="1"/>
  <c r="BI100" i="4"/>
  <c r="BJ100" i="4" s="1"/>
  <c r="BI31" i="4"/>
  <c r="BJ31" i="4" s="1"/>
  <c r="BJ35" i="4" s="1"/>
  <c r="BF35" i="4"/>
  <c r="BJ32" i="4"/>
  <c r="BL53" i="4"/>
  <c r="BG124" i="4"/>
  <c r="BG126" i="4" s="1"/>
  <c r="BL38" i="4"/>
  <c r="BM38" i="4" s="1"/>
  <c r="BG41" i="4"/>
  <c r="BG46" i="4" s="1"/>
  <c r="BJ38" i="4"/>
  <c r="BL14" i="4"/>
  <c r="BL12" i="4"/>
  <c r="BI22" i="4"/>
  <c r="BM12" i="4"/>
  <c r="BP52" i="4"/>
  <c r="BJ53" i="4"/>
  <c r="BJ102" i="4"/>
  <c r="BO136" i="4"/>
  <c r="BP136" i="4" s="1"/>
  <c r="BO125" i="4"/>
  <c r="BP125" i="4" s="1"/>
  <c r="BL107" i="4"/>
  <c r="BI68" i="4"/>
  <c r="BJ68" i="4" s="1"/>
  <c r="BJ25" i="4"/>
  <c r="BF56" i="4"/>
  <c r="BI49" i="4"/>
  <c r="BJ49" i="4" s="1"/>
  <c r="AN121" i="8"/>
  <c r="AN145" i="8" s="1"/>
  <c r="AP97" i="8"/>
  <c r="BJ66" i="4"/>
  <c r="BL117" i="4"/>
  <c r="BM117" i="4" s="1"/>
  <c r="BL63" i="4"/>
  <c r="BJ22" i="4" l="1"/>
  <c r="BL142" i="4"/>
  <c r="AN91" i="8"/>
  <c r="AN148" i="8" s="1"/>
  <c r="BG144" i="4"/>
  <c r="BF144" i="4"/>
  <c r="BJ56" i="4"/>
  <c r="BO101" i="4"/>
  <c r="BO83" i="4"/>
  <c r="BL118" i="4"/>
  <c r="BM118" i="4" s="1"/>
  <c r="BO119" i="4"/>
  <c r="BP119" i="4" s="1"/>
  <c r="BM83" i="4"/>
  <c r="BO61" i="4"/>
  <c r="BP61" i="4" s="1"/>
  <c r="BR135" i="4"/>
  <c r="BO63" i="4"/>
  <c r="BO14" i="4"/>
  <c r="BO53" i="4"/>
  <c r="BL99" i="4"/>
  <c r="BR17" i="4"/>
  <c r="BS17" i="4" s="1"/>
  <c r="BO16" i="4"/>
  <c r="BP16" i="4" s="1"/>
  <c r="BP135" i="4"/>
  <c r="BM63" i="4"/>
  <c r="BM14" i="4"/>
  <c r="BM53" i="4"/>
  <c r="BL100" i="4"/>
  <c r="BM100" i="4"/>
  <c r="BU33" i="4"/>
  <c r="BJ99" i="4"/>
  <c r="BP17" i="4"/>
  <c r="BL84" i="4"/>
  <c r="BO69" i="4"/>
  <c r="BR82" i="4"/>
  <c r="BS82" i="4" s="1"/>
  <c r="AR28" i="8"/>
  <c r="AT25" i="8"/>
  <c r="AP85" i="8"/>
  <c r="AR59" i="8"/>
  <c r="BJ118" i="4"/>
  <c r="BM119" i="4"/>
  <c r="BO106" i="4"/>
  <c r="BU52" i="4"/>
  <c r="BV52" i="4" s="1"/>
  <c r="BO140" i="4"/>
  <c r="BM61" i="4"/>
  <c r="BO107" i="4"/>
  <c r="BO15" i="4"/>
  <c r="BO104" i="4"/>
  <c r="BP104" i="4"/>
  <c r="BL26" i="4"/>
  <c r="BO134" i="4"/>
  <c r="BL41" i="4"/>
  <c r="BM41" i="4" s="1"/>
  <c r="BO102" i="4"/>
  <c r="BO138" i="4"/>
  <c r="BP138" i="4" s="1"/>
  <c r="BO139" i="4"/>
  <c r="BM107" i="4"/>
  <c r="BO65" i="4"/>
  <c r="BL60" i="4"/>
  <c r="BJ26" i="4"/>
  <c r="BL64" i="4"/>
  <c r="BM64" i="4" s="1"/>
  <c r="BM134" i="4"/>
  <c r="BO19" i="4"/>
  <c r="BM102" i="4"/>
  <c r="AP56" i="8"/>
  <c r="AR49" i="8"/>
  <c r="BO66" i="4"/>
  <c r="BP66" i="4" s="1"/>
  <c r="BM138" i="4"/>
  <c r="BM142" i="4" s="1"/>
  <c r="BM139" i="4"/>
  <c r="BO105" i="4"/>
  <c r="BO97" i="4"/>
  <c r="BP97" i="4" s="1"/>
  <c r="BM15" i="4"/>
  <c r="BR18" i="4"/>
  <c r="BS18" i="4"/>
  <c r="AR143" i="8"/>
  <c r="AT133" i="8"/>
  <c r="BO13" i="4"/>
  <c r="BL89" i="4"/>
  <c r="BO88" i="4"/>
  <c r="BL68" i="4"/>
  <c r="BM68" i="4" s="1"/>
  <c r="BL116" i="4"/>
  <c r="BM116" i="4"/>
  <c r="BR125" i="4"/>
  <c r="BS125" i="4" s="1"/>
  <c r="BO38" i="4"/>
  <c r="BP38" i="4" s="1"/>
  <c r="BJ64" i="4"/>
  <c r="BJ85" i="4" s="1"/>
  <c r="BO51" i="4"/>
  <c r="BP51" i="4" s="1"/>
  <c r="BO55" i="4"/>
  <c r="BP55" i="4" s="1"/>
  <c r="BO50" i="4"/>
  <c r="BP50" i="4"/>
  <c r="BM19" i="4"/>
  <c r="AP35" i="8"/>
  <c r="AR31" i="8"/>
  <c r="BO62" i="4"/>
  <c r="BP62" i="4" s="1"/>
  <c r="BM66" i="4"/>
  <c r="BM105" i="4"/>
  <c r="BM97" i="4"/>
  <c r="BL81" i="4"/>
  <c r="BM81" i="4" s="1"/>
  <c r="BO21" i="4"/>
  <c r="BP21" i="4" s="1"/>
  <c r="BL54" i="4"/>
  <c r="BM54" i="4" s="1"/>
  <c r="BO32" i="4"/>
  <c r="BO137" i="4"/>
  <c r="BP137" i="4" s="1"/>
  <c r="BO117" i="4"/>
  <c r="BP117" i="4" s="1"/>
  <c r="AP121" i="8"/>
  <c r="AP145" i="8" s="1"/>
  <c r="AR97" i="8"/>
  <c r="BI56" i="4"/>
  <c r="BL49" i="4"/>
  <c r="BO27" i="4"/>
  <c r="BL39" i="4"/>
  <c r="BM39" i="4" s="1"/>
  <c r="BO20" i="4"/>
  <c r="BP20" i="4" s="1"/>
  <c r="AR38" i="8"/>
  <c r="AP46" i="8"/>
  <c r="BO129" i="4"/>
  <c r="BL130" i="4"/>
  <c r="BL124" i="4"/>
  <c r="BI126" i="4"/>
  <c r="BO34" i="4"/>
  <c r="BP34" i="4" s="1"/>
  <c r="AR124" i="8"/>
  <c r="AP126" i="8"/>
  <c r="BI28" i="4"/>
  <c r="BL120" i="4"/>
  <c r="BI121" i="4"/>
  <c r="BI144" i="4" s="1"/>
  <c r="BO98" i="4"/>
  <c r="BP98" i="4"/>
  <c r="BM21" i="4"/>
  <c r="BF91" i="4"/>
  <c r="BF147" i="4" s="1"/>
  <c r="BR141" i="4"/>
  <c r="BM101" i="4"/>
  <c r="AP22" i="8"/>
  <c r="AR12" i="8"/>
  <c r="AT129" i="8"/>
  <c r="AR130" i="8"/>
  <c r="BR136" i="4"/>
  <c r="BS136" i="4" s="1"/>
  <c r="BL22" i="4"/>
  <c r="BO12" i="4"/>
  <c r="BI46" i="4"/>
  <c r="BL31" i="4"/>
  <c r="BM31" i="4" s="1"/>
  <c r="BI35" i="4"/>
  <c r="BM27" i="4"/>
  <c r="BJ39" i="4"/>
  <c r="BJ46" i="4" s="1"/>
  <c r="BP141" i="4"/>
  <c r="BI85" i="4"/>
  <c r="BL59" i="4"/>
  <c r="BM59" i="4" s="1"/>
  <c r="BG91" i="4"/>
  <c r="BG147" i="4" s="1"/>
  <c r="BM34" i="4"/>
  <c r="AR88" i="8"/>
  <c r="AP89" i="8"/>
  <c r="BL28" i="4"/>
  <c r="BO25" i="4"/>
  <c r="BM104" i="4"/>
  <c r="BO40" i="4"/>
  <c r="BJ120" i="4"/>
  <c r="BL67" i="4"/>
  <c r="BR133" i="4"/>
  <c r="BS133" i="4" s="1"/>
  <c r="BO103" i="4"/>
  <c r="BP103" i="4" s="1"/>
  <c r="BO142" i="4" l="1"/>
  <c r="BL121" i="4"/>
  <c r="BM120" i="4"/>
  <c r="BM22" i="4"/>
  <c r="BM46" i="4"/>
  <c r="AP91" i="8"/>
  <c r="AP148" i="8" s="1"/>
  <c r="BO22" i="4"/>
  <c r="BR12" i="4"/>
  <c r="BS12" i="4" s="1"/>
  <c r="BR14" i="4"/>
  <c r="BL126" i="4"/>
  <c r="BO124" i="4"/>
  <c r="BP124" i="4" s="1"/>
  <c r="AR46" i="8"/>
  <c r="AT38" i="8"/>
  <c r="BJ121" i="4"/>
  <c r="BJ144" i="4" s="1"/>
  <c r="BR50" i="4"/>
  <c r="BS50" i="4"/>
  <c r="BL46" i="4"/>
  <c r="BR97" i="4"/>
  <c r="BR19" i="4"/>
  <c r="BO60" i="4"/>
  <c r="BP60" i="4" s="1"/>
  <c r="BS139" i="4"/>
  <c r="BR139" i="4"/>
  <c r="BR134" i="4"/>
  <c r="BS134" i="4"/>
  <c r="BR104" i="4"/>
  <c r="BR140" i="4"/>
  <c r="BS140" i="4" s="1"/>
  <c r="BR69" i="4"/>
  <c r="BR63" i="4"/>
  <c r="BU133" i="4"/>
  <c r="BV133" i="4" s="1"/>
  <c r="BR98" i="4"/>
  <c r="BM124" i="4"/>
  <c r="BM126" i="4" s="1"/>
  <c r="BR117" i="4"/>
  <c r="BR55" i="4"/>
  <c r="BR38" i="4"/>
  <c r="BR88" i="4"/>
  <c r="BO89" i="4"/>
  <c r="BJ28" i="4"/>
  <c r="BJ91" i="4" s="1"/>
  <c r="BR66" i="4"/>
  <c r="BS66" i="4" s="1"/>
  <c r="BP19" i="4"/>
  <c r="BM60" i="4"/>
  <c r="BP139" i="4"/>
  <c r="BP134" i="4"/>
  <c r="BP140" i="4"/>
  <c r="AR85" i="8"/>
  <c r="AT59" i="8"/>
  <c r="BP69" i="4"/>
  <c r="BO100" i="4"/>
  <c r="BU17" i="4"/>
  <c r="BP63" i="4"/>
  <c r="BR101" i="4"/>
  <c r="BS101" i="4" s="1"/>
  <c r="BO68" i="4"/>
  <c r="BR83" i="4"/>
  <c r="BR20" i="4"/>
  <c r="BS20" i="4" s="1"/>
  <c r="BL56" i="4"/>
  <c r="BO49" i="4"/>
  <c r="BP49" i="4" s="1"/>
  <c r="BO84" i="4"/>
  <c r="BO99" i="4"/>
  <c r="BU135" i="4"/>
  <c r="BV135" i="4" s="1"/>
  <c r="BO118" i="4"/>
  <c r="BP118" i="4"/>
  <c r="BP101" i="4"/>
  <c r="BR21" i="4"/>
  <c r="BS21" i="4" s="1"/>
  <c r="BO67" i="4"/>
  <c r="BP67" i="4" s="1"/>
  <c r="BO54" i="4"/>
  <c r="BR65" i="4"/>
  <c r="BM67" i="4"/>
  <c r="BO59" i="4"/>
  <c r="BL85" i="4"/>
  <c r="BO120" i="4"/>
  <c r="BR34" i="4"/>
  <c r="BS34" i="4" s="1"/>
  <c r="BO81" i="4"/>
  <c r="BR62" i="4"/>
  <c r="BR51" i="4"/>
  <c r="BS51" i="4" s="1"/>
  <c r="BP88" i="4"/>
  <c r="BU18" i="4"/>
  <c r="BV18" i="4"/>
  <c r="BP65" i="4"/>
  <c r="BR138" i="4"/>
  <c r="BS138" i="4" s="1"/>
  <c r="AV25" i="8"/>
  <c r="AT28" i="8"/>
  <c r="BM84" i="4"/>
  <c r="BM99" i="4"/>
  <c r="BS135" i="4"/>
  <c r="BR40" i="4"/>
  <c r="BS40" i="4" s="1"/>
  <c r="BR119" i="4"/>
  <c r="BS119" i="4" s="1"/>
  <c r="BR25" i="4"/>
  <c r="BO39" i="4"/>
  <c r="BR137" i="4"/>
  <c r="BS137" i="4"/>
  <c r="BU125" i="4"/>
  <c r="BV125" i="4" s="1"/>
  <c r="BR13" i="4"/>
  <c r="BS13" i="4" s="1"/>
  <c r="BR105" i="4"/>
  <c r="BR102" i="4"/>
  <c r="BS102" i="4" s="1"/>
  <c r="BO26" i="4"/>
  <c r="BR15" i="4"/>
  <c r="BS15" i="4" s="1"/>
  <c r="BR107" i="4"/>
  <c r="BX52" i="4"/>
  <c r="BR53" i="4"/>
  <c r="BS53" i="4" s="1"/>
  <c r="BX33" i="4"/>
  <c r="BY33" i="4" s="1"/>
  <c r="BM35" i="4"/>
  <c r="BP25" i="4"/>
  <c r="BU141" i="4"/>
  <c r="BM49" i="4"/>
  <c r="BM56" i="4" s="1"/>
  <c r="AR35" i="8"/>
  <c r="AT31" i="8"/>
  <c r="AR22" i="8"/>
  <c r="AT12" i="8"/>
  <c r="BS141" i="4"/>
  <c r="BR129" i="4"/>
  <c r="BS129" i="4" s="1"/>
  <c r="BS130" i="4" s="1"/>
  <c r="BO130" i="4"/>
  <c r="BR27" i="4"/>
  <c r="BS27" i="4" s="1"/>
  <c r="AR121" i="8"/>
  <c r="AR145" i="8" s="1"/>
  <c r="AT97" i="8"/>
  <c r="BR32" i="4"/>
  <c r="BP13" i="4"/>
  <c r="BP105" i="4"/>
  <c r="AR56" i="8"/>
  <c r="AT49" i="8"/>
  <c r="BO64" i="4"/>
  <c r="BP102" i="4"/>
  <c r="BM26" i="4"/>
  <c r="BM28" i="4" s="1"/>
  <c r="BP15" i="4"/>
  <c r="BP107" i="4"/>
  <c r="BR106" i="4"/>
  <c r="BS106" i="4" s="1"/>
  <c r="BP53" i="4"/>
  <c r="AT130" i="8"/>
  <c r="AV129" i="8"/>
  <c r="AR126" i="8"/>
  <c r="AT124" i="8"/>
  <c r="BL35" i="4"/>
  <c r="BO31" i="4"/>
  <c r="BP31" i="4" s="1"/>
  <c r="BU136" i="4"/>
  <c r="BV136" i="4" s="1"/>
  <c r="BR103" i="4"/>
  <c r="BP40" i="4"/>
  <c r="AR89" i="8"/>
  <c r="AT88" i="8"/>
  <c r="BP12" i="4"/>
  <c r="BI91" i="4"/>
  <c r="BI147" i="4" s="1"/>
  <c r="BP129" i="4"/>
  <c r="BP27" i="4"/>
  <c r="BP32" i="4"/>
  <c r="BO116" i="4"/>
  <c r="BP116" i="4"/>
  <c r="AT143" i="8"/>
  <c r="AV133" i="8"/>
  <c r="BO41" i="4"/>
  <c r="BP106" i="4"/>
  <c r="BU82" i="4"/>
  <c r="BV82" i="4" s="1"/>
  <c r="BV33" i="4"/>
  <c r="BR16" i="4"/>
  <c r="BS16" i="4"/>
  <c r="BP14" i="4"/>
  <c r="BR61" i="4"/>
  <c r="BS61" i="4" s="1"/>
  <c r="BP83" i="4"/>
  <c r="BL144" i="4" l="1"/>
  <c r="BM85" i="4"/>
  <c r="BO46" i="4"/>
  <c r="BP39" i="4"/>
  <c r="BS142" i="4"/>
  <c r="BL91" i="4"/>
  <c r="BJ147" i="4"/>
  <c r="BP35" i="4"/>
  <c r="BR54" i="4"/>
  <c r="BS54" i="4" s="1"/>
  <c r="BU117" i="4"/>
  <c r="BU14" i="4"/>
  <c r="AT22" i="8"/>
  <c r="AV12" i="8"/>
  <c r="BU107" i="4"/>
  <c r="BP54" i="4"/>
  <c r="BP142" i="4"/>
  <c r="BR89" i="4"/>
  <c r="BU88" i="4"/>
  <c r="BV88" i="4" s="1"/>
  <c r="BV89" i="4" s="1"/>
  <c r="BS117" i="4"/>
  <c r="BS14" i="4"/>
  <c r="BS22" i="4" s="1"/>
  <c r="BX125" i="4"/>
  <c r="BY125" i="4" s="1"/>
  <c r="BU34" i="4"/>
  <c r="BV34" i="4" s="1"/>
  <c r="BR68" i="4"/>
  <c r="BS68" i="4" s="1"/>
  <c r="BR116" i="4"/>
  <c r="BR64" i="4"/>
  <c r="BS64" i="4" s="1"/>
  <c r="BU32" i="4"/>
  <c r="BV32" i="4" s="1"/>
  <c r="BS107" i="4"/>
  <c r="BU105" i="4"/>
  <c r="BV105" i="4" s="1"/>
  <c r="BU62" i="4"/>
  <c r="BV62" i="4" s="1"/>
  <c r="BR120" i="4"/>
  <c r="BS120" i="4" s="1"/>
  <c r="BU65" i="4"/>
  <c r="BX135" i="4"/>
  <c r="BY135" i="4" s="1"/>
  <c r="AT85" i="8"/>
  <c r="AV59" i="8"/>
  <c r="BS88" i="4"/>
  <c r="BS89" i="4" s="1"/>
  <c r="BR60" i="4"/>
  <c r="BS60" i="4" s="1"/>
  <c r="BP126" i="4"/>
  <c r="BU51" i="4"/>
  <c r="BU103" i="4"/>
  <c r="BP22" i="4"/>
  <c r="BP64" i="4"/>
  <c r="BS32" i="4"/>
  <c r="BU15" i="4"/>
  <c r="BV15" i="4" s="1"/>
  <c r="BS105" i="4"/>
  <c r="BM121" i="4"/>
  <c r="BM144" i="4" s="1"/>
  <c r="BU40" i="4"/>
  <c r="BS62" i="4"/>
  <c r="BP120" i="4"/>
  <c r="BS65" i="4"/>
  <c r="BR67" i="4"/>
  <c r="BR99" i="4"/>
  <c r="BU20" i="4"/>
  <c r="BV20" i="4" s="1"/>
  <c r="BU101" i="4"/>
  <c r="BU38" i="4"/>
  <c r="BV38" i="4" s="1"/>
  <c r="BU98" i="4"/>
  <c r="BU63" i="4"/>
  <c r="BV63" i="4" s="1"/>
  <c r="BU104" i="4"/>
  <c r="BV104" i="4"/>
  <c r="BU19" i="4"/>
  <c r="BV19" i="4" s="1"/>
  <c r="BU50" i="4"/>
  <c r="BR124" i="4"/>
  <c r="BO126" i="4"/>
  <c r="BU138" i="4"/>
  <c r="BV138" i="4" s="1"/>
  <c r="BR41" i="4"/>
  <c r="BS41" i="4" s="1"/>
  <c r="BX136" i="4"/>
  <c r="AV130" i="8"/>
  <c r="AX129" i="8"/>
  <c r="BU106" i="4"/>
  <c r="BV106" i="4"/>
  <c r="BR130" i="4"/>
  <c r="BU129" i="4"/>
  <c r="BV129" i="4" s="1"/>
  <c r="BV130" i="4" s="1"/>
  <c r="AR91" i="8"/>
  <c r="AR148" i="8" s="1"/>
  <c r="BU53" i="4"/>
  <c r="BV53" i="4" s="1"/>
  <c r="AX25" i="8"/>
  <c r="AV28" i="8"/>
  <c r="BR81" i="4"/>
  <c r="BS81" i="4"/>
  <c r="BP99" i="4"/>
  <c r="BS38" i="4"/>
  <c r="BS98" i="4"/>
  <c r="BS63" i="4"/>
  <c r="BS104" i="4"/>
  <c r="BS19" i="4"/>
  <c r="BR22" i="4"/>
  <c r="BU12" i="4"/>
  <c r="BU27" i="4"/>
  <c r="CA52" i="4"/>
  <c r="CB52" i="4" s="1"/>
  <c r="BU119" i="4"/>
  <c r="BV119" i="4" s="1"/>
  <c r="BR59" i="4"/>
  <c r="BS59" i="4" s="1"/>
  <c r="BO85" i="4"/>
  <c r="BP56" i="4"/>
  <c r="BR142" i="4"/>
  <c r="BS103" i="4"/>
  <c r="AV88" i="8"/>
  <c r="AT89" i="8"/>
  <c r="AT121" i="8"/>
  <c r="AV97" i="8"/>
  <c r="CA33" i="4"/>
  <c r="CB33" i="4" s="1"/>
  <c r="BR26" i="4"/>
  <c r="BR28" i="4" s="1"/>
  <c r="BO28" i="4"/>
  <c r="BP81" i="4"/>
  <c r="BR84" i="4"/>
  <c r="BU83" i="4"/>
  <c r="BV83" i="4" s="1"/>
  <c r="BX17" i="4"/>
  <c r="BU69" i="4"/>
  <c r="BU97" i="4"/>
  <c r="BR100" i="4"/>
  <c r="BS100" i="4"/>
  <c r="AT126" i="8"/>
  <c r="AV124" i="8"/>
  <c r="BU61" i="4"/>
  <c r="BV61" i="4" s="1"/>
  <c r="AV49" i="8"/>
  <c r="AT56" i="8"/>
  <c r="AV143" i="8"/>
  <c r="AX133" i="8"/>
  <c r="BP130" i="4"/>
  <c r="BX141" i="4"/>
  <c r="BP26" i="4"/>
  <c r="BP28" i="4" s="1"/>
  <c r="BU137" i="4"/>
  <c r="BU25" i="4"/>
  <c r="BV25" i="4" s="1"/>
  <c r="BX18" i="4"/>
  <c r="BP59" i="4"/>
  <c r="BP84" i="4"/>
  <c r="BS83" i="4"/>
  <c r="BV17" i="4"/>
  <c r="BU66" i="4"/>
  <c r="BV66" i="4" s="1"/>
  <c r="BV55" i="4"/>
  <c r="BU55" i="4"/>
  <c r="BS69" i="4"/>
  <c r="BU134" i="4"/>
  <c r="BV134" i="4" s="1"/>
  <c r="BS97" i="4"/>
  <c r="AV31" i="8"/>
  <c r="AT35" i="8"/>
  <c r="BU21" i="4"/>
  <c r="BU16" i="4"/>
  <c r="BV16" i="4" s="1"/>
  <c r="BP41" i="4"/>
  <c r="BP46" i="4" s="1"/>
  <c r="BR31" i="4"/>
  <c r="BS31" i="4" s="1"/>
  <c r="BS35" i="4" s="1"/>
  <c r="BO35" i="4"/>
  <c r="BX82" i="4"/>
  <c r="BY82" i="4" s="1"/>
  <c r="BV141" i="4"/>
  <c r="BY52" i="4"/>
  <c r="BU102" i="4"/>
  <c r="BV102" i="4"/>
  <c r="BU13" i="4"/>
  <c r="BV13" i="4" s="1"/>
  <c r="BR39" i="4"/>
  <c r="BR46" i="4" s="1"/>
  <c r="BS25" i="4"/>
  <c r="BP89" i="4"/>
  <c r="BR118" i="4"/>
  <c r="BO56" i="4"/>
  <c r="BR49" i="4"/>
  <c r="BP68" i="4"/>
  <c r="BP100" i="4"/>
  <c r="BS55" i="4"/>
  <c r="BX133" i="4"/>
  <c r="BY133" i="4" s="1"/>
  <c r="BU140" i="4"/>
  <c r="BV140" i="4"/>
  <c r="BU139" i="4"/>
  <c r="BV139" i="4" s="1"/>
  <c r="BO121" i="4"/>
  <c r="BO144" i="4" s="1"/>
  <c r="AT46" i="8"/>
  <c r="AV38" i="8"/>
  <c r="BM91" i="4"/>
  <c r="BL147" i="4" l="1"/>
  <c r="BM147" i="4"/>
  <c r="BO91" i="4"/>
  <c r="BR121" i="4"/>
  <c r="AT145" i="8"/>
  <c r="BO147" i="4"/>
  <c r="CA17" i="4"/>
  <c r="CD33" i="4"/>
  <c r="CE33" i="4" s="1"/>
  <c r="AX28" i="8"/>
  <c r="AZ25" i="8"/>
  <c r="BX50" i="4"/>
  <c r="BY50" i="4"/>
  <c r="BX98" i="4"/>
  <c r="BX20" i="4"/>
  <c r="BY20" i="4" s="1"/>
  <c r="AX59" i="8"/>
  <c r="AV85" i="8"/>
  <c r="BX62" i="4"/>
  <c r="BX32" i="4"/>
  <c r="BY32" i="4" s="1"/>
  <c r="BX117" i="4"/>
  <c r="BY117" i="4" s="1"/>
  <c r="BX61" i="4"/>
  <c r="BY61" i="4" s="1"/>
  <c r="BX12" i="4"/>
  <c r="BY12" i="4" s="1"/>
  <c r="BU22" i="4"/>
  <c r="BP85" i="4"/>
  <c r="BP91" i="4" s="1"/>
  <c r="AV126" i="8"/>
  <c r="AX124" i="8"/>
  <c r="BX97" i="4"/>
  <c r="BY97" i="4" s="1"/>
  <c r="BY17" i="4"/>
  <c r="BX119" i="4"/>
  <c r="BV12" i="4"/>
  <c r="BV50" i="4"/>
  <c r="BV98" i="4"/>
  <c r="BU99" i="4"/>
  <c r="BV99" i="4" s="1"/>
  <c r="AV22" i="8"/>
  <c r="AX12" i="8"/>
  <c r="BV117" i="4"/>
  <c r="AX88" i="8"/>
  <c r="AV89" i="8"/>
  <c r="BX138" i="4"/>
  <c r="BY138" i="4" s="1"/>
  <c r="CA141" i="4"/>
  <c r="CB141" i="4" s="1"/>
  <c r="AX143" i="8"/>
  <c r="AZ133" i="8"/>
  <c r="BX106" i="4"/>
  <c r="BY106" i="4" s="1"/>
  <c r="BU41" i="4"/>
  <c r="BS99" i="4"/>
  <c r="BX103" i="4"/>
  <c r="BX34" i="4"/>
  <c r="BY34" i="4" s="1"/>
  <c r="BR56" i="4"/>
  <c r="BU49" i="4"/>
  <c r="BX139" i="4"/>
  <c r="BY139" i="4"/>
  <c r="BX16" i="4"/>
  <c r="BY16" i="4" s="1"/>
  <c r="BX134" i="4"/>
  <c r="BY134" i="4" s="1"/>
  <c r="BX25" i="4"/>
  <c r="BY141" i="4"/>
  <c r="BX83" i="4"/>
  <c r="BY83" i="4" s="1"/>
  <c r="AV121" i="8"/>
  <c r="AX97" i="8"/>
  <c r="CD52" i="4"/>
  <c r="CE52" i="4" s="1"/>
  <c r="BP121" i="4"/>
  <c r="BP144" i="4" s="1"/>
  <c r="BX53" i="4"/>
  <c r="AZ129" i="8"/>
  <c r="AX130" i="8"/>
  <c r="BX19" i="4"/>
  <c r="BY19" i="4" s="1"/>
  <c r="BX38" i="4"/>
  <c r="BY38" i="4" s="1"/>
  <c r="BX15" i="4"/>
  <c r="BY15" i="4" s="1"/>
  <c r="BV103" i="4"/>
  <c r="CA135" i="4"/>
  <c r="CB135" i="4" s="1"/>
  <c r="BX105" i="4"/>
  <c r="BY105" i="4" s="1"/>
  <c r="BU64" i="4"/>
  <c r="BV64" i="4" s="1"/>
  <c r="CA125" i="4"/>
  <c r="AT91" i="8"/>
  <c r="AT148" i="8" s="1"/>
  <c r="BU54" i="4"/>
  <c r="BV54" i="4" s="1"/>
  <c r="BU124" i="4"/>
  <c r="BV124" i="4" s="1"/>
  <c r="BV126" i="4" s="1"/>
  <c r="BR126" i="4"/>
  <c r="BR144" i="4" s="1"/>
  <c r="AV46" i="8"/>
  <c r="AX38" i="8"/>
  <c r="BX66" i="4"/>
  <c r="BY66" i="4" s="1"/>
  <c r="BX102" i="4"/>
  <c r="BY102" i="4" s="1"/>
  <c r="BU118" i="4"/>
  <c r="BV118" i="4" s="1"/>
  <c r="BU39" i="4"/>
  <c r="BU46" i="4" s="1"/>
  <c r="BV39" i="4"/>
  <c r="CA82" i="4"/>
  <c r="BX21" i="4"/>
  <c r="CA18" i="4"/>
  <c r="BV97" i="4"/>
  <c r="BU84" i="4"/>
  <c r="BX27" i="4"/>
  <c r="BY27" i="4" s="1"/>
  <c r="BY40" i="4"/>
  <c r="BX40" i="4"/>
  <c r="BU60" i="4"/>
  <c r="BX65" i="4"/>
  <c r="BY65" i="4" s="1"/>
  <c r="CA133" i="4"/>
  <c r="CB133" i="4" s="1"/>
  <c r="BU68" i="4"/>
  <c r="BV68" i="4" s="1"/>
  <c r="BX14" i="4"/>
  <c r="BY14" i="4" s="1"/>
  <c r="BU142" i="4"/>
  <c r="BV21" i="4"/>
  <c r="BY18" i="4"/>
  <c r="BX137" i="4"/>
  <c r="BY137" i="4" s="1"/>
  <c r="AX49" i="8"/>
  <c r="AV56" i="8"/>
  <c r="BX69" i="4"/>
  <c r="BY69" i="4" s="1"/>
  <c r="BS84" i="4"/>
  <c r="BU26" i="4"/>
  <c r="BU28" i="4" s="1"/>
  <c r="BV27" i="4"/>
  <c r="CA136" i="4"/>
  <c r="CB136" i="4" s="1"/>
  <c r="BS124" i="4"/>
  <c r="BX104" i="4"/>
  <c r="BY104" i="4" s="1"/>
  <c r="BX101" i="4"/>
  <c r="BU67" i="4"/>
  <c r="BV67" i="4" s="1"/>
  <c r="BV40" i="4"/>
  <c r="BX51" i="4"/>
  <c r="BV65" i="4"/>
  <c r="BU116" i="4"/>
  <c r="BV116" i="4" s="1"/>
  <c r="BX107" i="4"/>
  <c r="BY107" i="4" s="1"/>
  <c r="AX31" i="8"/>
  <c r="AV35" i="8"/>
  <c r="BS49" i="4"/>
  <c r="BR35" i="4"/>
  <c r="BU31" i="4"/>
  <c r="BV31" i="4" s="1"/>
  <c r="BV35" i="4" s="1"/>
  <c r="BS118" i="4"/>
  <c r="BS39" i="4"/>
  <c r="BX140" i="4"/>
  <c r="BY140" i="4"/>
  <c r="BX13" i="4"/>
  <c r="BY13" i="4" s="1"/>
  <c r="BX55" i="4"/>
  <c r="BY55" i="4" s="1"/>
  <c r="BV137" i="4"/>
  <c r="BV142" i="4" s="1"/>
  <c r="BU100" i="4"/>
  <c r="BV100" i="4" s="1"/>
  <c r="BV69" i="4"/>
  <c r="BS26" i="4"/>
  <c r="BS28" i="4" s="1"/>
  <c r="BR85" i="4"/>
  <c r="BU59" i="4"/>
  <c r="BV59" i="4"/>
  <c r="BU81" i="4"/>
  <c r="BX129" i="4"/>
  <c r="BY129" i="4" s="1"/>
  <c r="BY130" i="4" s="1"/>
  <c r="BU130" i="4"/>
  <c r="BY136" i="4"/>
  <c r="BX63" i="4"/>
  <c r="BV101" i="4"/>
  <c r="BS67" i="4"/>
  <c r="BS85" i="4" s="1"/>
  <c r="BV51" i="4"/>
  <c r="BU120" i="4"/>
  <c r="BS116" i="4"/>
  <c r="BX88" i="4"/>
  <c r="BY88" i="4" s="1"/>
  <c r="BU89" i="4"/>
  <c r="BV107" i="4"/>
  <c r="BV14" i="4"/>
  <c r="BV26" i="4" l="1"/>
  <c r="BV28" i="4" s="1"/>
  <c r="BP147" i="4"/>
  <c r="AV145" i="8"/>
  <c r="BY142" i="4"/>
  <c r="CA63" i="4"/>
  <c r="BY63" i="4"/>
  <c r="BX59" i="4"/>
  <c r="BU85" i="4"/>
  <c r="CB140" i="4"/>
  <c r="CA140" i="4"/>
  <c r="BS56" i="4"/>
  <c r="CA14" i="4"/>
  <c r="CB14" i="4" s="1"/>
  <c r="BX142" i="4"/>
  <c r="BX84" i="4"/>
  <c r="BY84" i="4"/>
  <c r="CB21" i="4"/>
  <c r="CA21" i="4"/>
  <c r="BX64" i="4"/>
  <c r="CA34" i="4"/>
  <c r="CB138" i="4"/>
  <c r="CA138" i="4"/>
  <c r="AX22" i="8"/>
  <c r="AZ12" i="8"/>
  <c r="AZ124" i="8"/>
  <c r="AX126" i="8"/>
  <c r="BY22" i="4"/>
  <c r="CB117" i="4"/>
  <c r="CA117" i="4"/>
  <c r="CA50" i="4"/>
  <c r="CB50" i="4" s="1"/>
  <c r="CD17" i="4"/>
  <c r="CB104" i="4"/>
  <c r="CA104" i="4"/>
  <c r="CD125" i="4"/>
  <c r="CE125" i="4" s="1"/>
  <c r="CA15" i="4"/>
  <c r="CB15" i="4" s="1"/>
  <c r="CB55" i="4"/>
  <c r="CA55" i="4"/>
  <c r="BS126" i="4"/>
  <c r="CA40" i="4"/>
  <c r="CB40" i="4" s="1"/>
  <c r="BV84" i="4"/>
  <c r="BY21" i="4"/>
  <c r="BX124" i="4"/>
  <c r="BU126" i="4"/>
  <c r="CA83" i="4"/>
  <c r="CB83" i="4" s="1"/>
  <c r="CA106" i="4"/>
  <c r="CB106" i="4" s="1"/>
  <c r="CD141" i="4"/>
  <c r="CE141" i="4" s="1"/>
  <c r="CA32" i="4"/>
  <c r="BB25" i="8"/>
  <c r="AZ28" i="8"/>
  <c r="CB17" i="4"/>
  <c r="CA51" i="4"/>
  <c r="CD82" i="4"/>
  <c r="CE82" i="4" s="1"/>
  <c r="CA102" i="4"/>
  <c r="CA134" i="4"/>
  <c r="BX49" i="4"/>
  <c r="BY49" i="4" s="1"/>
  <c r="BU56" i="4"/>
  <c r="CA103" i="4"/>
  <c r="CB103" i="4" s="1"/>
  <c r="AX89" i="8"/>
  <c r="AZ88" i="8"/>
  <c r="AV91" i="8"/>
  <c r="AV148" i="8" s="1"/>
  <c r="CA69" i="4"/>
  <c r="CB69" i="4" s="1"/>
  <c r="BX68" i="4"/>
  <c r="BY68" i="4"/>
  <c r="AX35" i="8"/>
  <c r="AZ31" i="8"/>
  <c r="BX116" i="4"/>
  <c r="BY116" i="4" s="1"/>
  <c r="CD136" i="4"/>
  <c r="CA65" i="4"/>
  <c r="CB65" i="4" s="1"/>
  <c r="CB82" i="4"/>
  <c r="BX54" i="4"/>
  <c r="BY54" i="4" s="1"/>
  <c r="CA105" i="4"/>
  <c r="CG52" i="4"/>
  <c r="CA139" i="4"/>
  <c r="BV49" i="4"/>
  <c r="BV56" i="4" s="1"/>
  <c r="BY103" i="4"/>
  <c r="BR91" i="4"/>
  <c r="BR147" i="4" s="1"/>
  <c r="BX22" i="4"/>
  <c r="CA12" i="4"/>
  <c r="CA62" i="4"/>
  <c r="CB62" i="4" s="1"/>
  <c r="BX120" i="4"/>
  <c r="BY120" i="4" s="1"/>
  <c r="BX67" i="4"/>
  <c r="BY67" i="4" s="1"/>
  <c r="AX56" i="8"/>
  <c r="AZ49" i="8"/>
  <c r="CA66" i="4"/>
  <c r="CB66" i="4" s="1"/>
  <c r="CA38" i="4"/>
  <c r="CB38" i="4" s="1"/>
  <c r="AZ130" i="8"/>
  <c r="BB129" i="8"/>
  <c r="AX121" i="8"/>
  <c r="AX145" i="8" s="1"/>
  <c r="AZ97" i="8"/>
  <c r="CA25" i="4"/>
  <c r="CB25" i="4" s="1"/>
  <c r="CA16" i="4"/>
  <c r="CB16" i="4" s="1"/>
  <c r="BV22" i="4"/>
  <c r="BY62" i="4"/>
  <c r="CA20" i="4"/>
  <c r="CB20" i="4" s="1"/>
  <c r="BS46" i="4"/>
  <c r="BX41" i="4"/>
  <c r="BY41" i="4" s="1"/>
  <c r="CA88" i="4"/>
  <c r="BX89" i="4"/>
  <c r="CA129" i="4"/>
  <c r="CB129" i="4" s="1"/>
  <c r="CB130" i="4" s="1"/>
  <c r="BX130" i="4"/>
  <c r="BX81" i="4"/>
  <c r="CA101" i="4"/>
  <c r="CB101" i="4" s="1"/>
  <c r="CA53" i="4"/>
  <c r="CB53" i="4" s="1"/>
  <c r="BS121" i="4"/>
  <c r="BS144" i="4" s="1"/>
  <c r="CA119" i="4"/>
  <c r="CB119" i="4" s="1"/>
  <c r="CA97" i="4"/>
  <c r="CA98" i="4"/>
  <c r="CD18" i="4"/>
  <c r="BY89" i="4"/>
  <c r="BX100" i="4"/>
  <c r="BY100" i="4" s="1"/>
  <c r="CA13" i="4"/>
  <c r="CB13" i="4" s="1"/>
  <c r="BX60" i="4"/>
  <c r="BY60" i="4" s="1"/>
  <c r="BX39" i="4"/>
  <c r="BX46" i="4" s="1"/>
  <c r="AX46" i="8"/>
  <c r="AZ38" i="8"/>
  <c r="CD135" i="4"/>
  <c r="CE135" i="4" s="1"/>
  <c r="BV120" i="4"/>
  <c r="BV121" i="4" s="1"/>
  <c r="BV144" i="4" s="1"/>
  <c r="BV81" i="4"/>
  <c r="BX31" i="4"/>
  <c r="BY31" i="4" s="1"/>
  <c r="BY35" i="4" s="1"/>
  <c r="BU35" i="4"/>
  <c r="CA107" i="4"/>
  <c r="BY51" i="4"/>
  <c r="BY101" i="4"/>
  <c r="BX26" i="4"/>
  <c r="BX28" i="4" s="1"/>
  <c r="CA137" i="4"/>
  <c r="CA142" i="4"/>
  <c r="CD133" i="4"/>
  <c r="CE133" i="4" s="1"/>
  <c r="BV60" i="4"/>
  <c r="CA27" i="4"/>
  <c r="CB27" i="4" s="1"/>
  <c r="CB18" i="4"/>
  <c r="BX118" i="4"/>
  <c r="BY118" i="4" s="1"/>
  <c r="CB125" i="4"/>
  <c r="CA19" i="4"/>
  <c r="BY53" i="4"/>
  <c r="BY25" i="4"/>
  <c r="BV41" i="4"/>
  <c r="BV46" i="4" s="1"/>
  <c r="AZ143" i="8"/>
  <c r="BB133" i="8"/>
  <c r="BX99" i="4"/>
  <c r="BY99" i="4" s="1"/>
  <c r="BY119" i="4"/>
  <c r="BU121" i="4"/>
  <c r="BU144" i="4" s="1"/>
  <c r="CA61" i="4"/>
  <c r="AX85" i="8"/>
  <c r="AZ59" i="8"/>
  <c r="BY98" i="4"/>
  <c r="CG33" i="4"/>
  <c r="CH33" i="4" s="1"/>
  <c r="BY26" i="4" l="1"/>
  <c r="BU91" i="4"/>
  <c r="BS91" i="4"/>
  <c r="BS147" i="4" s="1"/>
  <c r="CJ52" i="4"/>
  <c r="CD63" i="4"/>
  <c r="BB143" i="8"/>
  <c r="BD133" i="8"/>
  <c r="BY39" i="4"/>
  <c r="CD129" i="4"/>
  <c r="CA130" i="4"/>
  <c r="CE129" i="4"/>
  <c r="CE130" i="4" s="1"/>
  <c r="AZ121" i="8"/>
  <c r="BB97" i="8"/>
  <c r="CA67" i="4"/>
  <c r="CB67" i="4"/>
  <c r="CD105" i="4"/>
  <c r="CD134" i="4"/>
  <c r="CE134" i="4" s="1"/>
  <c r="BD25" i="8"/>
  <c r="BB28" i="8"/>
  <c r="AX91" i="8"/>
  <c r="AX148" i="8" s="1"/>
  <c r="CA84" i="4"/>
  <c r="CD140" i="4"/>
  <c r="CE140" i="4" s="1"/>
  <c r="CB63" i="4"/>
  <c r="CD19" i="4"/>
  <c r="CE19" i="4" s="1"/>
  <c r="CD66" i="4"/>
  <c r="CD12" i="4"/>
  <c r="CE12" i="4"/>
  <c r="CA22" i="4"/>
  <c r="CB105" i="4"/>
  <c r="CB134" i="4"/>
  <c r="CD32" i="4"/>
  <c r="CD106" i="4"/>
  <c r="CA124" i="4"/>
  <c r="CB124" i="4" s="1"/>
  <c r="CB126" i="4" s="1"/>
  <c r="BX126" i="4"/>
  <c r="CD15" i="4"/>
  <c r="CG17" i="4"/>
  <c r="CH17" i="4" s="1"/>
  <c r="BU147" i="4"/>
  <c r="CA100" i="4"/>
  <c r="CD65" i="4"/>
  <c r="CD107" i="4"/>
  <c r="CD98" i="4"/>
  <c r="CE98" i="4" s="1"/>
  <c r="CA60" i="4"/>
  <c r="CB60" i="4" s="1"/>
  <c r="CB98" i="4"/>
  <c r="CB12" i="4"/>
  <c r="CE103" i="4"/>
  <c r="CD103" i="4"/>
  <c r="CB32" i="4"/>
  <c r="BY124" i="4"/>
  <c r="CG125" i="4"/>
  <c r="CE17" i="4"/>
  <c r="CD138" i="4"/>
  <c r="BY121" i="4"/>
  <c r="CD61" i="4"/>
  <c r="CA118" i="4"/>
  <c r="CB118" i="4" s="1"/>
  <c r="CD137" i="4"/>
  <c r="CD97" i="4"/>
  <c r="BD129" i="8"/>
  <c r="BB130" i="8"/>
  <c r="CA54" i="4"/>
  <c r="CB54" i="4" s="1"/>
  <c r="CG136" i="4"/>
  <c r="CH136" i="4" s="1"/>
  <c r="CD102" i="4"/>
  <c r="CD83" i="4"/>
  <c r="CE83" i="4" s="1"/>
  <c r="AZ126" i="8"/>
  <c r="BB124" i="8"/>
  <c r="CA64" i="4"/>
  <c r="CB64" i="4" s="1"/>
  <c r="CD14" i="4"/>
  <c r="CE14" i="4" s="1"/>
  <c r="BX85" i="4"/>
  <c r="CA59" i="4"/>
  <c r="CB61" i="4"/>
  <c r="CB137" i="4"/>
  <c r="CG135" i="4"/>
  <c r="CD139" i="4"/>
  <c r="CE139" i="4" s="1"/>
  <c r="CE136" i="4"/>
  <c r="CB102" i="4"/>
  <c r="CD51" i="4"/>
  <c r="CE51" i="4"/>
  <c r="CD50" i="4"/>
  <c r="CD34" i="4"/>
  <c r="CE34" i="4" s="1"/>
  <c r="BY64" i="4"/>
  <c r="BY59" i="4"/>
  <c r="BB59" i="8"/>
  <c r="AZ85" i="8"/>
  <c r="CB19" i="4"/>
  <c r="CD101" i="4"/>
  <c r="CE101" i="4" s="1"/>
  <c r="CB107" i="4"/>
  <c r="CD16" i="4"/>
  <c r="CG18" i="4"/>
  <c r="CH18" i="4"/>
  <c r="CA81" i="4"/>
  <c r="CB81" i="4" s="1"/>
  <c r="CA89" i="4"/>
  <c r="CD88" i="4"/>
  <c r="CE88" i="4" s="1"/>
  <c r="CE89" i="4" s="1"/>
  <c r="BY28" i="4"/>
  <c r="CE27" i="4"/>
  <c r="CD27" i="4"/>
  <c r="CA26" i="4"/>
  <c r="CA28" i="4" s="1"/>
  <c r="CA31" i="4"/>
  <c r="BX35" i="4"/>
  <c r="AZ46" i="8"/>
  <c r="BB38" i="8"/>
  <c r="CD13" i="4"/>
  <c r="CE18" i="4"/>
  <c r="CB97" i="4"/>
  <c r="BY81" i="4"/>
  <c r="CB88" i="4"/>
  <c r="CD25" i="4"/>
  <c r="CD38" i="4"/>
  <c r="CE38" i="4" s="1"/>
  <c r="CA120" i="4"/>
  <c r="CB139" i="4"/>
  <c r="CA116" i="4"/>
  <c r="CB116" i="4" s="1"/>
  <c r="CA68" i="4"/>
  <c r="BX56" i="4"/>
  <c r="CA49" i="4"/>
  <c r="CG82" i="4"/>
  <c r="CB51" i="4"/>
  <c r="CD40" i="4"/>
  <c r="CE40" i="4" s="1"/>
  <c r="CD104" i="4"/>
  <c r="CE104" i="4" s="1"/>
  <c r="CD117" i="4"/>
  <c r="CE117" i="4"/>
  <c r="CB34" i="4"/>
  <c r="CD21" i="4"/>
  <c r="CE21" i="4" s="1"/>
  <c r="CA39" i="4"/>
  <c r="CD119" i="4"/>
  <c r="CD62" i="4"/>
  <c r="CE62" i="4" s="1"/>
  <c r="BB31" i="8"/>
  <c r="AZ35" i="8"/>
  <c r="BB88" i="8"/>
  <c r="AZ89" i="8"/>
  <c r="CD142" i="4"/>
  <c r="CG133" i="4"/>
  <c r="CJ33" i="4"/>
  <c r="CK33" i="4" s="1"/>
  <c r="CA99" i="4"/>
  <c r="BV85" i="4"/>
  <c r="BV91" i="4" s="1"/>
  <c r="BV147" i="4" s="1"/>
  <c r="BX121" i="4"/>
  <c r="BX144" i="4" s="1"/>
  <c r="CD53" i="4"/>
  <c r="CE53" i="4" s="1"/>
  <c r="CA41" i="4"/>
  <c r="CD20" i="4"/>
  <c r="CE20" i="4" s="1"/>
  <c r="AZ56" i="8"/>
  <c r="BB49" i="8"/>
  <c r="CH52" i="4"/>
  <c r="CD69" i="4"/>
  <c r="CE69" i="4"/>
  <c r="BY56" i="4"/>
  <c r="CG141" i="4"/>
  <c r="CH141" i="4" s="1"/>
  <c r="CD55" i="4"/>
  <c r="AZ22" i="8"/>
  <c r="BB12" i="8"/>
  <c r="CA121" i="4" l="1"/>
  <c r="CB99" i="4"/>
  <c r="CA46" i="4"/>
  <c r="CB26" i="4"/>
  <c r="CB28" i="4" s="1"/>
  <c r="BX91" i="4"/>
  <c r="BX147" i="4" s="1"/>
  <c r="AZ145" i="8"/>
  <c r="BB56" i="8"/>
  <c r="BD49" i="8"/>
  <c r="CB41" i="4"/>
  <c r="CM33" i="4"/>
  <c r="CN33" i="4" s="1"/>
  <c r="BD31" i="8"/>
  <c r="BB35" i="8"/>
  <c r="CG38" i="4"/>
  <c r="CD26" i="4"/>
  <c r="CG139" i="4"/>
  <c r="CH139" i="4" s="1"/>
  <c r="CG14" i="4"/>
  <c r="CG83" i="4"/>
  <c r="CH83" i="4" s="1"/>
  <c r="CG98" i="4"/>
  <c r="CD84" i="4"/>
  <c r="CE84" i="4" s="1"/>
  <c r="BD143" i="8"/>
  <c r="BF133" i="8"/>
  <c r="CA56" i="4"/>
  <c r="CD49" i="4"/>
  <c r="CE49" i="4" s="1"/>
  <c r="CA35" i="4"/>
  <c r="CD31" i="4"/>
  <c r="CE31" i="4"/>
  <c r="CG53" i="4"/>
  <c r="CH53" i="4" s="1"/>
  <c r="CG62" i="4"/>
  <c r="CG21" i="4"/>
  <c r="CG40" i="4"/>
  <c r="CH40" i="4" s="1"/>
  <c r="CB49" i="4"/>
  <c r="CG13" i="4"/>
  <c r="CG137" i="4"/>
  <c r="CA126" i="4"/>
  <c r="CD124" i="4"/>
  <c r="CE124" i="4" s="1"/>
  <c r="CE126" i="4" s="1"/>
  <c r="CG66" i="4"/>
  <c r="CH66" i="4" s="1"/>
  <c r="CB84" i="4"/>
  <c r="CG134" i="4"/>
  <c r="CH134" i="4" s="1"/>
  <c r="CG16" i="4"/>
  <c r="CH16" i="4" s="1"/>
  <c r="CE13" i="4"/>
  <c r="CG27" i="4"/>
  <c r="CH27" i="4" s="1"/>
  <c r="CG34" i="4"/>
  <c r="CD54" i="4"/>
  <c r="CE137" i="4"/>
  <c r="CG138" i="4"/>
  <c r="CH138" i="4" s="1"/>
  <c r="CG107" i="4"/>
  <c r="CG106" i="4"/>
  <c r="CH106" i="4" s="1"/>
  <c r="CE66" i="4"/>
  <c r="CG105" i="4"/>
  <c r="CG63" i="4"/>
  <c r="CJ136" i="4"/>
  <c r="CK136" i="4" s="1"/>
  <c r="CB22" i="4"/>
  <c r="CD100" i="4"/>
  <c r="BY46" i="4"/>
  <c r="BB22" i="8"/>
  <c r="BD12" i="8"/>
  <c r="CJ133" i="4"/>
  <c r="CK133" i="4" s="1"/>
  <c r="CG119" i="4"/>
  <c r="CH119" i="4" s="1"/>
  <c r="CD120" i="4"/>
  <c r="CE120" i="4" s="1"/>
  <c r="CD28" i="4"/>
  <c r="CG25" i="4"/>
  <c r="CH25" i="4" s="1"/>
  <c r="CD81" i="4"/>
  <c r="CE81" i="4" s="1"/>
  <c r="CD64" i="4"/>
  <c r="CD118" i="4"/>
  <c r="CE118" i="4" s="1"/>
  <c r="CE138" i="4"/>
  <c r="CG103" i="4"/>
  <c r="CH103" i="4" s="1"/>
  <c r="CE107" i="4"/>
  <c r="CJ17" i="4"/>
  <c r="CE106" i="4"/>
  <c r="CG19" i="4"/>
  <c r="CH19" i="4" s="1"/>
  <c r="CE105" i="4"/>
  <c r="CE63" i="4"/>
  <c r="CD41" i="4"/>
  <c r="CE41" i="4" s="1"/>
  <c r="CG104" i="4"/>
  <c r="CG50" i="4"/>
  <c r="BB85" i="8"/>
  <c r="BD59" i="8"/>
  <c r="CJ135" i="4"/>
  <c r="BD124" i="8"/>
  <c r="BB126" i="8"/>
  <c r="CG102" i="4"/>
  <c r="CH102" i="4" s="1"/>
  <c r="BD130" i="8"/>
  <c r="BF129" i="8"/>
  <c r="CG65" i="4"/>
  <c r="CG32" i="4"/>
  <c r="CM52" i="4"/>
  <c r="CN52" i="4" s="1"/>
  <c r="CD89" i="4"/>
  <c r="CG88" i="4"/>
  <c r="CH88" i="4" s="1"/>
  <c r="CH89" i="4" s="1"/>
  <c r="BY126" i="4"/>
  <c r="BY144" i="4" s="1"/>
  <c r="BF25" i="8"/>
  <c r="BD28" i="8"/>
  <c r="CH133" i="4"/>
  <c r="CE119" i="4"/>
  <c r="CD68" i="4"/>
  <c r="CE68" i="4" s="1"/>
  <c r="CB120" i="4"/>
  <c r="CE25" i="4"/>
  <c r="CG55" i="4"/>
  <c r="CJ82" i="4"/>
  <c r="CK82" i="4" s="1"/>
  <c r="CB31" i="4"/>
  <c r="CK18" i="4"/>
  <c r="CJ18" i="4"/>
  <c r="CG51" i="4"/>
  <c r="CH135" i="4"/>
  <c r="CA85" i="4"/>
  <c r="CD59" i="4"/>
  <c r="CE102" i="4"/>
  <c r="CG97" i="4"/>
  <c r="CH97" i="4" s="1"/>
  <c r="CG61" i="4"/>
  <c r="CH61" i="4" s="1"/>
  <c r="CJ125" i="4"/>
  <c r="CK125" i="4"/>
  <c r="CE65" i="4"/>
  <c r="CG15" i="4"/>
  <c r="CH15" i="4" s="1"/>
  <c r="CE32" i="4"/>
  <c r="CD67" i="4"/>
  <c r="CE67" i="4" s="1"/>
  <c r="CD130" i="4"/>
  <c r="CG129" i="4"/>
  <c r="CH129" i="4" s="1"/>
  <c r="CH130" i="4" s="1"/>
  <c r="CK52" i="4"/>
  <c r="CJ141" i="4"/>
  <c r="CK141" i="4" s="1"/>
  <c r="AZ91" i="8"/>
  <c r="AZ148" i="8" s="1"/>
  <c r="BB46" i="8"/>
  <c r="BD38" i="8"/>
  <c r="CD39" i="4"/>
  <c r="CE39" i="4" s="1"/>
  <c r="CB68" i="4"/>
  <c r="CB89" i="4"/>
  <c r="CE55" i="4"/>
  <c r="CG69" i="4"/>
  <c r="CG20" i="4"/>
  <c r="CH20" i="4" s="1"/>
  <c r="CD99" i="4"/>
  <c r="BD88" i="8"/>
  <c r="BB89" i="8"/>
  <c r="CB39" i="4"/>
  <c r="CB46" i="4" s="1"/>
  <c r="CG117" i="4"/>
  <c r="CH117" i="4" s="1"/>
  <c r="CH82" i="4"/>
  <c r="CD116" i="4"/>
  <c r="CE116" i="4" s="1"/>
  <c r="CE16" i="4"/>
  <c r="CG101" i="4"/>
  <c r="BY85" i="4"/>
  <c r="CE50" i="4"/>
  <c r="CB59" i="4"/>
  <c r="CE97" i="4"/>
  <c r="CE61" i="4"/>
  <c r="CH125" i="4"/>
  <c r="CD60" i="4"/>
  <c r="CE60" i="4" s="1"/>
  <c r="CB100" i="4"/>
  <c r="CE15" i="4"/>
  <c r="CB142" i="4"/>
  <c r="CD22" i="4"/>
  <c r="CG12" i="4"/>
  <c r="CG140" i="4"/>
  <c r="BB121" i="8"/>
  <c r="BB145" i="8" s="1"/>
  <c r="BD97" i="8"/>
  <c r="CA144" i="4" l="1"/>
  <c r="CA91" i="4"/>
  <c r="CE46" i="4"/>
  <c r="BB91" i="8"/>
  <c r="BB148" i="8" s="1"/>
  <c r="CD121" i="4"/>
  <c r="BY91" i="4"/>
  <c r="BY147" i="4" s="1"/>
  <c r="CA147" i="4"/>
  <c r="CE142" i="4"/>
  <c r="CJ51" i="4"/>
  <c r="CG54" i="4"/>
  <c r="CH54" i="4" s="1"/>
  <c r="CJ105" i="4"/>
  <c r="CK105" i="4"/>
  <c r="CJ107" i="4"/>
  <c r="CJ137" i="4"/>
  <c r="CK137" i="4" s="1"/>
  <c r="CB56" i="4"/>
  <c r="CJ53" i="4"/>
  <c r="CK53" i="4" s="1"/>
  <c r="CJ98" i="4"/>
  <c r="CK98" i="4" s="1"/>
  <c r="BF31" i="8"/>
  <c r="BD35" i="8"/>
  <c r="CE99" i="4"/>
  <c r="CH51" i="4"/>
  <c r="CG68" i="4"/>
  <c r="BD121" i="8"/>
  <c r="BD145" i="8" s="1"/>
  <c r="BF97" i="8"/>
  <c r="CJ20" i="4"/>
  <c r="CK20" i="4"/>
  <c r="CM141" i="4"/>
  <c r="CG67" i="4"/>
  <c r="CH67" i="4" s="1"/>
  <c r="CJ102" i="4"/>
  <c r="BD85" i="8"/>
  <c r="BF59" i="8"/>
  <c r="CG81" i="4"/>
  <c r="CH81" i="4" s="1"/>
  <c r="CJ119" i="4"/>
  <c r="CK119" i="4" s="1"/>
  <c r="CH105" i="4"/>
  <c r="CH107" i="4"/>
  <c r="CG124" i="4"/>
  <c r="CH124" i="4" s="1"/>
  <c r="CD126" i="4"/>
  <c r="CH137" i="4"/>
  <c r="CJ40" i="4"/>
  <c r="CH98" i="4"/>
  <c r="CJ139" i="4"/>
  <c r="CK139" i="4" s="1"/>
  <c r="CM82" i="4"/>
  <c r="CN82" i="4" s="1"/>
  <c r="CP52" i="4"/>
  <c r="CQ52" i="4" s="1"/>
  <c r="CM17" i="4"/>
  <c r="CM136" i="4"/>
  <c r="CN136" i="4" s="1"/>
  <c r="CJ134" i="4"/>
  <c r="CG26" i="4"/>
  <c r="CG28" i="4" s="1"/>
  <c r="CP33" i="4"/>
  <c r="CQ33" i="4"/>
  <c r="CG60" i="4"/>
  <c r="CH60" i="4" s="1"/>
  <c r="CG99" i="4"/>
  <c r="CH99" i="4" s="1"/>
  <c r="CG116" i="4"/>
  <c r="CH116" i="4" s="1"/>
  <c r="CJ101" i="4"/>
  <c r="CJ69" i="4"/>
  <c r="CK69" i="4" s="1"/>
  <c r="CM125" i="4"/>
  <c r="CN125" i="4" s="1"/>
  <c r="CD85" i="4"/>
  <c r="CH59" i="4"/>
  <c r="CG59" i="4"/>
  <c r="CJ55" i="4"/>
  <c r="CJ32" i="4"/>
  <c r="CK32" i="4" s="1"/>
  <c r="CJ50" i="4"/>
  <c r="CK50" i="4" s="1"/>
  <c r="CK17" i="4"/>
  <c r="CG118" i="4"/>
  <c r="CH118" i="4" s="1"/>
  <c r="CJ25" i="4"/>
  <c r="CM133" i="4"/>
  <c r="CN133" i="4" s="1"/>
  <c r="CG100" i="4"/>
  <c r="CJ34" i="4"/>
  <c r="CK21" i="4"/>
  <c r="CJ21" i="4"/>
  <c r="CE35" i="4"/>
  <c r="BF143" i="8"/>
  <c r="BH133" i="8"/>
  <c r="CE26" i="4"/>
  <c r="CJ27" i="4"/>
  <c r="CG39" i="4"/>
  <c r="CH39" i="4" s="1"/>
  <c r="CJ140" i="4"/>
  <c r="CK140" i="4" s="1"/>
  <c r="CH101" i="4"/>
  <c r="CH69" i="4"/>
  <c r="CE22" i="4"/>
  <c r="CJ61" i="4"/>
  <c r="CK61" i="4" s="1"/>
  <c r="CE59" i="4"/>
  <c r="CM18" i="4"/>
  <c r="CH55" i="4"/>
  <c r="CG89" i="4"/>
  <c r="CJ88" i="4"/>
  <c r="CH32" i="4"/>
  <c r="BD126" i="8"/>
  <c r="BF124" i="8"/>
  <c r="CH50" i="4"/>
  <c r="CG142" i="4"/>
  <c r="CE100" i="4"/>
  <c r="CB121" i="4"/>
  <c r="CB144" i="4" s="1"/>
  <c r="CJ138" i="4"/>
  <c r="CK138" i="4" s="1"/>
  <c r="CH34" i="4"/>
  <c r="CJ13" i="4"/>
  <c r="CH21" i="4"/>
  <c r="CD35" i="4"/>
  <c r="CG31" i="4"/>
  <c r="CH31" i="4" s="1"/>
  <c r="CH35" i="4" s="1"/>
  <c r="CD46" i="4"/>
  <c r="BF49" i="8"/>
  <c r="BD56" i="8"/>
  <c r="BF130" i="8"/>
  <c r="BH129" i="8"/>
  <c r="CG41" i="4"/>
  <c r="CH41" i="4"/>
  <c r="CJ103" i="4"/>
  <c r="CJ63" i="4"/>
  <c r="CK63" i="4" s="1"/>
  <c r="CJ14" i="4"/>
  <c r="CK14" i="4" s="1"/>
  <c r="CH140" i="4"/>
  <c r="CH142" i="4" s="1"/>
  <c r="BD46" i="8"/>
  <c r="BF38" i="8"/>
  <c r="CE28" i="4"/>
  <c r="BF28" i="8"/>
  <c r="BH25" i="8"/>
  <c r="CJ65" i="4"/>
  <c r="CM135" i="4"/>
  <c r="CN135" i="4" s="1"/>
  <c r="CJ104" i="4"/>
  <c r="CG64" i="4"/>
  <c r="CH64" i="4"/>
  <c r="BF12" i="8"/>
  <c r="BD22" i="8"/>
  <c r="CH13" i="4"/>
  <c r="CJ62" i="4"/>
  <c r="CK62" i="4" s="1"/>
  <c r="CJ83" i="4"/>
  <c r="CJ38" i="4"/>
  <c r="CK38" i="4" s="1"/>
  <c r="CJ12" i="4"/>
  <c r="CG22" i="4"/>
  <c r="CJ15" i="4"/>
  <c r="CJ16" i="4"/>
  <c r="CK16" i="4"/>
  <c r="CJ117" i="4"/>
  <c r="CH12" i="4"/>
  <c r="CB85" i="4"/>
  <c r="BF88" i="8"/>
  <c r="BD89" i="8"/>
  <c r="CG130" i="4"/>
  <c r="CJ129" i="4"/>
  <c r="CK129" i="4" s="1"/>
  <c r="CK130" i="4" s="1"/>
  <c r="CJ97" i="4"/>
  <c r="CK97" i="4" s="1"/>
  <c r="CB35" i="4"/>
  <c r="CH65" i="4"/>
  <c r="CK135" i="4"/>
  <c r="CH104" i="4"/>
  <c r="CJ19" i="4"/>
  <c r="CK19" i="4" s="1"/>
  <c r="CE64" i="4"/>
  <c r="CG120" i="4"/>
  <c r="CH120" i="4" s="1"/>
  <c r="CH63" i="4"/>
  <c r="CJ106" i="4"/>
  <c r="CK106" i="4" s="1"/>
  <c r="CE54" i="4"/>
  <c r="CE56" i="4" s="1"/>
  <c r="CJ66" i="4"/>
  <c r="CH62" i="4"/>
  <c r="CD56" i="4"/>
  <c r="CG49" i="4"/>
  <c r="CH49" i="4" s="1"/>
  <c r="CG84" i="4"/>
  <c r="CH84" i="4" s="1"/>
  <c r="CH14" i="4"/>
  <c r="CH38" i="4"/>
  <c r="CG121" i="4" l="1"/>
  <c r="CG144" i="4" s="1"/>
  <c r="CB91" i="4"/>
  <c r="CG46" i="4"/>
  <c r="CD144" i="4"/>
  <c r="CE121" i="4"/>
  <c r="CJ142" i="4"/>
  <c r="BD91" i="8"/>
  <c r="BD148" i="8" s="1"/>
  <c r="CE144" i="4"/>
  <c r="CM102" i="4"/>
  <c r="BH88" i="8"/>
  <c r="BF89" i="8"/>
  <c r="CM16" i="4"/>
  <c r="BH28" i="8"/>
  <c r="BJ25" i="8"/>
  <c r="CE85" i="4"/>
  <c r="CE91" i="4" s="1"/>
  <c r="CM140" i="4"/>
  <c r="CN140" i="4" s="1"/>
  <c r="CM34" i="4"/>
  <c r="CN34" i="4" s="1"/>
  <c r="CM50" i="4"/>
  <c r="CM101" i="4"/>
  <c r="CK102" i="4"/>
  <c r="CM20" i="4"/>
  <c r="CN20" i="4" s="1"/>
  <c r="CM107" i="4"/>
  <c r="CN107" i="4" s="1"/>
  <c r="CM51" i="4"/>
  <c r="CN51" i="4" s="1"/>
  <c r="CJ64" i="4"/>
  <c r="CM63" i="4"/>
  <c r="CN63" i="4" s="1"/>
  <c r="CM61" i="4"/>
  <c r="CK34" i="4"/>
  <c r="CN32" i="4"/>
  <c r="CM32" i="4"/>
  <c r="CP125" i="4"/>
  <c r="CQ125" i="4" s="1"/>
  <c r="CK101" i="4"/>
  <c r="CJ60" i="4"/>
  <c r="CK60" i="4" s="1"/>
  <c r="CQ136" i="4"/>
  <c r="CP136" i="4"/>
  <c r="CM139" i="4"/>
  <c r="CJ81" i="4"/>
  <c r="CK81" i="4" s="1"/>
  <c r="BF121" i="8"/>
  <c r="BH97" i="8"/>
  <c r="CK107" i="4"/>
  <c r="CK51" i="4"/>
  <c r="CN65" i="4"/>
  <c r="CM65" i="4"/>
  <c r="CM119" i="4"/>
  <c r="CN119" i="4" s="1"/>
  <c r="CM13" i="4"/>
  <c r="CM138" i="4"/>
  <c r="CN138" i="4" s="1"/>
  <c r="CN88" i="4"/>
  <c r="CN89" i="4" s="1"/>
  <c r="CM88" i="4"/>
  <c r="CJ89" i="4"/>
  <c r="CM25" i="4"/>
  <c r="CN25" i="4" s="1"/>
  <c r="CH126" i="4"/>
  <c r="BF35" i="8"/>
  <c r="BH31" i="8"/>
  <c r="CB147" i="4"/>
  <c r="BJ129" i="8"/>
  <c r="BH130" i="8"/>
  <c r="CH46" i="4"/>
  <c r="CJ120" i="4"/>
  <c r="CK120" i="4" s="1"/>
  <c r="CM15" i="4"/>
  <c r="CN15" i="4" s="1"/>
  <c r="CM103" i="4"/>
  <c r="CN103" i="4" s="1"/>
  <c r="CK13" i="4"/>
  <c r="CK88" i="4"/>
  <c r="BH143" i="8"/>
  <c r="BJ133" i="8"/>
  <c r="CK25" i="4"/>
  <c r="CS33" i="4"/>
  <c r="CT33" i="4" s="1"/>
  <c r="CJ124" i="4"/>
  <c r="CG126" i="4"/>
  <c r="CJ67" i="4"/>
  <c r="CM137" i="4"/>
  <c r="CN137" i="4"/>
  <c r="CM105" i="4"/>
  <c r="CN105" i="4" s="1"/>
  <c r="CJ22" i="4"/>
  <c r="CM12" i="4"/>
  <c r="CN12" i="4" s="1"/>
  <c r="BF126" i="8"/>
  <c r="BH124" i="8"/>
  <c r="CJ84" i="4"/>
  <c r="CH22" i="4"/>
  <c r="CM104" i="4"/>
  <c r="CM66" i="4"/>
  <c r="CK15" i="4"/>
  <c r="CM83" i="4"/>
  <c r="CN83" i="4" s="1"/>
  <c r="BF46" i="8"/>
  <c r="BH38" i="8"/>
  <c r="BF56" i="8"/>
  <c r="BH49" i="8"/>
  <c r="CJ39" i="4"/>
  <c r="CK39" i="4" s="1"/>
  <c r="CJ100" i="4"/>
  <c r="CK100" i="4" s="1"/>
  <c r="CM55" i="4"/>
  <c r="CJ26" i="4"/>
  <c r="CM134" i="4"/>
  <c r="CP17" i="4"/>
  <c r="CQ17" i="4" s="1"/>
  <c r="CP82" i="4"/>
  <c r="CM40" i="4"/>
  <c r="CN40" i="4"/>
  <c r="CJ68" i="4"/>
  <c r="CK68" i="4" s="1"/>
  <c r="CM98" i="4"/>
  <c r="CM14" i="4"/>
  <c r="CN14" i="4"/>
  <c r="CP18" i="4"/>
  <c r="CQ18" i="4" s="1"/>
  <c r="CM38" i="4"/>
  <c r="CM117" i="4"/>
  <c r="CN117" i="4" s="1"/>
  <c r="CK104" i="4"/>
  <c r="CJ130" i="4"/>
  <c r="CM129" i="4"/>
  <c r="CN129" i="4"/>
  <c r="CN130" i="4" s="1"/>
  <c r="CK83" i="4"/>
  <c r="BH12" i="8"/>
  <c r="BF22" i="8"/>
  <c r="CM27" i="4"/>
  <c r="CN27" i="4" s="1"/>
  <c r="CH100" i="4"/>
  <c r="CH121" i="4" s="1"/>
  <c r="CJ118" i="4"/>
  <c r="CJ121" i="4" s="1"/>
  <c r="CK55" i="4"/>
  <c r="CJ116" i="4"/>
  <c r="CK116" i="4" s="1"/>
  <c r="CH26" i="4"/>
  <c r="CH28" i="4" s="1"/>
  <c r="CK134" i="4"/>
  <c r="CN17" i="4"/>
  <c r="CK40" i="4"/>
  <c r="BF85" i="8"/>
  <c r="BH59" i="8"/>
  <c r="CP141" i="4"/>
  <c r="CQ141" i="4" s="1"/>
  <c r="CH68" i="4"/>
  <c r="CH85" i="4" s="1"/>
  <c r="CD91" i="4"/>
  <c r="CM97" i="4"/>
  <c r="CN97" i="4" s="1"/>
  <c r="CH56" i="4"/>
  <c r="CK66" i="4"/>
  <c r="CK117" i="4"/>
  <c r="CK12" i="4"/>
  <c r="CP135" i="4"/>
  <c r="CK103" i="4"/>
  <c r="CG56" i="4"/>
  <c r="CJ49" i="4"/>
  <c r="CK49" i="4" s="1"/>
  <c r="CM106" i="4"/>
  <c r="CM19" i="4"/>
  <c r="CN19" i="4" s="1"/>
  <c r="CM62" i="4"/>
  <c r="CN62" i="4" s="1"/>
  <c r="CK65" i="4"/>
  <c r="CJ41" i="4"/>
  <c r="CK41" i="4" s="1"/>
  <c r="CJ31" i="4"/>
  <c r="CK31" i="4" s="1"/>
  <c r="CG35" i="4"/>
  <c r="CN18" i="4"/>
  <c r="CK27" i="4"/>
  <c r="CM21" i="4"/>
  <c r="CP133" i="4"/>
  <c r="CQ133" i="4"/>
  <c r="CJ59" i="4"/>
  <c r="CK59" i="4" s="1"/>
  <c r="CG85" i="4"/>
  <c r="CM69" i="4"/>
  <c r="CJ99" i="4"/>
  <c r="CK99" i="4" s="1"/>
  <c r="CS52" i="4"/>
  <c r="CT52" i="4"/>
  <c r="CN141" i="4"/>
  <c r="CM53" i="4"/>
  <c r="CN53" i="4" s="1"/>
  <c r="CJ54" i="4"/>
  <c r="CK54" i="4"/>
  <c r="BF91" i="8" l="1"/>
  <c r="CK35" i="4"/>
  <c r="CD147" i="4"/>
  <c r="CM142" i="4"/>
  <c r="CN134" i="4"/>
  <c r="CE147" i="4"/>
  <c r="CK56" i="4"/>
  <c r="CH144" i="4"/>
  <c r="BF145" i="8"/>
  <c r="CK46" i="4"/>
  <c r="CN26" i="4"/>
  <c r="CN28" i="4" s="1"/>
  <c r="CM26" i="4"/>
  <c r="CM99" i="4"/>
  <c r="CN99" i="4" s="1"/>
  <c r="CS133" i="4"/>
  <c r="CS141" i="4"/>
  <c r="CT141" i="4" s="1"/>
  <c r="CK142" i="4"/>
  <c r="CP14" i="4"/>
  <c r="CQ14" i="4" s="1"/>
  <c r="CP40" i="4"/>
  <c r="CK26" i="4"/>
  <c r="CM39" i="4"/>
  <c r="CP83" i="4"/>
  <c r="CQ83" i="4" s="1"/>
  <c r="CM22" i="4"/>
  <c r="CP12" i="4"/>
  <c r="CP137" i="4"/>
  <c r="CK89" i="4"/>
  <c r="CP25" i="4"/>
  <c r="CQ25" i="4" s="1"/>
  <c r="CM28" i="4"/>
  <c r="CP138" i="4"/>
  <c r="CQ138" i="4" s="1"/>
  <c r="CP65" i="4"/>
  <c r="CQ65" i="4" s="1"/>
  <c r="CM81" i="4"/>
  <c r="CN81" i="4" s="1"/>
  <c r="CM60" i="4"/>
  <c r="CN60" i="4" s="1"/>
  <c r="CP140" i="4"/>
  <c r="CQ140" i="4" s="1"/>
  <c r="CM118" i="4"/>
  <c r="CM64" i="4"/>
  <c r="CN64" i="4" s="1"/>
  <c r="CS82" i="4"/>
  <c r="CM67" i="4"/>
  <c r="CN67" i="4" s="1"/>
  <c r="CP20" i="4"/>
  <c r="CQ20" i="4" s="1"/>
  <c r="CP101" i="4"/>
  <c r="BJ88" i="8"/>
  <c r="BH89" i="8"/>
  <c r="CJ126" i="4"/>
  <c r="CJ144" i="4" s="1"/>
  <c r="CM124" i="4"/>
  <c r="CN124" i="4" s="1"/>
  <c r="CN126" i="4" s="1"/>
  <c r="BH85" i="8"/>
  <c r="BJ59" i="8"/>
  <c r="CJ46" i="4"/>
  <c r="CQ82" i="4"/>
  <c r="CH91" i="4"/>
  <c r="CH147" i="4" s="1"/>
  <c r="CK67" i="4"/>
  <c r="BJ130" i="8"/>
  <c r="BL129" i="8"/>
  <c r="CJ28" i="4"/>
  <c r="CP13" i="4"/>
  <c r="CQ13" i="4" s="1"/>
  <c r="CP139" i="4"/>
  <c r="CQ139" i="4" s="1"/>
  <c r="CP61" i="4"/>
  <c r="CQ61" i="4" s="1"/>
  <c r="CN101" i="4"/>
  <c r="CP102" i="4"/>
  <c r="CQ102" i="4" s="1"/>
  <c r="CP117" i="4"/>
  <c r="CQ117" i="4" s="1"/>
  <c r="CP69" i="4"/>
  <c r="CQ69" i="4" s="1"/>
  <c r="CM31" i="4"/>
  <c r="CN31" i="4"/>
  <c r="CN35" i="4" s="1"/>
  <c r="CJ35" i="4"/>
  <c r="CM54" i="4"/>
  <c r="CN54" i="4" s="1"/>
  <c r="CN69" i="4"/>
  <c r="CP38" i="4"/>
  <c r="CP98" i="4"/>
  <c r="CQ98" i="4" s="1"/>
  <c r="CP55" i="4"/>
  <c r="CQ55" i="4" s="1"/>
  <c r="BH56" i="8"/>
  <c r="BJ49" i="8"/>
  <c r="CV33" i="4"/>
  <c r="CP103" i="4"/>
  <c r="CQ103" i="4" s="1"/>
  <c r="CN13" i="4"/>
  <c r="CN139" i="4"/>
  <c r="CN61" i="4"/>
  <c r="CP50" i="4"/>
  <c r="CQ50" i="4" s="1"/>
  <c r="CN102" i="4"/>
  <c r="CM49" i="4"/>
  <c r="CJ56" i="4"/>
  <c r="CP27" i="4"/>
  <c r="CQ27" i="4" s="1"/>
  <c r="CM116" i="4"/>
  <c r="CN116" i="4" s="1"/>
  <c r="CV52" i="4"/>
  <c r="CW52" i="4" s="1"/>
  <c r="EI52" i="4" s="1"/>
  <c r="J47" i="3" s="1"/>
  <c r="K47" i="3" s="1"/>
  <c r="CP129" i="4"/>
  <c r="CQ129" i="4" s="1"/>
  <c r="CQ130" i="4" s="1"/>
  <c r="CM130" i="4"/>
  <c r="CN38" i="4"/>
  <c r="CN98" i="4"/>
  <c r="CS17" i="4"/>
  <c r="CT17" i="4" s="1"/>
  <c r="CN55" i="4"/>
  <c r="CP66" i="4"/>
  <c r="CQ66" i="4" s="1"/>
  <c r="CN84" i="4"/>
  <c r="CM84" i="4"/>
  <c r="CP15" i="4"/>
  <c r="CQ15" i="4" s="1"/>
  <c r="BJ31" i="8"/>
  <c r="BH35" i="8"/>
  <c r="BH121" i="8"/>
  <c r="BH145" i="8" s="1"/>
  <c r="BJ97" i="8"/>
  <c r="CS125" i="4"/>
  <c r="CP63" i="4"/>
  <c r="CQ63" i="4" s="1"/>
  <c r="CP51" i="4"/>
  <c r="CN50" i="4"/>
  <c r="BL25" i="8"/>
  <c r="BJ28" i="8"/>
  <c r="CP21" i="4"/>
  <c r="CP19" i="4"/>
  <c r="CQ19" i="4" s="1"/>
  <c r="CN21" i="4"/>
  <c r="CM41" i="4"/>
  <c r="CS135" i="4"/>
  <c r="CT135" i="4" s="1"/>
  <c r="CP106" i="4"/>
  <c r="CQ106" i="4" s="1"/>
  <c r="CQ135" i="4"/>
  <c r="CJ85" i="4"/>
  <c r="CM59" i="4"/>
  <c r="CN59" i="4" s="1"/>
  <c r="CN106" i="4"/>
  <c r="CK22" i="4"/>
  <c r="BH22" i="8"/>
  <c r="BJ12" i="8"/>
  <c r="CM68" i="4"/>
  <c r="CN68" i="4" s="1"/>
  <c r="CP134" i="4"/>
  <c r="BH46" i="8"/>
  <c r="BJ38" i="8"/>
  <c r="CN66" i="4"/>
  <c r="CK84" i="4"/>
  <c r="CP105" i="4"/>
  <c r="CQ105" i="4" s="1"/>
  <c r="CK124" i="4"/>
  <c r="CK28" i="4"/>
  <c r="CS136" i="4"/>
  <c r="CT136" i="4" s="1"/>
  <c r="CP32" i="4"/>
  <c r="CG91" i="4"/>
  <c r="CG147" i="4" s="1"/>
  <c r="CP104" i="4"/>
  <c r="CQ104" i="4"/>
  <c r="CP16" i="4"/>
  <c r="CQ16" i="4"/>
  <c r="CP53" i="4"/>
  <c r="CQ53" i="4" s="1"/>
  <c r="CP62" i="4"/>
  <c r="CQ62" i="4" s="1"/>
  <c r="CP97" i="4"/>
  <c r="CK118" i="4"/>
  <c r="CS18" i="4"/>
  <c r="CT18" i="4"/>
  <c r="CM100" i="4"/>
  <c r="CM121" i="4" s="1"/>
  <c r="CN104" i="4"/>
  <c r="BH126" i="8"/>
  <c r="BJ124" i="8"/>
  <c r="BJ143" i="8"/>
  <c r="BL133" i="8"/>
  <c r="CM120" i="4"/>
  <c r="CN120" i="4" s="1"/>
  <c r="CP88" i="4"/>
  <c r="CQ88" i="4" s="1"/>
  <c r="CM89" i="4"/>
  <c r="CP119" i="4"/>
  <c r="CQ119" i="4" s="1"/>
  <c r="CK64" i="4"/>
  <c r="CK85" i="4" s="1"/>
  <c r="CP107" i="4"/>
  <c r="CQ107" i="4" s="1"/>
  <c r="CP34" i="4"/>
  <c r="CQ34" i="4" s="1"/>
  <c r="CN16" i="4"/>
  <c r="BF148" i="8" l="1"/>
  <c r="BH91" i="8"/>
  <c r="CN142" i="4"/>
  <c r="CM46" i="4"/>
  <c r="CJ91" i="4"/>
  <c r="CJ147" i="4" s="1"/>
  <c r="BH148" i="8"/>
  <c r="CN41" i="4"/>
  <c r="CK91" i="4"/>
  <c r="CP142" i="4"/>
  <c r="CQ89" i="4"/>
  <c r="BL143" i="8"/>
  <c r="BN133" i="8"/>
  <c r="CS32" i="4"/>
  <c r="CT32" i="4" s="1"/>
  <c r="CQ134" i="4"/>
  <c r="CN85" i="4"/>
  <c r="CS21" i="4"/>
  <c r="CT21" i="4" s="1"/>
  <c r="BJ121" i="8"/>
  <c r="BL97" i="8"/>
  <c r="CM56" i="4"/>
  <c r="CP49" i="4"/>
  <c r="CQ49" i="4" s="1"/>
  <c r="CY33" i="4"/>
  <c r="CZ33" i="4" s="1"/>
  <c r="BL130" i="8"/>
  <c r="BN129" i="8"/>
  <c r="CP118" i="4"/>
  <c r="CQ118" i="4" s="1"/>
  <c r="CP22" i="4"/>
  <c r="CS12" i="4"/>
  <c r="CS40" i="4"/>
  <c r="CV125" i="4"/>
  <c r="CW125" i="4" s="1"/>
  <c r="CV18" i="4"/>
  <c r="CW18" i="4" s="1"/>
  <c r="EI18" i="4" s="1"/>
  <c r="CK126" i="4"/>
  <c r="CS119" i="4"/>
  <c r="CT119" i="4" s="1"/>
  <c r="CS16" i="4"/>
  <c r="CT16" i="4"/>
  <c r="CQ32" i="4"/>
  <c r="CP59" i="4"/>
  <c r="CM85" i="4"/>
  <c r="CQ21" i="4"/>
  <c r="CP84" i="4"/>
  <c r="CN49" i="4"/>
  <c r="CN56" i="4" s="1"/>
  <c r="CW33" i="4"/>
  <c r="EI33" i="4" s="1"/>
  <c r="J26" i="3" s="1"/>
  <c r="K26" i="3" s="1"/>
  <c r="G19" i="1" s="1"/>
  <c r="J19" i="1" s="1"/>
  <c r="CS55" i="4"/>
  <c r="CP54" i="4"/>
  <c r="CQ54" i="4" s="1"/>
  <c r="BJ85" i="8"/>
  <c r="BL59" i="8"/>
  <c r="BL88" i="8"/>
  <c r="BJ89" i="8"/>
  <c r="CP67" i="4"/>
  <c r="CQ67" i="4" s="1"/>
  <c r="CN118" i="4"/>
  <c r="CQ40" i="4"/>
  <c r="CS106" i="4"/>
  <c r="CT106" i="4" s="1"/>
  <c r="CS105" i="4"/>
  <c r="CT105" i="4" s="1"/>
  <c r="CV135" i="4"/>
  <c r="CW135" i="4"/>
  <c r="EI135" i="4" s="1"/>
  <c r="J126" i="3" s="1"/>
  <c r="K126" i="3" s="1"/>
  <c r="G31" i="2" s="1"/>
  <c r="J31" i="2" s="1"/>
  <c r="CP116" i="4"/>
  <c r="CS61" i="4"/>
  <c r="CT61" i="4" s="1"/>
  <c r="CS101" i="4"/>
  <c r="CV82" i="4"/>
  <c r="CW82" i="4" s="1"/>
  <c r="EI82" i="4" s="1"/>
  <c r="J75" i="3" s="1"/>
  <c r="K75" i="3" s="1"/>
  <c r="G49" i="1" s="1"/>
  <c r="J49" i="1" s="1"/>
  <c r="CS65" i="4"/>
  <c r="CT65" i="4" s="1"/>
  <c r="CV133" i="4"/>
  <c r="CW133" i="4" s="1"/>
  <c r="BN25" i="8"/>
  <c r="BL28" i="8"/>
  <c r="BJ126" i="8"/>
  <c r="BL124" i="8"/>
  <c r="CS97" i="4"/>
  <c r="CP68" i="4"/>
  <c r="CS51" i="4"/>
  <c r="CS104" i="4"/>
  <c r="CV136" i="4"/>
  <c r="CW136" i="4" s="1"/>
  <c r="EI136" i="4" s="1"/>
  <c r="J127" i="3" s="1"/>
  <c r="K127" i="3" s="1"/>
  <c r="G32" i="2" s="1"/>
  <c r="J32" i="2" s="1"/>
  <c r="BJ22" i="8"/>
  <c r="BL12" i="8"/>
  <c r="CP41" i="4"/>
  <c r="CQ41" i="4" s="1"/>
  <c r="CQ51" i="4"/>
  <c r="CS27" i="4"/>
  <c r="CT27" i="4" s="1"/>
  <c r="CS117" i="4"/>
  <c r="CS139" i="4"/>
  <c r="CQ101" i="4"/>
  <c r="CN22" i="4"/>
  <c r="CT82" i="4"/>
  <c r="CS140" i="4"/>
  <c r="CT140" i="4" s="1"/>
  <c r="CS138" i="4"/>
  <c r="CS14" i="4"/>
  <c r="CT14" i="4" s="1"/>
  <c r="CT133" i="4"/>
  <c r="BJ56" i="8"/>
  <c r="BL49" i="8"/>
  <c r="CP81" i="4"/>
  <c r="CS34" i="4"/>
  <c r="CQ97" i="4"/>
  <c r="CS53" i="4"/>
  <c r="CS63" i="4"/>
  <c r="CS66" i="4"/>
  <c r="CS129" i="4"/>
  <c r="CT129" i="4" s="1"/>
  <c r="CT130" i="4" s="1"/>
  <c r="CP130" i="4"/>
  <c r="CS50" i="4"/>
  <c r="CT50" i="4" s="1"/>
  <c r="CS98" i="4"/>
  <c r="CT98" i="4" s="1"/>
  <c r="CK121" i="4"/>
  <c r="CS137" i="4"/>
  <c r="CT137" i="4" s="1"/>
  <c r="CS83" i="4"/>
  <c r="CS38" i="4"/>
  <c r="CP31" i="4"/>
  <c r="CQ31" i="4" s="1"/>
  <c r="CQ35" i="4" s="1"/>
  <c r="CM35" i="4"/>
  <c r="CS20" i="4"/>
  <c r="CT20" i="4" s="1"/>
  <c r="CQ137" i="4"/>
  <c r="CP39" i="4"/>
  <c r="CQ39" i="4" s="1"/>
  <c r="CP99" i="4"/>
  <c r="CQ99" i="4" s="1"/>
  <c r="CS134" i="4"/>
  <c r="CT134" i="4" s="1"/>
  <c r="CP89" i="4"/>
  <c r="CS88" i="4"/>
  <c r="CT88" i="4" s="1"/>
  <c r="CT89" i="4" s="1"/>
  <c r="CP100" i="4"/>
  <c r="BJ46" i="8"/>
  <c r="BL38" i="8"/>
  <c r="BL31" i="8"/>
  <c r="BJ35" i="8"/>
  <c r="CT107" i="4"/>
  <c r="CS107" i="4"/>
  <c r="CP120" i="4"/>
  <c r="CQ120" i="4" s="1"/>
  <c r="CN100" i="4"/>
  <c r="CS62" i="4"/>
  <c r="CT62" i="4" s="1"/>
  <c r="CS19" i="4"/>
  <c r="CT19" i="4" s="1"/>
  <c r="CT125" i="4"/>
  <c r="CS15" i="4"/>
  <c r="CT15" i="4"/>
  <c r="CV17" i="4"/>
  <c r="CW17" i="4" s="1"/>
  <c r="EI17" i="4" s="1"/>
  <c r="CY52" i="4"/>
  <c r="CZ52" i="4" s="1"/>
  <c r="CS103" i="4"/>
  <c r="CT103" i="4" s="1"/>
  <c r="CQ38" i="4"/>
  <c r="CS69" i="4"/>
  <c r="CT69" i="4" s="1"/>
  <c r="CS102" i="4"/>
  <c r="CT102" i="4" s="1"/>
  <c r="CS13" i="4"/>
  <c r="CP124" i="4"/>
  <c r="CM126" i="4"/>
  <c r="CM144" i="4" s="1"/>
  <c r="CP64" i="4"/>
  <c r="CQ64" i="4" s="1"/>
  <c r="CP60" i="4"/>
  <c r="CQ60" i="4" s="1"/>
  <c r="CS25" i="4"/>
  <c r="CT25" i="4" s="1"/>
  <c r="CQ12" i="4"/>
  <c r="CN39" i="4"/>
  <c r="CV141" i="4"/>
  <c r="CP26" i="4"/>
  <c r="CQ26" i="4" s="1"/>
  <c r="CQ28" i="4" s="1"/>
  <c r="CN121" i="4" l="1"/>
  <c r="CK144" i="4"/>
  <c r="CK147" i="4"/>
  <c r="CM91" i="4"/>
  <c r="BJ91" i="8"/>
  <c r="EI125" i="4"/>
  <c r="J116" i="3" s="1"/>
  <c r="K116" i="3" s="1"/>
  <c r="G27" i="2" s="1"/>
  <c r="J27" i="2" s="1"/>
  <c r="BJ145" i="8"/>
  <c r="CS84" i="4"/>
  <c r="CV97" i="4"/>
  <c r="EI133" i="4"/>
  <c r="CS116" i="4"/>
  <c r="BL121" i="8"/>
  <c r="BN97" i="8"/>
  <c r="CS81" i="4"/>
  <c r="CT81" i="4" s="1"/>
  <c r="CV138" i="4"/>
  <c r="CW138" i="4" s="1"/>
  <c r="EI138" i="4" s="1"/>
  <c r="J129" i="3" s="1"/>
  <c r="K129" i="3" s="1"/>
  <c r="G34" i="2" s="1"/>
  <c r="J34" i="2" s="1"/>
  <c r="CP121" i="4"/>
  <c r="CS142" i="4"/>
  <c r="CV101" i="4"/>
  <c r="CT26" i="4"/>
  <c r="CT28" i="4" s="1"/>
  <c r="CS26" i="4"/>
  <c r="CP28" i="4"/>
  <c r="CV69" i="4"/>
  <c r="CW69" i="4" s="1"/>
  <c r="EI69" i="4" s="1"/>
  <c r="J64" i="3" s="1"/>
  <c r="K64" i="3" s="1"/>
  <c r="G47" i="1" s="1"/>
  <c r="J47" i="1" s="1"/>
  <c r="CV19" i="4"/>
  <c r="CV137" i="4"/>
  <c r="CV66" i="4"/>
  <c r="CW66" i="4" s="1"/>
  <c r="CQ81" i="4"/>
  <c r="CT138" i="4"/>
  <c r="CT142" i="4" s="1"/>
  <c r="CV139" i="4"/>
  <c r="CV104" i="4"/>
  <c r="CY133" i="4"/>
  <c r="CT101" i="4"/>
  <c r="CY135" i="4"/>
  <c r="CZ135" i="4" s="1"/>
  <c r="CQ84" i="4"/>
  <c r="CW40" i="4"/>
  <c r="CV40" i="4"/>
  <c r="CS118" i="4"/>
  <c r="DB33" i="4"/>
  <c r="DC33" i="4" s="1"/>
  <c r="CV20" i="4"/>
  <c r="CW20" i="4" s="1"/>
  <c r="EI20" i="4" s="1"/>
  <c r="DB52" i="4"/>
  <c r="DC52" i="4" s="1"/>
  <c r="CS120" i="4"/>
  <c r="CT120" i="4" s="1"/>
  <c r="CT99" i="4"/>
  <c r="CS99" i="4"/>
  <c r="CT66" i="4"/>
  <c r="BL56" i="8"/>
  <c r="BN49" i="8"/>
  <c r="CV140" i="4"/>
  <c r="CT139" i="4"/>
  <c r="CS41" i="4"/>
  <c r="CT104" i="4"/>
  <c r="CT97" i="4"/>
  <c r="CV61" i="4"/>
  <c r="CW61" i="4" s="1"/>
  <c r="EI61" i="4" s="1"/>
  <c r="J56" i="3" s="1"/>
  <c r="K56" i="3" s="1"/>
  <c r="G39" i="1" s="1"/>
  <c r="J39" i="1" s="1"/>
  <c r="CV105" i="4"/>
  <c r="CS67" i="4"/>
  <c r="CT67" i="4" s="1"/>
  <c r="CS54" i="4"/>
  <c r="CV16" i="4"/>
  <c r="CW16" i="4" s="1"/>
  <c r="EI16" i="4" s="1"/>
  <c r="CT40" i="4"/>
  <c r="CP56" i="4"/>
  <c r="CS49" i="4"/>
  <c r="CT49" i="4" s="1"/>
  <c r="CW21" i="4"/>
  <c r="EI21" i="4" s="1"/>
  <c r="J14" i="3" s="1"/>
  <c r="K14" i="3" s="1"/>
  <c r="G13" i="1" s="1"/>
  <c r="J13" i="1" s="1"/>
  <c r="CV21" i="4"/>
  <c r="CN46" i="4"/>
  <c r="CN91" i="4" s="1"/>
  <c r="BL46" i="8"/>
  <c r="BN38" i="8"/>
  <c r="CS100" i="4"/>
  <c r="CT100" i="4" s="1"/>
  <c r="CV63" i="4"/>
  <c r="CV53" i="4"/>
  <c r="CV117" i="4"/>
  <c r="BL22" i="8"/>
  <c r="BN12" i="8"/>
  <c r="CV51" i="4"/>
  <c r="CW51" i="4" s="1"/>
  <c r="BL126" i="8"/>
  <c r="BN124" i="8"/>
  <c r="CV55" i="4"/>
  <c r="CW55" i="4" s="1"/>
  <c r="CY18" i="4"/>
  <c r="CZ18" i="4" s="1"/>
  <c r="CV12" i="4"/>
  <c r="CW12" i="4"/>
  <c r="CS22" i="4"/>
  <c r="CQ56" i="4"/>
  <c r="BN143" i="8"/>
  <c r="BP133" i="8"/>
  <c r="CV38" i="4"/>
  <c r="CW38" i="4" s="1"/>
  <c r="CV83" i="4"/>
  <c r="CW83" i="4" s="1"/>
  <c r="CW34" i="4"/>
  <c r="CV34" i="4"/>
  <c r="CY125" i="4"/>
  <c r="CZ125" i="4" s="1"/>
  <c r="CV32" i="4"/>
  <c r="CV134" i="4"/>
  <c r="CW134" i="4" s="1"/>
  <c r="EI134" i="4" s="1"/>
  <c r="J125" i="3" s="1"/>
  <c r="K125" i="3" s="1"/>
  <c r="G30" i="2" s="1"/>
  <c r="J30" i="2" s="1"/>
  <c r="CT38" i="4"/>
  <c r="CV98" i="4"/>
  <c r="CY136" i="4"/>
  <c r="CZ136" i="4" s="1"/>
  <c r="CZ141" i="4"/>
  <c r="CY141" i="4"/>
  <c r="CS60" i="4"/>
  <c r="CT60" i="4" s="1"/>
  <c r="CS124" i="4"/>
  <c r="CT124" i="4" s="1"/>
  <c r="CT126" i="4" s="1"/>
  <c r="CP126" i="4"/>
  <c r="CQ46" i="4"/>
  <c r="CW141" i="4"/>
  <c r="EI141" i="4" s="1"/>
  <c r="J132" i="3" s="1"/>
  <c r="K132" i="3" s="1"/>
  <c r="G37" i="2" s="1"/>
  <c r="J37" i="2" s="1"/>
  <c r="CS64" i="4"/>
  <c r="CT64" i="4" s="1"/>
  <c r="CQ124" i="4"/>
  <c r="CQ126" i="4" s="1"/>
  <c r="CY17" i="4"/>
  <c r="CZ17" i="4" s="1"/>
  <c r="CV107" i="4"/>
  <c r="CQ100" i="4"/>
  <c r="CN144" i="4"/>
  <c r="CV50" i="4"/>
  <c r="CT63" i="4"/>
  <c r="CT53" i="4"/>
  <c r="CT117" i="4"/>
  <c r="CT51" i="4"/>
  <c r="CV65" i="4"/>
  <c r="CW65" i="4" s="1"/>
  <c r="EI65" i="4" s="1"/>
  <c r="J60" i="3" s="1"/>
  <c r="K60" i="3" s="1"/>
  <c r="G43" i="1" s="1"/>
  <c r="J43" i="1" s="1"/>
  <c r="CV106" i="4"/>
  <c r="CT55" i="4"/>
  <c r="CP85" i="4"/>
  <c r="CS59" i="4"/>
  <c r="CT59" i="4" s="1"/>
  <c r="CT12" i="4"/>
  <c r="BP129" i="8"/>
  <c r="BN130" i="8"/>
  <c r="CQ59" i="4"/>
  <c r="CV119" i="4"/>
  <c r="CW119" i="4" s="1"/>
  <c r="EI119" i="4" s="1"/>
  <c r="J97" i="3" s="1"/>
  <c r="K97" i="3" s="1"/>
  <c r="G20" i="2" s="1"/>
  <c r="J20" i="2" s="1"/>
  <c r="CW25" i="4"/>
  <c r="CS28" i="4"/>
  <c r="CV25" i="4"/>
  <c r="CV102" i="4"/>
  <c r="CV62" i="4"/>
  <c r="CW62" i="4" s="1"/>
  <c r="EI62" i="4" s="1"/>
  <c r="J57" i="3" s="1"/>
  <c r="K57" i="3" s="1"/>
  <c r="G40" i="1" s="1"/>
  <c r="J40" i="1" s="1"/>
  <c r="BL35" i="8"/>
  <c r="BN31" i="8"/>
  <c r="CV129" i="4"/>
  <c r="CW129" i="4" s="1"/>
  <c r="CS130" i="4"/>
  <c r="CV13" i="4"/>
  <c r="CW13" i="4"/>
  <c r="EI13" i="4" s="1"/>
  <c r="J11" i="3" s="1"/>
  <c r="K11" i="3" s="1"/>
  <c r="G10" i="1" s="1"/>
  <c r="J10" i="1" s="1"/>
  <c r="CV88" i="4"/>
  <c r="CW88" i="4" s="1"/>
  <c r="CS89" i="4"/>
  <c r="CS39" i="4"/>
  <c r="CS46" i="4" s="1"/>
  <c r="CP35" i="4"/>
  <c r="CS31" i="4"/>
  <c r="CS68" i="4"/>
  <c r="CT68" i="4" s="1"/>
  <c r="BN88" i="8"/>
  <c r="BL89" i="8"/>
  <c r="CQ22" i="4"/>
  <c r="CT13" i="4"/>
  <c r="CW103" i="4"/>
  <c r="EI103" i="4" s="1"/>
  <c r="J92" i="3" s="1"/>
  <c r="K92" i="3" s="1"/>
  <c r="CV103" i="4"/>
  <c r="CV15" i="4"/>
  <c r="CW15" i="4" s="1"/>
  <c r="EI15" i="4" s="1"/>
  <c r="CP46" i="4"/>
  <c r="CT83" i="4"/>
  <c r="CT34" i="4"/>
  <c r="CV14" i="4"/>
  <c r="CW14" i="4" s="1"/>
  <c r="EI14" i="4" s="1"/>
  <c r="J12" i="3" s="1"/>
  <c r="K12" i="3" s="1"/>
  <c r="CV27" i="4"/>
  <c r="CQ68" i="4"/>
  <c r="BN28" i="8"/>
  <c r="BP25" i="8"/>
  <c r="CY82" i="4"/>
  <c r="CZ82" i="4" s="1"/>
  <c r="CQ116" i="4"/>
  <c r="CQ121" i="4" s="1"/>
  <c r="BN59" i="8"/>
  <c r="BL85" i="8"/>
  <c r="CQ142" i="4"/>
  <c r="CM147" i="4"/>
  <c r="BJ148" i="8" l="1"/>
  <c r="BL91" i="8"/>
  <c r="CP144" i="4"/>
  <c r="EI66" i="4"/>
  <c r="J61" i="3" s="1"/>
  <c r="K61" i="3" s="1"/>
  <c r="G44" i="1" s="1"/>
  <c r="J44" i="1" s="1"/>
  <c r="EI40" i="4"/>
  <c r="J35" i="3" s="1"/>
  <c r="K35" i="3" s="1"/>
  <c r="G24" i="1" s="1"/>
  <c r="J24" i="1" s="1"/>
  <c r="CQ85" i="4"/>
  <c r="CQ91" i="4" s="1"/>
  <c r="EI55" i="4"/>
  <c r="J50" i="3" s="1"/>
  <c r="K50" i="3" s="1"/>
  <c r="R23" i="1" s="1"/>
  <c r="R33" i="1" s="1"/>
  <c r="BL145" i="8"/>
  <c r="BL148" i="8" s="1"/>
  <c r="CQ144" i="4"/>
  <c r="CN147" i="4"/>
  <c r="CW89" i="4"/>
  <c r="EI88" i="4"/>
  <c r="EI89" i="4" s="1"/>
  <c r="CW130" i="4"/>
  <c r="EI129" i="4"/>
  <c r="CY139" i="4"/>
  <c r="CZ139" i="4" s="1"/>
  <c r="CY137" i="4"/>
  <c r="CZ137" i="4" s="1"/>
  <c r="J124" i="3"/>
  <c r="CP91" i="4"/>
  <c r="CP147" i="4" s="1"/>
  <c r="CY14" i="4"/>
  <c r="CZ14" i="4" s="1"/>
  <c r="CY15" i="4"/>
  <c r="CZ15" i="4" s="1"/>
  <c r="CY25" i="4"/>
  <c r="CZ25" i="4" s="1"/>
  <c r="CV59" i="4"/>
  <c r="CS85" i="4"/>
  <c r="DB136" i="4"/>
  <c r="DC136" i="4" s="1"/>
  <c r="CY34" i="4"/>
  <c r="CZ34" i="4" s="1"/>
  <c r="CV49" i="4"/>
  <c r="CS56" i="4"/>
  <c r="CV120" i="4"/>
  <c r="CW120" i="4" s="1"/>
  <c r="EI120" i="4" s="1"/>
  <c r="DE33" i="4"/>
  <c r="DF33" i="4" s="1"/>
  <c r="CW139" i="4"/>
  <c r="EI139" i="4" s="1"/>
  <c r="J130" i="3" s="1"/>
  <c r="K130" i="3" s="1"/>
  <c r="G35" i="2" s="1"/>
  <c r="J35" i="2" s="1"/>
  <c r="CW137" i="4"/>
  <c r="EI137" i="4" s="1"/>
  <c r="J128" i="3" s="1"/>
  <c r="K128" i="3" s="1"/>
  <c r="G33" i="2" s="1"/>
  <c r="J33" i="2" s="1"/>
  <c r="CV26" i="4"/>
  <c r="CY65" i="4"/>
  <c r="CZ65" i="4" s="1"/>
  <c r="CY50" i="4"/>
  <c r="EI38" i="4"/>
  <c r="CY55" i="4"/>
  <c r="DC82" i="4"/>
  <c r="DB82" i="4"/>
  <c r="BP124" i="8"/>
  <c r="BN126" i="8"/>
  <c r="CV100" i="4"/>
  <c r="CV81" i="4"/>
  <c r="CW81" i="4" s="1"/>
  <c r="EI81" i="4" s="1"/>
  <c r="J74" i="3" s="1"/>
  <c r="K74" i="3" s="1"/>
  <c r="G48" i="1" s="1"/>
  <c r="J48" i="1" s="1"/>
  <c r="CZ97" i="4"/>
  <c r="CY97" i="4"/>
  <c r="CW39" i="4"/>
  <c r="CV39" i="4"/>
  <c r="CY102" i="4"/>
  <c r="J13" i="3"/>
  <c r="K13" i="3" s="1"/>
  <c r="G11" i="1" s="1"/>
  <c r="J11" i="1" s="1"/>
  <c r="CY129" i="4"/>
  <c r="CZ129" i="4" s="1"/>
  <c r="CV130" i="4"/>
  <c r="EI34" i="4"/>
  <c r="J27" i="3" s="1"/>
  <c r="K27" i="3" s="1"/>
  <c r="G18" i="1" s="1"/>
  <c r="J18" i="1" s="1"/>
  <c r="EI12" i="4"/>
  <c r="CZ117" i="4"/>
  <c r="CY117" i="4"/>
  <c r="CV67" i="4"/>
  <c r="BR25" i="8"/>
  <c r="BP28" i="8"/>
  <c r="CP25" i="8"/>
  <c r="CZ103" i="4"/>
  <c r="CY103" i="4"/>
  <c r="BN35" i="8"/>
  <c r="BP31" i="8"/>
  <c r="EI25" i="4"/>
  <c r="CY32" i="4"/>
  <c r="CZ32" i="4" s="1"/>
  <c r="CW117" i="4"/>
  <c r="EI117" i="4" s="1"/>
  <c r="J109" i="3" s="1"/>
  <c r="K109" i="3" s="1"/>
  <c r="G23" i="2" s="1"/>
  <c r="J23" i="2" s="1"/>
  <c r="BP38" i="8"/>
  <c r="BN46" i="8"/>
  <c r="CY105" i="4"/>
  <c r="CZ105" i="4" s="1"/>
  <c r="CV41" i="4"/>
  <c r="CW41" i="4" s="1"/>
  <c r="CV118" i="4"/>
  <c r="DB133" i="4"/>
  <c r="DC133" i="4" s="1"/>
  <c r="CY101" i="4"/>
  <c r="CZ101" i="4" s="1"/>
  <c r="BN121" i="8"/>
  <c r="BN145" i="8" s="1"/>
  <c r="BP97" i="8"/>
  <c r="CW97" i="4"/>
  <c r="BP88" i="8"/>
  <c r="BN89" i="8"/>
  <c r="CV31" i="4"/>
  <c r="CW31" i="4" s="1"/>
  <c r="CS35" i="4"/>
  <c r="CY106" i="4"/>
  <c r="CZ106" i="4"/>
  <c r="CY107" i="4"/>
  <c r="CZ107" i="4" s="1"/>
  <c r="CS126" i="4"/>
  <c r="CV124" i="4"/>
  <c r="CW124" i="4" s="1"/>
  <c r="CY98" i="4"/>
  <c r="CZ98" i="4" s="1"/>
  <c r="CW32" i="4"/>
  <c r="EI32" i="4" s="1"/>
  <c r="J25" i="3" s="1"/>
  <c r="K25" i="3" s="1"/>
  <c r="G17" i="1" s="1"/>
  <c r="J17" i="1" s="1"/>
  <c r="BP143" i="8"/>
  <c r="BR133" i="8"/>
  <c r="CP133" i="8"/>
  <c r="CY12" i="4"/>
  <c r="CZ12" i="4" s="1"/>
  <c r="CV22" i="4"/>
  <c r="EI51" i="4"/>
  <c r="J46" i="3" s="1"/>
  <c r="K46" i="3" s="1"/>
  <c r="Q23" i="1" s="1"/>
  <c r="CY53" i="4"/>
  <c r="CZ53" i="4" s="1"/>
  <c r="CW105" i="4"/>
  <c r="EI105" i="4" s="1"/>
  <c r="J94" i="3" s="1"/>
  <c r="K94" i="3" s="1"/>
  <c r="G18" i="2" s="1"/>
  <c r="J18" i="2" s="1"/>
  <c r="CT41" i="4"/>
  <c r="DE52" i="4"/>
  <c r="DF52" i="4" s="1"/>
  <c r="CT118" i="4"/>
  <c r="CZ133" i="4"/>
  <c r="CY19" i="4"/>
  <c r="CZ19" i="4" s="1"/>
  <c r="CW101" i="4"/>
  <c r="EI101" i="4" s="1"/>
  <c r="J90" i="3" s="1"/>
  <c r="K90" i="3" s="1"/>
  <c r="G14" i="2" s="1"/>
  <c r="J14" i="2" s="1"/>
  <c r="CS121" i="4"/>
  <c r="CS144" i="4" s="1"/>
  <c r="CV54" i="4"/>
  <c r="CW54" i="4" s="1"/>
  <c r="BN56" i="8"/>
  <c r="BP49" i="8"/>
  <c r="DB135" i="4"/>
  <c r="DC135" i="4" s="1"/>
  <c r="CY88" i="4"/>
  <c r="CZ88" i="4" s="1"/>
  <c r="CV89" i="4"/>
  <c r="CY119" i="4"/>
  <c r="CZ119" i="4"/>
  <c r="CV64" i="4"/>
  <c r="CW64" i="4" s="1"/>
  <c r="EI64" i="4" s="1"/>
  <c r="J59" i="3" s="1"/>
  <c r="K59" i="3" s="1"/>
  <c r="G42" i="1" s="1"/>
  <c r="J42" i="1" s="1"/>
  <c r="G16" i="2"/>
  <c r="J16" i="2" s="1"/>
  <c r="CT31" i="4"/>
  <c r="CT35" i="4" s="1"/>
  <c r="CY62" i="4"/>
  <c r="CW106" i="4"/>
  <c r="EI106" i="4" s="1"/>
  <c r="J96" i="3" s="1"/>
  <c r="K96" i="3" s="1"/>
  <c r="G21" i="2" s="1"/>
  <c r="J21" i="2" s="1"/>
  <c r="CW107" i="4"/>
  <c r="EI107" i="4" s="1"/>
  <c r="J98" i="3" s="1"/>
  <c r="K98" i="3" s="1"/>
  <c r="G19" i="2" s="1"/>
  <c r="J19" i="2" s="1"/>
  <c r="CV60" i="4"/>
  <c r="CW60" i="4" s="1"/>
  <c r="EI60" i="4" s="1"/>
  <c r="J55" i="3" s="1"/>
  <c r="K55" i="3" s="1"/>
  <c r="G38" i="1" s="1"/>
  <c r="J38" i="1" s="1"/>
  <c r="CW98" i="4"/>
  <c r="EI98" i="4" s="1"/>
  <c r="J87" i="3" s="1"/>
  <c r="K87" i="3" s="1"/>
  <c r="G10" i="2" s="1"/>
  <c r="J10" i="2" s="1"/>
  <c r="DB125" i="4"/>
  <c r="DC125" i="4" s="1"/>
  <c r="CY83" i="4"/>
  <c r="CZ83" i="4" s="1"/>
  <c r="CY51" i="4"/>
  <c r="CW53" i="4"/>
  <c r="EI53" i="4" s="1"/>
  <c r="J48" i="3" s="1"/>
  <c r="K48" i="3" s="1"/>
  <c r="P23" i="1" s="1"/>
  <c r="CY40" i="4"/>
  <c r="CZ40" i="4" s="1"/>
  <c r="CV142" i="4"/>
  <c r="CW19" i="4"/>
  <c r="EI19" i="4" s="1"/>
  <c r="CY27" i="4"/>
  <c r="CZ27" i="4" s="1"/>
  <c r="BP130" i="8"/>
  <c r="BR129" i="8"/>
  <c r="CP129" i="8"/>
  <c r="CY104" i="4"/>
  <c r="CV116" i="4"/>
  <c r="CW116" i="4" s="1"/>
  <c r="CV84" i="4"/>
  <c r="CW84" i="4" s="1"/>
  <c r="EI83" i="4"/>
  <c r="J76" i="3" s="1"/>
  <c r="K76" i="3" s="1"/>
  <c r="G50" i="1" s="1"/>
  <c r="J50" i="1" s="1"/>
  <c r="BN22" i="8"/>
  <c r="BP12" i="8"/>
  <c r="CY63" i="4"/>
  <c r="CZ63" i="4" s="1"/>
  <c r="CZ16" i="4"/>
  <c r="CY16" i="4"/>
  <c r="CY61" i="4"/>
  <c r="CZ61" i="4" s="1"/>
  <c r="CY140" i="4"/>
  <c r="CZ140" i="4"/>
  <c r="CY20" i="4"/>
  <c r="CZ20" i="4" s="1"/>
  <c r="BN85" i="8"/>
  <c r="BP59" i="8"/>
  <c r="CW27" i="4"/>
  <c r="EI27" i="4" s="1"/>
  <c r="CV68" i="4"/>
  <c r="CW68" i="4"/>
  <c r="EI68" i="4" s="1"/>
  <c r="J63" i="3" s="1"/>
  <c r="K63" i="3" s="1"/>
  <c r="G46" i="1" s="1"/>
  <c r="J46" i="1" s="1"/>
  <c r="CT39" i="4"/>
  <c r="CY13" i="4"/>
  <c r="CZ13" i="4" s="1"/>
  <c r="CW102" i="4"/>
  <c r="EI102" i="4" s="1"/>
  <c r="J91" i="3" s="1"/>
  <c r="K91" i="3" s="1"/>
  <c r="G15" i="2" s="1"/>
  <c r="J15" i="2" s="1"/>
  <c r="CT22" i="4"/>
  <c r="CW50" i="4"/>
  <c r="EI50" i="4" s="1"/>
  <c r="J45" i="3" s="1"/>
  <c r="K45" i="3" s="1"/>
  <c r="O23" i="1" s="1"/>
  <c r="DB17" i="4"/>
  <c r="DC17" i="4" s="1"/>
  <c r="DB141" i="4"/>
  <c r="DC141" i="4" s="1"/>
  <c r="CY134" i="4"/>
  <c r="CV46" i="4"/>
  <c r="CY38" i="4"/>
  <c r="CZ38" i="4" s="1"/>
  <c r="DB18" i="4"/>
  <c r="CW63" i="4"/>
  <c r="EI63" i="4" s="1"/>
  <c r="J58" i="3" s="1"/>
  <c r="K58" i="3" s="1"/>
  <c r="G41" i="1" s="1"/>
  <c r="J41" i="1" s="1"/>
  <c r="CY21" i="4"/>
  <c r="CZ21" i="4" s="1"/>
  <c r="CT54" i="4"/>
  <c r="CW140" i="4"/>
  <c r="EI140" i="4" s="1"/>
  <c r="J131" i="3" s="1"/>
  <c r="K131" i="3" s="1"/>
  <c r="G36" i="2" s="1"/>
  <c r="J36" i="2" s="1"/>
  <c r="CV99" i="4"/>
  <c r="CW104" i="4"/>
  <c r="EI104" i="4" s="1"/>
  <c r="J93" i="3" s="1"/>
  <c r="K93" i="3" s="1"/>
  <c r="G17" i="2" s="1"/>
  <c r="J17" i="2" s="1"/>
  <c r="CY66" i="4"/>
  <c r="CZ66" i="4" s="1"/>
  <c r="CY69" i="4"/>
  <c r="CY138" i="4"/>
  <c r="CZ138" i="4" s="1"/>
  <c r="CT116" i="4"/>
  <c r="CT84" i="4"/>
  <c r="CT85" i="4" s="1"/>
  <c r="CQ147" i="4" l="1"/>
  <c r="CS91" i="4"/>
  <c r="CY142" i="4"/>
  <c r="CT46" i="4"/>
  <c r="EI41" i="4"/>
  <c r="J36" i="3" s="1"/>
  <c r="K36" i="3" s="1"/>
  <c r="G23" i="1" s="1"/>
  <c r="J23" i="1" s="1"/>
  <c r="R30" i="1"/>
  <c r="R28" i="1"/>
  <c r="R34" i="1"/>
  <c r="R26" i="1"/>
  <c r="R27" i="1"/>
  <c r="R36" i="1"/>
  <c r="EI54" i="4"/>
  <c r="J49" i="3" s="1"/>
  <c r="K49" i="3" s="1"/>
  <c r="N23" i="1" s="1"/>
  <c r="N35" i="1" s="1"/>
  <c r="R35" i="1"/>
  <c r="R29" i="1"/>
  <c r="CV121" i="4"/>
  <c r="R31" i="1"/>
  <c r="R25" i="1"/>
  <c r="EI39" i="4"/>
  <c r="J34" i="3" s="1"/>
  <c r="K34" i="3" s="1"/>
  <c r="G22" i="1" s="1"/>
  <c r="J22" i="1" s="1"/>
  <c r="R32" i="1"/>
  <c r="CZ130" i="4"/>
  <c r="CW35" i="4"/>
  <c r="EI31" i="4"/>
  <c r="CS147" i="4"/>
  <c r="DB62" i="4"/>
  <c r="CV56" i="4"/>
  <c r="CY49" i="4"/>
  <c r="CZ49" i="4" s="1"/>
  <c r="DB69" i="4"/>
  <c r="DC69" i="4" s="1"/>
  <c r="CW99" i="4"/>
  <c r="EI99" i="4" s="1"/>
  <c r="J88" i="3" s="1"/>
  <c r="K88" i="3" s="1"/>
  <c r="G11" i="2" s="1"/>
  <c r="J11" i="2" s="1"/>
  <c r="DE18" i="4"/>
  <c r="DF18" i="4" s="1"/>
  <c r="DE17" i="4"/>
  <c r="BP85" i="8"/>
  <c r="BR59" i="8"/>
  <c r="CP59" i="8"/>
  <c r="DB140" i="4"/>
  <c r="DC140" i="4" s="1"/>
  <c r="BP22" i="8"/>
  <c r="BR12" i="8"/>
  <c r="CP12" i="8"/>
  <c r="CY84" i="4"/>
  <c r="CZ84" i="4" s="1"/>
  <c r="P34" i="1"/>
  <c r="P26" i="1"/>
  <c r="P31" i="1"/>
  <c r="P30" i="1"/>
  <c r="P28" i="1"/>
  <c r="P29" i="1"/>
  <c r="P36" i="1"/>
  <c r="P27" i="1"/>
  <c r="P25" i="1"/>
  <c r="P32" i="1"/>
  <c r="P35" i="1"/>
  <c r="P33" i="1"/>
  <c r="CZ62" i="4"/>
  <c r="DB119" i="4"/>
  <c r="DC119" i="4" s="1"/>
  <c r="BP56" i="8"/>
  <c r="BR49" i="8"/>
  <c r="CP49" i="8"/>
  <c r="DB98" i="4"/>
  <c r="DB106" i="4"/>
  <c r="BP121" i="8"/>
  <c r="BR97" i="8"/>
  <c r="CP97" i="8"/>
  <c r="BP46" i="8"/>
  <c r="BR38" i="8"/>
  <c r="CP38" i="8"/>
  <c r="J19" i="3"/>
  <c r="K19" i="3" s="1"/>
  <c r="G14" i="1" s="1"/>
  <c r="J14" i="1" s="1"/>
  <c r="CW22" i="4"/>
  <c r="DB97" i="4"/>
  <c r="DC97" i="4" s="1"/>
  <c r="DE82" i="4"/>
  <c r="DB65" i="4"/>
  <c r="CW49" i="4"/>
  <c r="CV85" i="4"/>
  <c r="CY59" i="4"/>
  <c r="CZ59" i="4" s="1"/>
  <c r="DB15" i="4"/>
  <c r="CP130" i="8"/>
  <c r="J123" i="7"/>
  <c r="DB27" i="4"/>
  <c r="DC27" i="4" s="1"/>
  <c r="CZ22" i="4"/>
  <c r="EI97" i="4"/>
  <c r="EI22" i="4"/>
  <c r="J10" i="3"/>
  <c r="DB129" i="4"/>
  <c r="DC129" i="4" s="1"/>
  <c r="DC130" i="4" s="1"/>
  <c r="CY130" i="4"/>
  <c r="CZ69" i="4"/>
  <c r="DB134" i="4"/>
  <c r="DC134" i="4"/>
  <c r="CY118" i="4"/>
  <c r="CZ118" i="4" s="1"/>
  <c r="BT25" i="8"/>
  <c r="BR28" i="8"/>
  <c r="CT56" i="4"/>
  <c r="CT91" i="4" s="1"/>
  <c r="DH33" i="4"/>
  <c r="DB34" i="4"/>
  <c r="CW59" i="4"/>
  <c r="CP28" i="8"/>
  <c r="J19" i="7"/>
  <c r="DC18" i="4"/>
  <c r="EI84" i="4"/>
  <c r="J77" i="3" s="1"/>
  <c r="K77" i="3" s="1"/>
  <c r="G51" i="1" s="1"/>
  <c r="J51" i="1" s="1"/>
  <c r="BT129" i="8"/>
  <c r="BR130" i="8"/>
  <c r="DB51" i="4"/>
  <c r="DC51" i="4" s="1"/>
  <c r="CY60" i="4"/>
  <c r="CZ134" i="4"/>
  <c r="BN91" i="8"/>
  <c r="BN148" i="8" s="1"/>
  <c r="CY116" i="4"/>
  <c r="CZ116" i="4"/>
  <c r="CZ51" i="4"/>
  <c r="CY89" i="4"/>
  <c r="DB88" i="4"/>
  <c r="DC88" i="4" s="1"/>
  <c r="DC89" i="4" s="1"/>
  <c r="CP143" i="8"/>
  <c r="J127" i="7"/>
  <c r="CY124" i="4"/>
  <c r="CZ124" i="4" s="1"/>
  <c r="CV126" i="4"/>
  <c r="CW118" i="4"/>
  <c r="EI118" i="4" s="1"/>
  <c r="J110" i="3" s="1"/>
  <c r="K110" i="3" s="1"/>
  <c r="G24" i="2" s="1"/>
  <c r="J24" i="2" s="1"/>
  <c r="BP35" i="8"/>
  <c r="BP91" i="8" s="1"/>
  <c r="BR31" i="8"/>
  <c r="CP31" i="8"/>
  <c r="CY100" i="4"/>
  <c r="CZ100" i="4" s="1"/>
  <c r="DB55" i="4"/>
  <c r="DC14" i="4"/>
  <c r="DB14" i="4"/>
  <c r="DB139" i="4"/>
  <c r="DC139" i="4" s="1"/>
  <c r="DB50" i="4"/>
  <c r="DB137" i="4"/>
  <c r="O29" i="1"/>
  <c r="O34" i="1"/>
  <c r="O26" i="1"/>
  <c r="O35" i="1"/>
  <c r="O32" i="1"/>
  <c r="O30" i="1"/>
  <c r="O27" i="1"/>
  <c r="O28" i="1"/>
  <c r="O36" i="1"/>
  <c r="O33" i="1"/>
  <c r="O31" i="1"/>
  <c r="O25" i="1"/>
  <c r="DB13" i="4"/>
  <c r="DC13" i="4" s="1"/>
  <c r="DB61" i="4"/>
  <c r="DB66" i="4"/>
  <c r="DB16" i="4"/>
  <c r="DC16" i="4" s="1"/>
  <c r="EI116" i="4"/>
  <c r="J108" i="3" s="1"/>
  <c r="K108" i="3" s="1"/>
  <c r="G22" i="2" s="1"/>
  <c r="J22" i="2" s="1"/>
  <c r="CZ89" i="4"/>
  <c r="CY54" i="4"/>
  <c r="CZ54" i="4" s="1"/>
  <c r="DC53" i="4"/>
  <c r="DB53" i="4"/>
  <c r="BR143" i="8"/>
  <c r="BT133" i="8"/>
  <c r="CY31" i="4"/>
  <c r="CZ31" i="4" s="1"/>
  <c r="CV35" i="4"/>
  <c r="DB101" i="4"/>
  <c r="DC101" i="4" s="1"/>
  <c r="CY41" i="4"/>
  <c r="CY67" i="4"/>
  <c r="CZ67" i="4" s="1"/>
  <c r="CW100" i="4"/>
  <c r="EI100" i="4" s="1"/>
  <c r="J89" i="3" s="1"/>
  <c r="K89" i="3" s="1"/>
  <c r="G13" i="2" s="1"/>
  <c r="J13" i="2" s="1"/>
  <c r="CZ55" i="4"/>
  <c r="CW142" i="4"/>
  <c r="CY120" i="4"/>
  <c r="DB25" i="4"/>
  <c r="DC25" i="4" s="1"/>
  <c r="CY99" i="4"/>
  <c r="CZ99" i="4"/>
  <c r="DB104" i="4"/>
  <c r="DC104" i="4" s="1"/>
  <c r="DB83" i="4"/>
  <c r="Q31" i="1"/>
  <c r="J31" i="1" s="1"/>
  <c r="Q36" i="1"/>
  <c r="J36" i="1" s="1"/>
  <c r="Q28" i="1"/>
  <c r="J28" i="1" s="1"/>
  <c r="Q32" i="1"/>
  <c r="J32" i="1" s="1"/>
  <c r="Q27" i="1"/>
  <c r="J27" i="1" s="1"/>
  <c r="Q25" i="1"/>
  <c r="Q35" i="1"/>
  <c r="J35" i="1" s="1"/>
  <c r="Q26" i="1"/>
  <c r="J26" i="1" s="1"/>
  <c r="Q29" i="1"/>
  <c r="J29" i="1" s="1"/>
  <c r="Q30" i="1"/>
  <c r="J30" i="1" s="1"/>
  <c r="Q33" i="1"/>
  <c r="J33" i="1" s="1"/>
  <c r="Q34" i="1"/>
  <c r="J34" i="1" s="1"/>
  <c r="CW126" i="4"/>
  <c r="EI124" i="4"/>
  <c r="CW67" i="4"/>
  <c r="EI67" i="4" s="1"/>
  <c r="J62" i="3" s="1"/>
  <c r="K62" i="3" s="1"/>
  <c r="G45" i="1" s="1"/>
  <c r="J45" i="1" s="1"/>
  <c r="DB102" i="4"/>
  <c r="J33" i="3"/>
  <c r="CY26" i="4"/>
  <c r="CY28" i="4" s="1"/>
  <c r="CT121" i="4"/>
  <c r="CT144" i="4" s="1"/>
  <c r="K124" i="3"/>
  <c r="J133" i="3"/>
  <c r="DB21" i="4"/>
  <c r="DC21" i="4" s="1"/>
  <c r="CY68" i="4"/>
  <c r="CZ68" i="4" s="1"/>
  <c r="DB20" i="4"/>
  <c r="DC20" i="4"/>
  <c r="DB63" i="4"/>
  <c r="DC63" i="4" s="1"/>
  <c r="CZ104" i="4"/>
  <c r="DB40" i="4"/>
  <c r="CY64" i="4"/>
  <c r="CZ64" i="4" s="1"/>
  <c r="DH52" i="4"/>
  <c r="DI52" i="4" s="1"/>
  <c r="BP89" i="8"/>
  <c r="BR88" i="8"/>
  <c r="CP88" i="8"/>
  <c r="DB105" i="4"/>
  <c r="DC105" i="4" s="1"/>
  <c r="DB103" i="4"/>
  <c r="DC103" i="4" s="1"/>
  <c r="DB117" i="4"/>
  <c r="CZ102" i="4"/>
  <c r="CY81" i="4"/>
  <c r="CZ81" i="4" s="1"/>
  <c r="BP126" i="8"/>
  <c r="BR124" i="8"/>
  <c r="CP124" i="8"/>
  <c r="CW46" i="4"/>
  <c r="CW26" i="4"/>
  <c r="DF136" i="4"/>
  <c r="DE136" i="4"/>
  <c r="CV28" i="4"/>
  <c r="EI142" i="4"/>
  <c r="EI130" i="4"/>
  <c r="J120" i="3"/>
  <c r="DB38" i="4"/>
  <c r="DC38" i="4" s="1"/>
  <c r="DE141" i="4"/>
  <c r="DB138" i="4"/>
  <c r="DE125" i="4"/>
  <c r="DE135" i="4"/>
  <c r="DF135" i="4" s="1"/>
  <c r="DB19" i="4"/>
  <c r="DC19" i="4" s="1"/>
  <c r="DB12" i="4"/>
  <c r="DC12" i="4" s="1"/>
  <c r="CY22" i="4"/>
  <c r="DB107" i="4"/>
  <c r="DC107" i="4" s="1"/>
  <c r="DE133" i="4"/>
  <c r="DB32" i="4"/>
  <c r="DC32" i="4" s="1"/>
  <c r="CY39" i="4"/>
  <c r="CZ50" i="4"/>
  <c r="CV144" i="4" l="1"/>
  <c r="CZ26" i="4"/>
  <c r="CZ28" i="4" s="1"/>
  <c r="R37" i="1"/>
  <c r="N32" i="1"/>
  <c r="N34" i="1"/>
  <c r="N30" i="1"/>
  <c r="EI46" i="4"/>
  <c r="N28" i="1"/>
  <c r="N31" i="1"/>
  <c r="N26" i="1"/>
  <c r="N33" i="1"/>
  <c r="N27" i="1"/>
  <c r="N25" i="1"/>
  <c r="N36" i="1"/>
  <c r="N29" i="1"/>
  <c r="BP145" i="8"/>
  <c r="BP148" i="8" s="1"/>
  <c r="CZ35" i="4"/>
  <c r="DB54" i="4"/>
  <c r="DC54" i="4" s="1"/>
  <c r="O37" i="1"/>
  <c r="DE55" i="4"/>
  <c r="DF55" i="4" s="1"/>
  <c r="CP35" i="8"/>
  <c r="J25" i="7"/>
  <c r="CZ126" i="4"/>
  <c r="DE134" i="4"/>
  <c r="DF134" i="4" s="1"/>
  <c r="K123" i="7"/>
  <c r="J124" i="7"/>
  <c r="CY121" i="4"/>
  <c r="DE98" i="4"/>
  <c r="BR22" i="8"/>
  <c r="BT12" i="8"/>
  <c r="CP85" i="8"/>
  <c r="J53" i="7"/>
  <c r="CZ56" i="4"/>
  <c r="DE102" i="4"/>
  <c r="DF102" i="4"/>
  <c r="DE83" i="4"/>
  <c r="DF83" i="4" s="1"/>
  <c r="DE106" i="4"/>
  <c r="DF106" i="4" s="1"/>
  <c r="DH141" i="4"/>
  <c r="DC102" i="4"/>
  <c r="DB22" i="4"/>
  <c r="DE12" i="4"/>
  <c r="DF12" i="4" s="1"/>
  <c r="DH135" i="4"/>
  <c r="DI135" i="4" s="1"/>
  <c r="DF141" i="4"/>
  <c r="DH136" i="4"/>
  <c r="DI136" i="4" s="1"/>
  <c r="DB81" i="4"/>
  <c r="DE105" i="4"/>
  <c r="DE63" i="4"/>
  <c r="DF63" i="4" s="1"/>
  <c r="DE21" i="4"/>
  <c r="DC55" i="4"/>
  <c r="BR35" i="8"/>
  <c r="BT31" i="8"/>
  <c r="CY126" i="4"/>
  <c r="DB124" i="4"/>
  <c r="DC124" i="4" s="1"/>
  <c r="BT130" i="8"/>
  <c r="BV129" i="8"/>
  <c r="CW85" i="4"/>
  <c r="EI59" i="4"/>
  <c r="CW56" i="4"/>
  <c r="EI49" i="4"/>
  <c r="CP121" i="8"/>
  <c r="J91" i="7"/>
  <c r="DC98" i="4"/>
  <c r="BR85" i="8"/>
  <c r="BT59" i="8"/>
  <c r="DH18" i="4"/>
  <c r="DE138" i="4"/>
  <c r="DF138" i="4" s="1"/>
  <c r="DE50" i="4"/>
  <c r="DF32" i="4"/>
  <c r="DE32" i="4"/>
  <c r="CV91" i="4"/>
  <c r="CV147" i="4" s="1"/>
  <c r="DB142" i="4"/>
  <c r="CY35" i="4"/>
  <c r="DB31" i="4"/>
  <c r="DC31" i="4" s="1"/>
  <c r="DE34" i="4"/>
  <c r="DE65" i="4"/>
  <c r="DF65" i="4" s="1"/>
  <c r="BR121" i="8"/>
  <c r="BT97" i="8"/>
  <c r="CP56" i="8"/>
  <c r="J43" i="7"/>
  <c r="DE62" i="4"/>
  <c r="DE66" i="4"/>
  <c r="DF66" i="4" s="1"/>
  <c r="DH133" i="4"/>
  <c r="DI133" i="4" s="1"/>
  <c r="BT143" i="8"/>
  <c r="BV133" i="8"/>
  <c r="DC66" i="4"/>
  <c r="DB100" i="4"/>
  <c r="DC100" i="4" s="1"/>
  <c r="DC34" i="4"/>
  <c r="BT28" i="8"/>
  <c r="BV25" i="8"/>
  <c r="EI121" i="4"/>
  <c r="J86" i="3"/>
  <c r="DC65" i="4"/>
  <c r="BR56" i="8"/>
  <c r="BT49" i="8"/>
  <c r="DC62" i="4"/>
  <c r="EI35" i="4"/>
  <c r="J24" i="3"/>
  <c r="DK52" i="4"/>
  <c r="K127" i="7"/>
  <c r="J137" i="7"/>
  <c r="DB39" i="4"/>
  <c r="CY46" i="4"/>
  <c r="EI26" i="4"/>
  <c r="CW28" i="4"/>
  <c r="DB64" i="4"/>
  <c r="CZ39" i="4"/>
  <c r="DH125" i="4"/>
  <c r="DI125" i="4" s="1"/>
  <c r="DE38" i="4"/>
  <c r="DE117" i="4"/>
  <c r="DF117" i="4" s="1"/>
  <c r="DE40" i="4"/>
  <c r="DE20" i="4"/>
  <c r="DB26" i="4"/>
  <c r="DC26" i="4" s="1"/>
  <c r="DC28" i="4" s="1"/>
  <c r="DB120" i="4"/>
  <c r="DC120" i="4" s="1"/>
  <c r="DB41" i="4"/>
  <c r="DC41" i="4" s="1"/>
  <c r="DE16" i="4"/>
  <c r="DF16" i="4" s="1"/>
  <c r="DE61" i="4"/>
  <c r="DE137" i="4"/>
  <c r="DF137" i="4"/>
  <c r="DE139" i="4"/>
  <c r="DF139" i="4" s="1"/>
  <c r="DB60" i="4"/>
  <c r="J22" i="7"/>
  <c r="K19" i="7"/>
  <c r="DK33" i="4"/>
  <c r="CW121" i="4"/>
  <c r="DE15" i="4"/>
  <c r="DH82" i="4"/>
  <c r="DI82" i="4"/>
  <c r="P37" i="1"/>
  <c r="DH17" i="4"/>
  <c r="DE69" i="4"/>
  <c r="DF69" i="4" s="1"/>
  <c r="DE25" i="4"/>
  <c r="DF25" i="4" s="1"/>
  <c r="DB67" i="4"/>
  <c r="DC67" i="4" s="1"/>
  <c r="CP89" i="8"/>
  <c r="J82" i="7"/>
  <c r="DF133" i="4"/>
  <c r="DE107" i="4"/>
  <c r="DF125" i="4"/>
  <c r="K120" i="3"/>
  <c r="J121" i="3"/>
  <c r="CP126" i="8"/>
  <c r="J118" i="7"/>
  <c r="DC117" i="4"/>
  <c r="BR89" i="8"/>
  <c r="BT88" i="8"/>
  <c r="DC40" i="4"/>
  <c r="DB68" i="4"/>
  <c r="K133" i="3"/>
  <c r="G29" i="2"/>
  <c r="J29" i="2" s="1"/>
  <c r="K33" i="3"/>
  <c r="J41" i="3"/>
  <c r="EI126" i="4"/>
  <c r="J115" i="3"/>
  <c r="J25" i="1"/>
  <c r="Q37" i="1"/>
  <c r="DB99" i="4"/>
  <c r="CZ120" i="4"/>
  <c r="CZ121" i="4" s="1"/>
  <c r="CZ144" i="4" s="1"/>
  <c r="CZ41" i="4"/>
  <c r="DE53" i="4"/>
  <c r="DF53" i="4" s="1"/>
  <c r="DC61" i="4"/>
  <c r="DC137" i="4"/>
  <c r="DE14" i="4"/>
  <c r="DF14" i="4" s="1"/>
  <c r="CZ142" i="4"/>
  <c r="DB116" i="4"/>
  <c r="DC116" i="4" s="1"/>
  <c r="CZ60" i="4"/>
  <c r="CZ85" i="4" s="1"/>
  <c r="DI33" i="4"/>
  <c r="DB118" i="4"/>
  <c r="DC118" i="4" s="1"/>
  <c r="DB130" i="4"/>
  <c r="DE129" i="4"/>
  <c r="DF129" i="4"/>
  <c r="DF130" i="4" s="1"/>
  <c r="CW144" i="4"/>
  <c r="DC15" i="4"/>
  <c r="DF82" i="4"/>
  <c r="CP46" i="8"/>
  <c r="J32" i="7"/>
  <c r="DF17" i="4"/>
  <c r="CT147" i="4"/>
  <c r="CP22" i="8"/>
  <c r="J10" i="7"/>
  <c r="DE104" i="4"/>
  <c r="DF104" i="4" s="1"/>
  <c r="DE19" i="4"/>
  <c r="DF19" i="4" s="1"/>
  <c r="DC138" i="4"/>
  <c r="BR126" i="8"/>
  <c r="BT124" i="8"/>
  <c r="DE103" i="4"/>
  <c r="DF103" i="4" s="1"/>
  <c r="DC83" i="4"/>
  <c r="DE101" i="4"/>
  <c r="DE13" i="4"/>
  <c r="DF13" i="4" s="1"/>
  <c r="DC50" i="4"/>
  <c r="DB89" i="4"/>
  <c r="DF88" i="4"/>
  <c r="DF89" i="4" s="1"/>
  <c r="DE88" i="4"/>
  <c r="DE51" i="4"/>
  <c r="J15" i="3"/>
  <c r="K10" i="3"/>
  <c r="DE27" i="4"/>
  <c r="DF27" i="4" s="1"/>
  <c r="CY85" i="4"/>
  <c r="DB59" i="4"/>
  <c r="DE97" i="4"/>
  <c r="BR46" i="8"/>
  <c r="BT38" i="8"/>
  <c r="DC106" i="4"/>
  <c r="DE119" i="4"/>
  <c r="DF119" i="4" s="1"/>
  <c r="DB84" i="4"/>
  <c r="DC84" i="4" s="1"/>
  <c r="DE140" i="4"/>
  <c r="DF140" i="4" s="1"/>
  <c r="CY56" i="4"/>
  <c r="DB49" i="4"/>
  <c r="CY144" i="4" l="1"/>
  <c r="CW91" i="4"/>
  <c r="DB121" i="4"/>
  <c r="N37" i="1"/>
  <c r="DB28" i="4"/>
  <c r="DC142" i="4"/>
  <c r="CP91" i="8"/>
  <c r="CP148" i="8" s="1"/>
  <c r="BR145" i="8"/>
  <c r="BR148" i="8" s="1"/>
  <c r="BR91" i="8"/>
  <c r="DC126" i="4"/>
  <c r="DH97" i="4"/>
  <c r="DI97" i="4"/>
  <c r="J117" i="3"/>
  <c r="K115" i="3"/>
  <c r="K22" i="7"/>
  <c r="G14" i="5"/>
  <c r="J14" i="5" s="1"/>
  <c r="DE39" i="4"/>
  <c r="J112" i="3"/>
  <c r="K86" i="3"/>
  <c r="DH50" i="4"/>
  <c r="DI50" i="4"/>
  <c r="DH105" i="4"/>
  <c r="DI105" i="4" s="1"/>
  <c r="DH134" i="4"/>
  <c r="DH117" i="4"/>
  <c r="DI117" i="4"/>
  <c r="DH55" i="4"/>
  <c r="J16" i="7"/>
  <c r="K10" i="7"/>
  <c r="DE118" i="4"/>
  <c r="DE84" i="4"/>
  <c r="DF84" i="4" s="1"/>
  <c r="G9" i="1"/>
  <c r="K15" i="3"/>
  <c r="DI88" i="4"/>
  <c r="DI89" i="4" s="1"/>
  <c r="DE89" i="4"/>
  <c r="DH88" i="4"/>
  <c r="DH103" i="4"/>
  <c r="DI103" i="4" s="1"/>
  <c r="DH53" i="4"/>
  <c r="DI53" i="4" s="1"/>
  <c r="BV88" i="8"/>
  <c r="BT89" i="8"/>
  <c r="DK82" i="4"/>
  <c r="DH139" i="4"/>
  <c r="DI139" i="4" s="1"/>
  <c r="DE26" i="4"/>
  <c r="DF26" i="4" s="1"/>
  <c r="DF28" i="4" s="1"/>
  <c r="DB46" i="4"/>
  <c r="DC39" i="4"/>
  <c r="DC46" i="4" s="1"/>
  <c r="EI144" i="4"/>
  <c r="DH66" i="4"/>
  <c r="DI66" i="4" s="1"/>
  <c r="DH65" i="4"/>
  <c r="DI65" i="4" s="1"/>
  <c r="DF50" i="4"/>
  <c r="DF105" i="4"/>
  <c r="DH98" i="4"/>
  <c r="DH140" i="4"/>
  <c r="DI140" i="4" s="1"/>
  <c r="BT85" i="8"/>
  <c r="BV59" i="8"/>
  <c r="DH101" i="4"/>
  <c r="DH38" i="4"/>
  <c r="CZ46" i="4"/>
  <c r="CZ91" i="4" s="1"/>
  <c r="CZ147" i="4" s="1"/>
  <c r="J30" i="3"/>
  <c r="K24" i="3"/>
  <c r="DE100" i="4"/>
  <c r="DF100" i="4" s="1"/>
  <c r="DH62" i="4"/>
  <c r="K91" i="7"/>
  <c r="J115" i="7"/>
  <c r="EI85" i="4"/>
  <c r="J54" i="3"/>
  <c r="DE124" i="4"/>
  <c r="DB126" i="4"/>
  <c r="DB144" i="4" s="1"/>
  <c r="DF124" i="4"/>
  <c r="DF126" i="4" s="1"/>
  <c r="DE81" i="4"/>
  <c r="DF81" i="4" s="1"/>
  <c r="DH12" i="4"/>
  <c r="DI12" i="4" s="1"/>
  <c r="DE22" i="4"/>
  <c r="J79" i="7"/>
  <c r="K53" i="7"/>
  <c r="DF98" i="4"/>
  <c r="CY91" i="4"/>
  <c r="DN33" i="4"/>
  <c r="DO33" i="4" s="1"/>
  <c r="DH16" i="4"/>
  <c r="DI16" i="4"/>
  <c r="DN52" i="4"/>
  <c r="DO52" i="4" s="1"/>
  <c r="DK135" i="4"/>
  <c r="DL135" i="4" s="1"/>
  <c r="DI15" i="4"/>
  <c r="DH15" i="4"/>
  <c r="DE60" i="4"/>
  <c r="DF60" i="4" s="1"/>
  <c r="DB56" i="4"/>
  <c r="DE49" i="4"/>
  <c r="DF49" i="4" s="1"/>
  <c r="DF97" i="4"/>
  <c r="DF101" i="4"/>
  <c r="BT126" i="8"/>
  <c r="BV124" i="8"/>
  <c r="DH14" i="4"/>
  <c r="K41" i="3"/>
  <c r="G21" i="1"/>
  <c r="J21" i="1" s="1"/>
  <c r="DH107" i="4"/>
  <c r="DI107" i="4" s="1"/>
  <c r="DH69" i="4"/>
  <c r="DF15" i="4"/>
  <c r="DC60" i="4"/>
  <c r="DH20" i="4"/>
  <c r="DI20" i="4" s="1"/>
  <c r="DF38" i="4"/>
  <c r="DE64" i="4"/>
  <c r="K137" i="7"/>
  <c r="G28" i="6"/>
  <c r="J28" i="6" s="1"/>
  <c r="BV28" i="8"/>
  <c r="BX25" i="8"/>
  <c r="DF62" i="4"/>
  <c r="DH34" i="4"/>
  <c r="DH21" i="4"/>
  <c r="DC81" i="4"/>
  <c r="DK141" i="4"/>
  <c r="DL141" i="4"/>
  <c r="DH19" i="4"/>
  <c r="DI19" i="4" s="1"/>
  <c r="K121" i="3"/>
  <c r="G28" i="2"/>
  <c r="J28" i="2" s="1"/>
  <c r="DF99" i="4"/>
  <c r="DE99" i="4"/>
  <c r="K118" i="7"/>
  <c r="J120" i="7"/>
  <c r="DF107" i="4"/>
  <c r="DE67" i="4"/>
  <c r="DF67" i="4" s="1"/>
  <c r="DH137" i="4"/>
  <c r="DI137" i="4" s="1"/>
  <c r="DE41" i="4"/>
  <c r="DF41" i="4" s="1"/>
  <c r="DF20" i="4"/>
  <c r="DC64" i="4"/>
  <c r="BV143" i="8"/>
  <c r="BX133" i="8"/>
  <c r="DK133" i="4"/>
  <c r="K43" i="7"/>
  <c r="J50" i="7"/>
  <c r="DF34" i="4"/>
  <c r="DH138" i="4"/>
  <c r="DI138" i="4" s="1"/>
  <c r="CP145" i="8"/>
  <c r="BV130" i="8"/>
  <c r="BX129" i="8"/>
  <c r="BV31" i="8"/>
  <c r="BT35" i="8"/>
  <c r="DF21" i="4"/>
  <c r="DK136" i="4"/>
  <c r="DL136" i="4" s="1"/>
  <c r="DI141" i="4"/>
  <c r="DH83" i="4"/>
  <c r="BT22" i="8"/>
  <c r="BV12" i="8"/>
  <c r="J40" i="7"/>
  <c r="K32" i="7"/>
  <c r="DE68" i="4"/>
  <c r="DF68" i="4" s="1"/>
  <c r="DE130" i="4"/>
  <c r="DH129" i="4"/>
  <c r="DI129" i="4"/>
  <c r="DC99" i="4"/>
  <c r="DF142" i="4"/>
  <c r="DK17" i="4"/>
  <c r="DH61" i="4"/>
  <c r="DH40" i="4"/>
  <c r="CW147" i="4"/>
  <c r="BV49" i="8"/>
  <c r="BT56" i="8"/>
  <c r="DC35" i="4"/>
  <c r="DK18" i="4"/>
  <c r="DL18" i="4" s="1"/>
  <c r="EI56" i="4"/>
  <c r="J44" i="3"/>
  <c r="K124" i="7"/>
  <c r="G27" i="6"/>
  <c r="J27" i="6" s="1"/>
  <c r="K25" i="7"/>
  <c r="J29" i="7"/>
  <c r="DE54" i="4"/>
  <c r="DF54" i="4" s="1"/>
  <c r="DH27" i="4"/>
  <c r="DI27" i="4" s="1"/>
  <c r="DH106" i="4"/>
  <c r="DI106" i="4" s="1"/>
  <c r="DH119" i="4"/>
  <c r="DI119" i="4" s="1"/>
  <c r="DB85" i="4"/>
  <c r="DE59" i="4"/>
  <c r="DC49" i="4"/>
  <c r="DC59" i="4"/>
  <c r="DH51" i="4"/>
  <c r="DH104" i="4"/>
  <c r="DI104" i="4" s="1"/>
  <c r="DC22" i="4"/>
  <c r="BT46" i="8"/>
  <c r="BV38" i="8"/>
  <c r="DF51" i="4"/>
  <c r="DH13" i="4"/>
  <c r="DI13" i="4" s="1"/>
  <c r="DE116" i="4"/>
  <c r="DF116" i="4" s="1"/>
  <c r="DC68" i="4"/>
  <c r="J83" i="7"/>
  <c r="K82" i="7"/>
  <c r="DH25" i="4"/>
  <c r="DE28" i="4"/>
  <c r="DI17" i="4"/>
  <c r="DL33" i="4"/>
  <c r="DF61" i="4"/>
  <c r="DE120" i="4"/>
  <c r="DF40" i="4"/>
  <c r="DK125" i="4"/>
  <c r="DL125" i="4"/>
  <c r="J18" i="3"/>
  <c r="EI28" i="4"/>
  <c r="DL52" i="4"/>
  <c r="DE142" i="4"/>
  <c r="BT121" i="8"/>
  <c r="BT145" i="8" s="1"/>
  <c r="BV97" i="8"/>
  <c r="DB35" i="4"/>
  <c r="DE31" i="4"/>
  <c r="DF31" i="4" s="1"/>
  <c r="DH32" i="4"/>
  <c r="DI18" i="4"/>
  <c r="DH63" i="4"/>
  <c r="DH102" i="4"/>
  <c r="DI102" i="4"/>
  <c r="CY147" i="4" l="1"/>
  <c r="DB91" i="4"/>
  <c r="DB147" i="4" s="1"/>
  <c r="J139" i="7"/>
  <c r="DF56" i="4"/>
  <c r="DE121" i="4"/>
  <c r="J135" i="3"/>
  <c r="J85" i="7"/>
  <c r="EI91" i="4"/>
  <c r="DF35" i="4"/>
  <c r="BX28" i="8"/>
  <c r="BZ25" i="8"/>
  <c r="DK134" i="4"/>
  <c r="DK63" i="4"/>
  <c r="DK40" i="4"/>
  <c r="DL40" i="4" s="1"/>
  <c r="BT91" i="8"/>
  <c r="BT148" i="8" s="1"/>
  <c r="DK21" i="4"/>
  <c r="DK20" i="4"/>
  <c r="DL20" i="4"/>
  <c r="G16" i="1"/>
  <c r="J16" i="1" s="1"/>
  <c r="K30" i="3"/>
  <c r="DK65" i="4"/>
  <c r="DH26" i="4"/>
  <c r="BX88" i="8"/>
  <c r="BV89" i="8"/>
  <c r="DH84" i="4"/>
  <c r="DI84" i="4" s="1"/>
  <c r="K16" i="7"/>
  <c r="G9" i="5"/>
  <c r="DI134" i="4"/>
  <c r="K112" i="3"/>
  <c r="G9" i="2"/>
  <c r="DF22" i="4"/>
  <c r="DK51" i="4"/>
  <c r="DL51" i="4" s="1"/>
  <c r="K117" i="3"/>
  <c r="G26" i="2"/>
  <c r="J26" i="2" s="1"/>
  <c r="BV121" i="8"/>
  <c r="BX97" i="8"/>
  <c r="BX38" i="8"/>
  <c r="BV46" i="8"/>
  <c r="DI51" i="4"/>
  <c r="DI63" i="4"/>
  <c r="DN125" i="4"/>
  <c r="DO125" i="4" s="1"/>
  <c r="DC85" i="4"/>
  <c r="DC91" i="4" s="1"/>
  <c r="DK106" i="4"/>
  <c r="DH54" i="4"/>
  <c r="DI40" i="4"/>
  <c r="DC121" i="4"/>
  <c r="DC144" i="4" s="1"/>
  <c r="DH68" i="4"/>
  <c r="DI68" i="4" s="1"/>
  <c r="BV35" i="8"/>
  <c r="BX31" i="8"/>
  <c r="K50" i="7"/>
  <c r="M21" i="5"/>
  <c r="DH67" i="4"/>
  <c r="DI21" i="4"/>
  <c r="BX124" i="8"/>
  <c r="BV126" i="8"/>
  <c r="DH60" i="4"/>
  <c r="DQ52" i="4"/>
  <c r="DR52" i="4" s="1"/>
  <c r="DK140" i="4"/>
  <c r="DK66" i="4"/>
  <c r="DH89" i="4"/>
  <c r="DK88" i="4"/>
  <c r="DL88" i="4" s="1"/>
  <c r="DK27" i="4"/>
  <c r="DK25" i="4"/>
  <c r="DK15" i="4"/>
  <c r="K79" i="7"/>
  <c r="G35" i="5"/>
  <c r="J35" i="5" s="1"/>
  <c r="DH81" i="4"/>
  <c r="DI81" i="4" s="1"/>
  <c r="K115" i="7"/>
  <c r="G9" i="6"/>
  <c r="DK139" i="4"/>
  <c r="DK53" i="4"/>
  <c r="DL53" i="4" s="1"/>
  <c r="DK105" i="4"/>
  <c r="DL105" i="4" s="1"/>
  <c r="DI130" i="4"/>
  <c r="DK83" i="4"/>
  <c r="DL83" i="4" s="1"/>
  <c r="BX130" i="8"/>
  <c r="BZ129" i="8"/>
  <c r="DN133" i="4"/>
  <c r="DO133" i="4" s="1"/>
  <c r="DK32" i="4"/>
  <c r="DH59" i="4"/>
  <c r="DI59" i="4" s="1"/>
  <c r="DE85" i="4"/>
  <c r="DH130" i="4"/>
  <c r="DK129" i="4"/>
  <c r="DI83" i="4"/>
  <c r="DH142" i="4"/>
  <c r="DK34" i="4"/>
  <c r="DL34" i="4" s="1"/>
  <c r="DK69" i="4"/>
  <c r="DL69" i="4" s="1"/>
  <c r="DK14" i="4"/>
  <c r="DL14" i="4"/>
  <c r="DK62" i="4"/>
  <c r="DL62" i="4" s="1"/>
  <c r="DK101" i="4"/>
  <c r="DK98" i="4"/>
  <c r="DL98" i="4" s="1"/>
  <c r="DK55" i="4"/>
  <c r="DL55" i="4" s="1"/>
  <c r="K44" i="3"/>
  <c r="J51" i="3"/>
  <c r="K40" i="7"/>
  <c r="G19" i="5"/>
  <c r="J19" i="5" s="1"/>
  <c r="DK102" i="4"/>
  <c r="DL102" i="4" s="1"/>
  <c r="DI32" i="4"/>
  <c r="DF59" i="4"/>
  <c r="K29" i="7"/>
  <c r="G15" i="5"/>
  <c r="J15" i="5" s="1"/>
  <c r="BV56" i="8"/>
  <c r="BX49" i="8"/>
  <c r="DN17" i="4"/>
  <c r="DO17" i="4" s="1"/>
  <c r="DL133" i="4"/>
  <c r="DH41" i="4"/>
  <c r="DI34" i="4"/>
  <c r="DH64" i="4"/>
  <c r="DI64" i="4" s="1"/>
  <c r="DI69" i="4"/>
  <c r="DI14" i="4"/>
  <c r="DI22" i="4" s="1"/>
  <c r="DK16" i="4"/>
  <c r="DL16" i="4" s="1"/>
  <c r="DI62" i="4"/>
  <c r="DK38" i="4"/>
  <c r="DI101" i="4"/>
  <c r="DI98" i="4"/>
  <c r="DN82" i="4"/>
  <c r="DO82" i="4" s="1"/>
  <c r="DH118" i="4"/>
  <c r="DI118" i="4"/>
  <c r="DI55" i="4"/>
  <c r="DK97" i="4"/>
  <c r="DL97" i="4" s="1"/>
  <c r="DN135" i="4"/>
  <c r="DH116" i="4"/>
  <c r="DI116" i="4" s="1"/>
  <c r="DC56" i="4"/>
  <c r="DK61" i="4"/>
  <c r="DH120" i="4"/>
  <c r="DI120" i="4" s="1"/>
  <c r="DI25" i="4"/>
  <c r="DI61" i="4"/>
  <c r="DF120" i="4"/>
  <c r="K83" i="7"/>
  <c r="G49" i="5"/>
  <c r="J49" i="5" s="1"/>
  <c r="DK13" i="4"/>
  <c r="DL104" i="4"/>
  <c r="DK104" i="4"/>
  <c r="DL17" i="4"/>
  <c r="DK138" i="4"/>
  <c r="BX143" i="8"/>
  <c r="BZ133" i="8"/>
  <c r="DK137" i="4"/>
  <c r="DL137" i="4" s="1"/>
  <c r="K120" i="7"/>
  <c r="G26" i="6"/>
  <c r="J26" i="6" s="1"/>
  <c r="DN141" i="4"/>
  <c r="DO141" i="4" s="1"/>
  <c r="DF64" i="4"/>
  <c r="DK107" i="4"/>
  <c r="DH124" i="4"/>
  <c r="DI124" i="4" s="1"/>
  <c r="DI126" i="4" s="1"/>
  <c r="DE126" i="4"/>
  <c r="DE144" i="4" s="1"/>
  <c r="DH100" i="4"/>
  <c r="DI100" i="4" s="1"/>
  <c r="DI38" i="4"/>
  <c r="BV85" i="8"/>
  <c r="BX59" i="8"/>
  <c r="DL82" i="4"/>
  <c r="DF118" i="4"/>
  <c r="DK50" i="4"/>
  <c r="DH39" i="4"/>
  <c r="K18" i="3"/>
  <c r="J21" i="3"/>
  <c r="DH31" i="4"/>
  <c r="DI31" i="4" s="1"/>
  <c r="DE35" i="4"/>
  <c r="DK119" i="4"/>
  <c r="DL119" i="4" s="1"/>
  <c r="DN18" i="4"/>
  <c r="DO18" i="4" s="1"/>
  <c r="BX12" i="8"/>
  <c r="BV22" i="8"/>
  <c r="DN136" i="4"/>
  <c r="DO136" i="4"/>
  <c r="DH99" i="4"/>
  <c r="DK19" i="4"/>
  <c r="DL19" i="4" s="1"/>
  <c r="DE56" i="4"/>
  <c r="DH49" i="4"/>
  <c r="DQ33" i="4"/>
  <c r="DR33" i="4" s="1"/>
  <c r="DK12" i="4"/>
  <c r="DH22" i="4"/>
  <c r="DL12" i="4"/>
  <c r="K54" i="3"/>
  <c r="J78" i="3"/>
  <c r="DE46" i="4"/>
  <c r="DK103" i="4"/>
  <c r="J9" i="1"/>
  <c r="DK117" i="4"/>
  <c r="DL117" i="4" s="1"/>
  <c r="DF39" i="4"/>
  <c r="DF46" i="4" s="1"/>
  <c r="DH46" i="4" l="1"/>
  <c r="BV145" i="8"/>
  <c r="J142" i="7"/>
  <c r="DI39" i="4"/>
  <c r="DH121" i="4"/>
  <c r="DI35" i="4"/>
  <c r="K135" i="3"/>
  <c r="EI147" i="4"/>
  <c r="DK142" i="4"/>
  <c r="DF85" i="4"/>
  <c r="DF91" i="4" s="1"/>
  <c r="K85" i="7"/>
  <c r="K142" i="7" s="1"/>
  <c r="K139" i="7"/>
  <c r="DC147" i="4"/>
  <c r="DL89" i="4"/>
  <c r="DN50" i="4"/>
  <c r="DO50" i="4" s="1"/>
  <c r="DN107" i="4"/>
  <c r="DN25" i="4"/>
  <c r="DO25" i="4" s="1"/>
  <c r="DK54" i="4"/>
  <c r="DL54" i="4" s="1"/>
  <c r="DN117" i="4"/>
  <c r="DO117" i="4" s="1"/>
  <c r="BX22" i="8"/>
  <c r="BZ12" i="8"/>
  <c r="J80" i="3"/>
  <c r="DL50" i="4"/>
  <c r="DN13" i="4"/>
  <c r="DO13" i="4" s="1"/>
  <c r="DN16" i="4"/>
  <c r="DN34" i="4"/>
  <c r="DH85" i="4"/>
  <c r="DK59" i="4"/>
  <c r="DL59" i="4" s="1"/>
  <c r="DN53" i="4"/>
  <c r="DO53" i="4" s="1"/>
  <c r="DL25" i="4"/>
  <c r="DN27" i="4"/>
  <c r="DK67" i="4"/>
  <c r="DL67" i="4" s="1"/>
  <c r="DN106" i="4"/>
  <c r="DO106" i="4" s="1"/>
  <c r="K51" i="3"/>
  <c r="M23" i="1"/>
  <c r="DO62" i="4"/>
  <c r="DN62" i="4"/>
  <c r="DN19" i="4"/>
  <c r="DO19" i="4" s="1"/>
  <c r="BV91" i="8"/>
  <c r="BV148" i="8" s="1"/>
  <c r="DH126" i="4"/>
  <c r="DH144" i="4" s="1"/>
  <c r="DK124" i="4"/>
  <c r="DL124" i="4"/>
  <c r="DL126" i="4" s="1"/>
  <c r="DQ141" i="4"/>
  <c r="DL138" i="4"/>
  <c r="DL13" i="4"/>
  <c r="DR17" i="4"/>
  <c r="DQ17" i="4"/>
  <c r="DN102" i="4"/>
  <c r="DL27" i="4"/>
  <c r="DI67" i="4"/>
  <c r="DL106" i="4"/>
  <c r="DN51" i="4"/>
  <c r="DO134" i="4"/>
  <c r="DN134" i="4"/>
  <c r="DN55" i="4"/>
  <c r="DO55" i="4" s="1"/>
  <c r="CB129" i="8"/>
  <c r="BZ130" i="8"/>
  <c r="DK81" i="4"/>
  <c r="DL81" i="4" s="1"/>
  <c r="DN88" i="4"/>
  <c r="DK89" i="4"/>
  <c r="DK68" i="4"/>
  <c r="DL68" i="4" s="1"/>
  <c r="DT33" i="4"/>
  <c r="DU33" i="4" s="1"/>
  <c r="DK120" i="4"/>
  <c r="DK64" i="4"/>
  <c r="BZ49" i="8"/>
  <c r="BX56" i="8"/>
  <c r="DN32" i="4"/>
  <c r="DN83" i="4"/>
  <c r="DO83" i="4" s="1"/>
  <c r="DN139" i="4"/>
  <c r="DO139" i="4" s="1"/>
  <c r="DN66" i="4"/>
  <c r="DO66" i="4" s="1"/>
  <c r="DT52" i="4"/>
  <c r="DU52" i="4" s="1"/>
  <c r="BX46" i="8"/>
  <c r="BZ38" i="8"/>
  <c r="DI142" i="4"/>
  <c r="BX89" i="8"/>
  <c r="BZ88" i="8"/>
  <c r="DN40" i="4"/>
  <c r="DO40" i="4" s="1"/>
  <c r="DL134" i="4"/>
  <c r="J9" i="2"/>
  <c r="J38" i="2" s="1"/>
  <c r="G38" i="2"/>
  <c r="DK84" i="4"/>
  <c r="DL84" i="4" s="1"/>
  <c r="DK116" i="4"/>
  <c r="DL32" i="4"/>
  <c r="DL139" i="4"/>
  <c r="DN15" i="4"/>
  <c r="DL66" i="4"/>
  <c r="DK60" i="4"/>
  <c r="M30" i="5"/>
  <c r="M33" i="5"/>
  <c r="M28" i="5"/>
  <c r="M24" i="5"/>
  <c r="M32" i="5"/>
  <c r="M27" i="5"/>
  <c r="S21" i="5"/>
  <c r="M34" i="5"/>
  <c r="M31" i="5"/>
  <c r="M23" i="5"/>
  <c r="M29" i="5"/>
  <c r="M26" i="5"/>
  <c r="M25" i="5"/>
  <c r="J9" i="5"/>
  <c r="J50" i="5" s="1"/>
  <c r="DK26" i="4"/>
  <c r="BZ143" i="8"/>
  <c r="CB133" i="8"/>
  <c r="K78" i="3"/>
  <c r="G37" i="1"/>
  <c r="J37" i="1" s="1"/>
  <c r="DK99" i="4"/>
  <c r="DL99" i="4" s="1"/>
  <c r="K21" i="3"/>
  <c r="G15" i="1"/>
  <c r="DI99" i="4"/>
  <c r="DQ135" i="4"/>
  <c r="DN38" i="4"/>
  <c r="DK41" i="4"/>
  <c r="DL41" i="4" s="1"/>
  <c r="DO98" i="4"/>
  <c r="DN98" i="4"/>
  <c r="DN129" i="4"/>
  <c r="DO129" i="4" s="1"/>
  <c r="DO130" i="4" s="1"/>
  <c r="DK130" i="4"/>
  <c r="G38" i="6"/>
  <c r="J9" i="6"/>
  <c r="J38" i="6" s="1"/>
  <c r="DL15" i="4"/>
  <c r="DI60" i="4"/>
  <c r="DQ125" i="4"/>
  <c r="DR125" i="4" s="1"/>
  <c r="DI26" i="4"/>
  <c r="DI28" i="4" s="1"/>
  <c r="DN20" i="4"/>
  <c r="DO20" i="4" s="1"/>
  <c r="CB25" i="8"/>
  <c r="BZ28" i="8"/>
  <c r="DN119" i="4"/>
  <c r="DO119" i="4" s="1"/>
  <c r="DN138" i="4"/>
  <c r="DO138" i="4" s="1"/>
  <c r="DN101" i="4"/>
  <c r="DO101" i="4" s="1"/>
  <c r="DN14" i="4"/>
  <c r="DO14" i="4" s="1"/>
  <c r="DN140" i="4"/>
  <c r="BZ31" i="8"/>
  <c r="BX35" i="8"/>
  <c r="BX121" i="8"/>
  <c r="BX145" i="8" s="1"/>
  <c r="BZ97" i="8"/>
  <c r="DN65" i="4"/>
  <c r="DO65" i="4" s="1"/>
  <c r="DN21" i="4"/>
  <c r="DO21" i="4" s="1"/>
  <c r="DN63" i="4"/>
  <c r="DO63" i="4" s="1"/>
  <c r="DH56" i="4"/>
  <c r="DK49" i="4"/>
  <c r="BX85" i="8"/>
  <c r="BZ59" i="8"/>
  <c r="DN103" i="4"/>
  <c r="DO103" i="4" s="1"/>
  <c r="DL103" i="4"/>
  <c r="DI49" i="4"/>
  <c r="DE91" i="4"/>
  <c r="DE147" i="4" s="1"/>
  <c r="DN61" i="4"/>
  <c r="DO61" i="4" s="1"/>
  <c r="DO135" i="4"/>
  <c r="DK118" i="4"/>
  <c r="DL118" i="4" s="1"/>
  <c r="DL38" i="4"/>
  <c r="DF121" i="4"/>
  <c r="DF144" i="4" s="1"/>
  <c r="DF147" i="4" s="1"/>
  <c r="DI41" i="4"/>
  <c r="DK22" i="4"/>
  <c r="DN12" i="4"/>
  <c r="DO12" i="4" s="1"/>
  <c r="DQ136" i="4"/>
  <c r="DR136" i="4" s="1"/>
  <c r="DQ18" i="4"/>
  <c r="DH35" i="4"/>
  <c r="DK31" i="4"/>
  <c r="DL31" i="4" s="1"/>
  <c r="DL35" i="4" s="1"/>
  <c r="DK39" i="4"/>
  <c r="DK100" i="4"/>
  <c r="DL100" i="4" s="1"/>
  <c r="DL107" i="4"/>
  <c r="DN137" i="4"/>
  <c r="DO137" i="4" s="1"/>
  <c r="DN104" i="4"/>
  <c r="DO104" i="4" s="1"/>
  <c r="DL61" i="4"/>
  <c r="DN97" i="4"/>
  <c r="DO97" i="4" s="1"/>
  <c r="DQ82" i="4"/>
  <c r="DL101" i="4"/>
  <c r="DN69" i="4"/>
  <c r="DO69" i="4" s="1"/>
  <c r="DL129" i="4"/>
  <c r="DQ133" i="4"/>
  <c r="DR133" i="4" s="1"/>
  <c r="DN105" i="4"/>
  <c r="DO105" i="4" s="1"/>
  <c r="DH28" i="4"/>
  <c r="DL140" i="4"/>
  <c r="BX126" i="8"/>
  <c r="BZ124" i="8"/>
  <c r="DI54" i="4"/>
  <c r="DL65" i="4"/>
  <c r="DL21" i="4"/>
  <c r="DL63" i="4"/>
  <c r="DL22" i="4" l="1"/>
  <c r="DI85" i="4"/>
  <c r="EI150" i="4"/>
  <c r="K80" i="3"/>
  <c r="K137" i="3" s="1"/>
  <c r="BX91" i="8"/>
  <c r="BX148" i="8" s="1"/>
  <c r="DN142" i="4"/>
  <c r="DL142" i="4"/>
  <c r="DK56" i="4"/>
  <c r="DN49" i="4"/>
  <c r="BZ46" i="8"/>
  <c r="CB38" i="8"/>
  <c r="CB124" i="8"/>
  <c r="BZ126" i="8"/>
  <c r="DT133" i="4"/>
  <c r="DN100" i="4"/>
  <c r="DO100" i="4" s="1"/>
  <c r="DT136" i="4"/>
  <c r="DU136" i="4" s="1"/>
  <c r="DQ61" i="4"/>
  <c r="DL49" i="4"/>
  <c r="DL56" i="4" s="1"/>
  <c r="CB31" i="8"/>
  <c r="BZ35" i="8"/>
  <c r="DQ138" i="4"/>
  <c r="CB28" i="8"/>
  <c r="CD25" i="8"/>
  <c r="S27" i="5"/>
  <c r="G27" i="5"/>
  <c r="DN84" i="4"/>
  <c r="DQ83" i="4"/>
  <c r="DR83" i="4" s="1"/>
  <c r="DI121" i="4"/>
  <c r="DI144" i="4" s="1"/>
  <c r="DW33" i="4"/>
  <c r="DX33" i="4" s="1"/>
  <c r="DQ88" i="4"/>
  <c r="DR88" i="4" s="1"/>
  <c r="DR89" i="4" s="1"/>
  <c r="DN89" i="4"/>
  <c r="DQ134" i="4"/>
  <c r="DK126" i="4"/>
  <c r="DN124" i="4"/>
  <c r="DO124" i="4" s="1"/>
  <c r="DQ106" i="4"/>
  <c r="DQ65" i="4"/>
  <c r="DQ140" i="4"/>
  <c r="DR140" i="4" s="1"/>
  <c r="DQ14" i="4"/>
  <c r="DN41" i="4"/>
  <c r="DO41" i="4"/>
  <c r="S25" i="5"/>
  <c r="G25" i="5"/>
  <c r="S32" i="5"/>
  <c r="G32" i="5"/>
  <c r="BZ89" i="8"/>
  <c r="CB88" i="8"/>
  <c r="DN81" i="4"/>
  <c r="DO81" i="4" s="1"/>
  <c r="DQ62" i="4"/>
  <c r="DN67" i="4"/>
  <c r="DN59" i="4"/>
  <c r="DO59" i="4" s="1"/>
  <c r="DK85" i="4"/>
  <c r="DQ13" i="4"/>
  <c r="DQ117" i="4"/>
  <c r="DR117" i="4" s="1"/>
  <c r="DQ107" i="4"/>
  <c r="DT18" i="4"/>
  <c r="DU18" i="4" s="1"/>
  <c r="DT125" i="4"/>
  <c r="DQ25" i="4"/>
  <c r="DI46" i="4"/>
  <c r="DO140" i="4"/>
  <c r="DO142" i="4" s="1"/>
  <c r="DQ38" i="4"/>
  <c r="DR38" i="4" s="1"/>
  <c r="G26" i="5"/>
  <c r="S26" i="5"/>
  <c r="S24" i="5"/>
  <c r="G24" i="5"/>
  <c r="DQ32" i="4"/>
  <c r="DR32" i="4" s="1"/>
  <c r="BZ56" i="8"/>
  <c r="CB49" i="8"/>
  <c r="DQ51" i="4"/>
  <c r="DR51" i="4" s="1"/>
  <c r="DQ102" i="4"/>
  <c r="DO107" i="4"/>
  <c r="DN39" i="4"/>
  <c r="DO39" i="4" s="1"/>
  <c r="DT82" i="4"/>
  <c r="DU82" i="4" s="1"/>
  <c r="DL39" i="4"/>
  <c r="DL130" i="4"/>
  <c r="BZ85" i="8"/>
  <c r="CB59" i="8"/>
  <c r="DQ101" i="4"/>
  <c r="DQ20" i="4"/>
  <c r="DN130" i="4"/>
  <c r="DQ129" i="4"/>
  <c r="DR129" i="4" s="1"/>
  <c r="DO38" i="4"/>
  <c r="DN26" i="4"/>
  <c r="DO26" i="4" s="1"/>
  <c r="S29" i="5"/>
  <c r="G29" i="5"/>
  <c r="S28" i="5"/>
  <c r="G28" i="5"/>
  <c r="DQ15" i="4"/>
  <c r="DN116" i="4"/>
  <c r="DO116" i="4" s="1"/>
  <c r="DW52" i="4"/>
  <c r="DX52" i="4" s="1"/>
  <c r="DO32" i="4"/>
  <c r="DN64" i="4"/>
  <c r="DO64" i="4"/>
  <c r="DO51" i="4"/>
  <c r="DO102" i="4"/>
  <c r="M35" i="1"/>
  <c r="M27" i="1"/>
  <c r="M32" i="1"/>
  <c r="M36" i="1"/>
  <c r="M26" i="1"/>
  <c r="M34" i="1"/>
  <c r="M33" i="1"/>
  <c r="M30" i="1"/>
  <c r="M29" i="1"/>
  <c r="M28" i="1"/>
  <c r="M31" i="1"/>
  <c r="M25" i="1"/>
  <c r="S23" i="1"/>
  <c r="DQ27" i="4"/>
  <c r="DQ34" i="4"/>
  <c r="DR34" i="4" s="1"/>
  <c r="DN99" i="4"/>
  <c r="DQ16" i="4"/>
  <c r="DR16" i="4" s="1"/>
  <c r="DR82" i="4"/>
  <c r="DQ104" i="4"/>
  <c r="DR104" i="4" s="1"/>
  <c r="DQ69" i="4"/>
  <c r="DR69" i="4" s="1"/>
  <c r="DQ97" i="4"/>
  <c r="DN31" i="4"/>
  <c r="DO31" i="4" s="1"/>
  <c r="DO35" i="4" s="1"/>
  <c r="DK35" i="4"/>
  <c r="DN118" i="4"/>
  <c r="DI56" i="4"/>
  <c r="DQ63" i="4"/>
  <c r="DR63" i="4" s="1"/>
  <c r="BZ121" i="8"/>
  <c r="BZ145" i="8" s="1"/>
  <c r="CB97" i="8"/>
  <c r="DQ119" i="4"/>
  <c r="DR119" i="4" s="1"/>
  <c r="DQ98" i="4"/>
  <c r="DR98" i="4" s="1"/>
  <c r="DK46" i="4"/>
  <c r="DL26" i="4"/>
  <c r="DL28" i="4" s="1"/>
  <c r="G23" i="5"/>
  <c r="S23" i="5"/>
  <c r="M35" i="5"/>
  <c r="S33" i="5"/>
  <c r="G33" i="5"/>
  <c r="DO15" i="4"/>
  <c r="DL116" i="4"/>
  <c r="DL64" i="4"/>
  <c r="CB130" i="8"/>
  <c r="CD129" i="8"/>
  <c r="DT17" i="4"/>
  <c r="DU17" i="4" s="1"/>
  <c r="DQ19" i="4"/>
  <c r="DR19" i="4" s="1"/>
  <c r="DO27" i="4"/>
  <c r="DO34" i="4"/>
  <c r="CB12" i="8"/>
  <c r="BZ22" i="8"/>
  <c r="DQ50" i="4"/>
  <c r="DR50" i="4" s="1"/>
  <c r="DQ103" i="4"/>
  <c r="CB143" i="8"/>
  <c r="CD133" i="8"/>
  <c r="DN60" i="4"/>
  <c r="DO60" i="4" s="1"/>
  <c r="DQ40" i="4"/>
  <c r="DR40" i="4" s="1"/>
  <c r="DQ137" i="4"/>
  <c r="DR137" i="4" s="1"/>
  <c r="DT135" i="4"/>
  <c r="DU135" i="4" s="1"/>
  <c r="J15" i="1"/>
  <c r="J52" i="1" s="1"/>
  <c r="J41" i="2" s="1"/>
  <c r="G31" i="5"/>
  <c r="S31" i="5"/>
  <c r="S30" i="5"/>
  <c r="G30" i="5"/>
  <c r="DQ66" i="4"/>
  <c r="DR66" i="4" s="1"/>
  <c r="DN120" i="4"/>
  <c r="DN68" i="4"/>
  <c r="DO68" i="4" s="1"/>
  <c r="DT141" i="4"/>
  <c r="DN54" i="4"/>
  <c r="DO54" i="4"/>
  <c r="J137" i="3"/>
  <c r="DH91" i="4"/>
  <c r="DH147" i="4" s="1"/>
  <c r="DN22" i="4"/>
  <c r="DQ12" i="4"/>
  <c r="DR12" i="4" s="1"/>
  <c r="DQ105" i="4"/>
  <c r="DK121" i="4"/>
  <c r="DK144" i="4" s="1"/>
  <c r="DR18" i="4"/>
  <c r="DQ21" i="4"/>
  <c r="DR21" i="4" s="1"/>
  <c r="DR135" i="4"/>
  <c r="J41" i="6"/>
  <c r="S34" i="5"/>
  <c r="G34" i="5"/>
  <c r="DL60" i="4"/>
  <c r="DQ139" i="4"/>
  <c r="DR139" i="4" s="1"/>
  <c r="DL120" i="4"/>
  <c r="DO88" i="4"/>
  <c r="DO89" i="4" s="1"/>
  <c r="DQ55" i="4"/>
  <c r="DR55" i="4" s="1"/>
  <c r="DR141" i="4"/>
  <c r="DQ53" i="4"/>
  <c r="DO16" i="4"/>
  <c r="DK28" i="4"/>
  <c r="DK91" i="4" l="1"/>
  <c r="DO28" i="4"/>
  <c r="DN121" i="4"/>
  <c r="DI91" i="4"/>
  <c r="DI147" i="4" s="1"/>
  <c r="DQ142" i="4"/>
  <c r="DL85" i="4"/>
  <c r="DR130" i="4"/>
  <c r="DT138" i="4"/>
  <c r="DU138" i="4" s="1"/>
  <c r="DT55" i="4"/>
  <c r="DU55" i="4" s="1"/>
  <c r="DT50" i="4"/>
  <c r="DU50" i="4" s="1"/>
  <c r="S35" i="5"/>
  <c r="G29" i="1"/>
  <c r="S29" i="1"/>
  <c r="G35" i="1"/>
  <c r="S35" i="1"/>
  <c r="DZ52" i="4"/>
  <c r="EA52" i="4" s="1"/>
  <c r="DT51" i="4"/>
  <c r="DU51" i="4" s="1"/>
  <c r="DW18" i="4"/>
  <c r="DN85" i="4"/>
  <c r="DQ59" i="4"/>
  <c r="DR59" i="4" s="1"/>
  <c r="DQ124" i="4"/>
  <c r="DN126" i="4"/>
  <c r="DN144" i="4" s="1"/>
  <c r="DR124" i="4"/>
  <c r="DR126" i="4" s="1"/>
  <c r="DR138" i="4"/>
  <c r="DQ100" i="4"/>
  <c r="DR100" i="4" s="1"/>
  <c r="DT12" i="4"/>
  <c r="DQ22" i="4"/>
  <c r="DT66" i="4"/>
  <c r="DU66" i="4"/>
  <c r="DT40" i="4"/>
  <c r="DT97" i="4"/>
  <c r="DU97" i="4" s="1"/>
  <c r="G28" i="1"/>
  <c r="S28" i="1"/>
  <c r="DT102" i="4"/>
  <c r="DT38" i="4"/>
  <c r="DU38" i="4" s="1"/>
  <c r="DW141" i="4"/>
  <c r="DX141" i="4" s="1"/>
  <c r="G50" i="5"/>
  <c r="DT119" i="4"/>
  <c r="DT34" i="4"/>
  <c r="DU34" i="4" s="1"/>
  <c r="S30" i="1"/>
  <c r="G30" i="1"/>
  <c r="CB85" i="8"/>
  <c r="CD59" i="8"/>
  <c r="DW82" i="4"/>
  <c r="DX82" i="4"/>
  <c r="DT107" i="4"/>
  <c r="DU107" i="4" s="1"/>
  <c r="CD88" i="8"/>
  <c r="CB89" i="8"/>
  <c r="DT140" i="4"/>
  <c r="DO126" i="4"/>
  <c r="DZ33" i="4"/>
  <c r="CD38" i="8"/>
  <c r="CB46" i="8"/>
  <c r="DL121" i="4"/>
  <c r="DL144" i="4" s="1"/>
  <c r="DT129" i="4"/>
  <c r="DU129" i="4" s="1"/>
  <c r="DU130" i="4" s="1"/>
  <c r="DQ130" i="4"/>
  <c r="DQ60" i="4"/>
  <c r="DT19" i="4"/>
  <c r="DQ118" i="4"/>
  <c r="DR97" i="4"/>
  <c r="DT16" i="4"/>
  <c r="DU16" i="4" s="1"/>
  <c r="DT27" i="4"/>
  <c r="DU27" i="4" s="1"/>
  <c r="S33" i="1"/>
  <c r="G33" i="1"/>
  <c r="DT20" i="4"/>
  <c r="DU20" i="4" s="1"/>
  <c r="DT25" i="4"/>
  <c r="DU25" i="4" s="1"/>
  <c r="DR107" i="4"/>
  <c r="DQ67" i="4"/>
  <c r="DR67" i="4" s="1"/>
  <c r="DT65" i="4"/>
  <c r="DU65" i="4" s="1"/>
  <c r="CD31" i="8"/>
  <c r="CB35" i="8"/>
  <c r="DU141" i="4"/>
  <c r="DT105" i="4"/>
  <c r="DU105" i="4" s="1"/>
  <c r="DQ68" i="4"/>
  <c r="DR68" i="4" s="1"/>
  <c r="DT137" i="4"/>
  <c r="DU137" i="4" s="1"/>
  <c r="CD143" i="8"/>
  <c r="CF133" i="8"/>
  <c r="CB22" i="8"/>
  <c r="CD12" i="8"/>
  <c r="CB121" i="8"/>
  <c r="CD97" i="8"/>
  <c r="DO118" i="4"/>
  <c r="DT69" i="4"/>
  <c r="DU69" i="4" s="1"/>
  <c r="DR27" i="4"/>
  <c r="G34" i="1"/>
  <c r="S34" i="1"/>
  <c r="DQ116" i="4"/>
  <c r="DR116" i="4" s="1"/>
  <c r="DQ26" i="4"/>
  <c r="DQ28" i="4" s="1"/>
  <c r="DR20" i="4"/>
  <c r="DQ39" i="4"/>
  <c r="DR39" i="4" s="1"/>
  <c r="DN28" i="4"/>
  <c r="DU117" i="4"/>
  <c r="DT117" i="4"/>
  <c r="DO67" i="4"/>
  <c r="DR65" i="4"/>
  <c r="DT134" i="4"/>
  <c r="DU134" i="4" s="1"/>
  <c r="DW133" i="4"/>
  <c r="DX133" i="4" s="1"/>
  <c r="DN56" i="4"/>
  <c r="DQ49" i="4"/>
  <c r="DR49" i="4" s="1"/>
  <c r="DK147" i="4"/>
  <c r="DU53" i="4"/>
  <c r="DT53" i="4"/>
  <c r="DR105" i="4"/>
  <c r="DW135" i="4"/>
  <c r="DX135" i="4" s="1"/>
  <c r="BZ91" i="8"/>
  <c r="BZ148" i="8" s="1"/>
  <c r="DW17" i="4"/>
  <c r="DU98" i="4"/>
  <c r="DT98" i="4"/>
  <c r="G26" i="1"/>
  <c r="S26" i="1"/>
  <c r="DT101" i="4"/>
  <c r="DL46" i="4"/>
  <c r="DL91" i="4" s="1"/>
  <c r="CB56" i="8"/>
  <c r="CD49" i="8"/>
  <c r="DR25" i="4"/>
  <c r="DT62" i="4"/>
  <c r="DR134" i="4"/>
  <c r="DR142" i="4" s="1"/>
  <c r="DT83" i="4"/>
  <c r="DU83" i="4" s="1"/>
  <c r="DT61" i="4"/>
  <c r="DU61" i="4" s="1"/>
  <c r="DU133" i="4"/>
  <c r="DO49" i="4"/>
  <c r="DO22" i="4"/>
  <c r="S27" i="1"/>
  <c r="G27" i="1"/>
  <c r="DQ120" i="4"/>
  <c r="DR120" i="4" s="1"/>
  <c r="CF129" i="8"/>
  <c r="CD130" i="8"/>
  <c r="DQ99" i="4"/>
  <c r="S25" i="1"/>
  <c r="G25" i="1"/>
  <c r="M37" i="1"/>
  <c r="G36" i="1"/>
  <c r="S36" i="1"/>
  <c r="DR64" i="4"/>
  <c r="DQ64" i="4"/>
  <c r="DT15" i="4"/>
  <c r="DU15" i="4" s="1"/>
  <c r="DR101" i="4"/>
  <c r="DW125" i="4"/>
  <c r="DX125" i="4" s="1"/>
  <c r="DT13" i="4"/>
  <c r="DU13" i="4" s="1"/>
  <c r="DR62" i="4"/>
  <c r="DQ41" i="4"/>
  <c r="DT106" i="4"/>
  <c r="DU106" i="4" s="1"/>
  <c r="DQ84" i="4"/>
  <c r="DR84" i="4" s="1"/>
  <c r="CD28" i="8"/>
  <c r="CF25" i="8"/>
  <c r="DR61" i="4"/>
  <c r="DT14" i="4"/>
  <c r="DU14" i="4"/>
  <c r="DR53" i="4"/>
  <c r="DQ54" i="4"/>
  <c r="DR54" i="4" s="1"/>
  <c r="DT103" i="4"/>
  <c r="DU103" i="4" s="1"/>
  <c r="DT139" i="4"/>
  <c r="DU139" i="4"/>
  <c r="DT21" i="4"/>
  <c r="DO120" i="4"/>
  <c r="DR103" i="4"/>
  <c r="DT63" i="4"/>
  <c r="DU63" i="4" s="1"/>
  <c r="DN35" i="4"/>
  <c r="DQ31" i="4"/>
  <c r="DR31" i="4" s="1"/>
  <c r="DR35" i="4" s="1"/>
  <c r="DT104" i="4"/>
  <c r="DO99" i="4"/>
  <c r="G31" i="1"/>
  <c r="S31" i="1"/>
  <c r="G32" i="1"/>
  <c r="S32" i="1"/>
  <c r="DR15" i="4"/>
  <c r="DO46" i="4"/>
  <c r="DR102" i="4"/>
  <c r="DU32" i="4"/>
  <c r="DT32" i="4"/>
  <c r="DN46" i="4"/>
  <c r="DU125" i="4"/>
  <c r="DR13" i="4"/>
  <c r="DQ81" i="4"/>
  <c r="DR81" i="4" s="1"/>
  <c r="DR14" i="4"/>
  <c r="DR106" i="4"/>
  <c r="DT88" i="4"/>
  <c r="DQ89" i="4"/>
  <c r="DO84" i="4"/>
  <c r="DO85" i="4" s="1"/>
  <c r="DW136" i="4"/>
  <c r="DX136" i="4" s="1"/>
  <c r="CB126" i="8"/>
  <c r="CD124" i="8"/>
  <c r="DQ46" i="4" l="1"/>
  <c r="CB145" i="8"/>
  <c r="DN91" i="4"/>
  <c r="CF124" i="8"/>
  <c r="CD126" i="8"/>
  <c r="G52" i="1"/>
  <c r="DW62" i="4"/>
  <c r="DW101" i="4"/>
  <c r="DZ17" i="4"/>
  <c r="EA17" i="4" s="1"/>
  <c r="DT142" i="4"/>
  <c r="DT116" i="4"/>
  <c r="DU116" i="4" s="1"/>
  <c r="CD35" i="8"/>
  <c r="CF31" i="8"/>
  <c r="DW25" i="4"/>
  <c r="DX25" i="4"/>
  <c r="DT118" i="4"/>
  <c r="DU118" i="4" s="1"/>
  <c r="DW119" i="4"/>
  <c r="DQ121" i="4"/>
  <c r="DT22" i="4"/>
  <c r="DW12" i="4"/>
  <c r="DX12" i="4" s="1"/>
  <c r="DN147" i="4"/>
  <c r="DW32" i="4"/>
  <c r="DW15" i="4"/>
  <c r="DX15" i="4" s="1"/>
  <c r="S37" i="1"/>
  <c r="DU62" i="4"/>
  <c r="DU101" i="4"/>
  <c r="DX17" i="4"/>
  <c r="DW134" i="4"/>
  <c r="DW137" i="4"/>
  <c r="DX137" i="4" s="1"/>
  <c r="DW105" i="4"/>
  <c r="DW65" i="4"/>
  <c r="DR118" i="4"/>
  <c r="CF38" i="8"/>
  <c r="CD46" i="8"/>
  <c r="CD89" i="8"/>
  <c r="CF88" i="8"/>
  <c r="DU119" i="4"/>
  <c r="DQ126" i="4"/>
  <c r="DT124" i="4"/>
  <c r="DW51" i="4"/>
  <c r="DT31" i="4"/>
  <c r="DU31" i="4" s="1"/>
  <c r="DU35" i="4" s="1"/>
  <c r="DQ35" i="4"/>
  <c r="CD85" i="8"/>
  <c r="CF59" i="8"/>
  <c r="DW38" i="4"/>
  <c r="DZ18" i="4"/>
  <c r="DW21" i="4"/>
  <c r="DX21" i="4" s="1"/>
  <c r="DT84" i="4"/>
  <c r="DT99" i="4"/>
  <c r="DW61" i="4"/>
  <c r="DL147" i="4"/>
  <c r="DW19" i="4"/>
  <c r="DX19" i="4" s="1"/>
  <c r="EC33" i="4"/>
  <c r="ED33" i="4" s="1"/>
  <c r="G41" i="6"/>
  <c r="DW102" i="4"/>
  <c r="DX102" i="4" s="1"/>
  <c r="DW40" i="4"/>
  <c r="DR22" i="4"/>
  <c r="DT130" i="4"/>
  <c r="DW129" i="4"/>
  <c r="DX129" i="4" s="1"/>
  <c r="DX130" i="4" s="1"/>
  <c r="DZ136" i="4"/>
  <c r="EA136" i="4" s="1"/>
  <c r="DT81" i="4"/>
  <c r="DU81" i="4" s="1"/>
  <c r="DU21" i="4"/>
  <c r="DT54" i="4"/>
  <c r="DU54" i="4" s="1"/>
  <c r="DW14" i="4"/>
  <c r="DX14" i="4"/>
  <c r="DW106" i="4"/>
  <c r="DX106" i="4" s="1"/>
  <c r="DT64" i="4"/>
  <c r="DR99" i="4"/>
  <c r="DQ56" i="4"/>
  <c r="DT49" i="4"/>
  <c r="DT39" i="4"/>
  <c r="CD22" i="8"/>
  <c r="CF12" i="8"/>
  <c r="DW27" i="4"/>
  <c r="DX27" i="4" s="1"/>
  <c r="DU19" i="4"/>
  <c r="EA33" i="4"/>
  <c r="DW107" i="4"/>
  <c r="DU102" i="4"/>
  <c r="DU40" i="4"/>
  <c r="DT100" i="4"/>
  <c r="DU100" i="4"/>
  <c r="EC52" i="4"/>
  <c r="ED52" i="4" s="1"/>
  <c r="DO56" i="4"/>
  <c r="DO91" i="4" s="1"/>
  <c r="CD121" i="8"/>
  <c r="CD145" i="8" s="1"/>
  <c r="CF97" i="8"/>
  <c r="DW63" i="4"/>
  <c r="DX63" i="4" s="1"/>
  <c r="DW13" i="4"/>
  <c r="DX13" i="4" s="1"/>
  <c r="DO121" i="4"/>
  <c r="DO144" i="4" s="1"/>
  <c r="DZ125" i="4"/>
  <c r="DW83" i="4"/>
  <c r="DX83" i="4" s="1"/>
  <c r="DZ135" i="4"/>
  <c r="EA135" i="4"/>
  <c r="DR56" i="4"/>
  <c r="DT68" i="4"/>
  <c r="DU68" i="4"/>
  <c r="DT60" i="4"/>
  <c r="DT59" i="4"/>
  <c r="DQ85" i="4"/>
  <c r="DW50" i="4"/>
  <c r="DX50" i="4" s="1"/>
  <c r="DT89" i="4"/>
  <c r="DW88" i="4"/>
  <c r="CH25" i="8"/>
  <c r="CF28" i="8"/>
  <c r="DW140" i="4"/>
  <c r="DX140" i="4" s="1"/>
  <c r="EA141" i="4"/>
  <c r="DZ141" i="4"/>
  <c r="DW138" i="4"/>
  <c r="DX138" i="4" s="1"/>
  <c r="DW104" i="4"/>
  <c r="DW139" i="4"/>
  <c r="DX139" i="4" s="1"/>
  <c r="DT41" i="4"/>
  <c r="CH129" i="8"/>
  <c r="CF130" i="8"/>
  <c r="CD56" i="8"/>
  <c r="CF49" i="8"/>
  <c r="DT26" i="4"/>
  <c r="DT28" i="4" s="1"/>
  <c r="DW69" i="4"/>
  <c r="DX69" i="4" s="1"/>
  <c r="CB91" i="8"/>
  <c r="CB148" i="8" s="1"/>
  <c r="DR60" i="4"/>
  <c r="DR85" i="4" s="1"/>
  <c r="DW66" i="4"/>
  <c r="DX66" i="4" s="1"/>
  <c r="DW55" i="4"/>
  <c r="CF143" i="8"/>
  <c r="CH133" i="8"/>
  <c r="DU88" i="4"/>
  <c r="DU89" i="4" s="1"/>
  <c r="DU104" i="4"/>
  <c r="DX103" i="4"/>
  <c r="DW103" i="4"/>
  <c r="DR41" i="4"/>
  <c r="DR46" i="4" s="1"/>
  <c r="DT120" i="4"/>
  <c r="DW98" i="4"/>
  <c r="DX98" i="4" s="1"/>
  <c r="DW53" i="4"/>
  <c r="DX53" i="4" s="1"/>
  <c r="DZ133" i="4"/>
  <c r="DW117" i="4"/>
  <c r="DR26" i="4"/>
  <c r="DR28" i="4" s="1"/>
  <c r="DT67" i="4"/>
  <c r="DU67" i="4" s="1"/>
  <c r="DW20" i="4"/>
  <c r="DW16" i="4"/>
  <c r="DU140" i="4"/>
  <c r="DU142" i="4" s="1"/>
  <c r="DZ82" i="4"/>
  <c r="EA82" i="4" s="1"/>
  <c r="DW34" i="4"/>
  <c r="DW97" i="4"/>
  <c r="DU12" i="4"/>
  <c r="DX18" i="4"/>
  <c r="CD91" i="8" l="1"/>
  <c r="CD148" i="8" s="1"/>
  <c r="DQ144" i="4"/>
  <c r="DT46" i="4"/>
  <c r="DQ91" i="4"/>
  <c r="DQ147" i="4" s="1"/>
  <c r="DR91" i="4"/>
  <c r="DO147" i="4"/>
  <c r="DZ16" i="4"/>
  <c r="EA16" i="4"/>
  <c r="DW84" i="4"/>
  <c r="DZ134" i="4"/>
  <c r="DZ140" i="4"/>
  <c r="EA140" i="4" s="1"/>
  <c r="DZ50" i="4"/>
  <c r="EA50" i="4"/>
  <c r="DZ13" i="4"/>
  <c r="DW54" i="4"/>
  <c r="DX54" i="4" s="1"/>
  <c r="DU84" i="4"/>
  <c r="CF85" i="8"/>
  <c r="CH59" i="8"/>
  <c r="DZ51" i="4"/>
  <c r="DZ65" i="4"/>
  <c r="EA65" i="4" s="1"/>
  <c r="DW39" i="4"/>
  <c r="DW64" i="4"/>
  <c r="DX64" i="4" s="1"/>
  <c r="DZ21" i="4"/>
  <c r="DX51" i="4"/>
  <c r="DX65" i="4"/>
  <c r="DZ25" i="4"/>
  <c r="EA25" i="4" s="1"/>
  <c r="EC17" i="4"/>
  <c r="DR121" i="4"/>
  <c r="DR144" i="4" s="1"/>
  <c r="DU39" i="4"/>
  <c r="DU64" i="4"/>
  <c r="DW124" i="4"/>
  <c r="DX124" i="4"/>
  <c r="DX126" i="4" s="1"/>
  <c r="DT126" i="4"/>
  <c r="DZ105" i="4"/>
  <c r="EA105" i="4" s="1"/>
  <c r="DZ32" i="4"/>
  <c r="EA32" i="4" s="1"/>
  <c r="DZ101" i="4"/>
  <c r="G41" i="2"/>
  <c r="DZ34" i="4"/>
  <c r="DZ20" i="4"/>
  <c r="EA20" i="4"/>
  <c r="DW120" i="4"/>
  <c r="DU22" i="4"/>
  <c r="DZ97" i="4"/>
  <c r="EA97" i="4" s="1"/>
  <c r="DT85" i="4"/>
  <c r="DW59" i="4"/>
  <c r="DZ83" i="4"/>
  <c r="DZ53" i="4"/>
  <c r="EA53" i="4" s="1"/>
  <c r="DZ103" i="4"/>
  <c r="EA103" i="4" s="1"/>
  <c r="CH143" i="8"/>
  <c r="CJ133" i="8"/>
  <c r="DW26" i="4"/>
  <c r="DX26" i="4" s="1"/>
  <c r="DX28" i="4" s="1"/>
  <c r="DW41" i="4"/>
  <c r="DX41" i="4" s="1"/>
  <c r="CJ25" i="8"/>
  <c r="CH28" i="8"/>
  <c r="DU59" i="4"/>
  <c r="DW68" i="4"/>
  <c r="DZ107" i="4"/>
  <c r="DT56" i="4"/>
  <c r="DW49" i="4"/>
  <c r="DW81" i="4"/>
  <c r="DX81" i="4" s="1"/>
  <c r="DZ61" i="4"/>
  <c r="EC18" i="4"/>
  <c r="ED18" i="4" s="1"/>
  <c r="DU124" i="4"/>
  <c r="DU126" i="4" s="1"/>
  <c r="CH88" i="8"/>
  <c r="CF89" i="8"/>
  <c r="DX105" i="4"/>
  <c r="DX32" i="4"/>
  <c r="CH31" i="8"/>
  <c r="CF35" i="8"/>
  <c r="DX101" i="4"/>
  <c r="DZ102" i="4"/>
  <c r="EA102" i="4" s="1"/>
  <c r="DX34" i="4"/>
  <c r="DU26" i="4"/>
  <c r="DU28" i="4" s="1"/>
  <c r="DU41" i="4"/>
  <c r="DW89" i="4"/>
  <c r="DZ88" i="4"/>
  <c r="EF52" i="4"/>
  <c r="EG52" i="4" s="1"/>
  <c r="EK52" i="4" s="1"/>
  <c r="EJ52" i="4" s="1"/>
  <c r="DX107" i="4"/>
  <c r="DZ106" i="4"/>
  <c r="EA106" i="4"/>
  <c r="EC136" i="4"/>
  <c r="DX61" i="4"/>
  <c r="EA18" i="4"/>
  <c r="DW31" i="4"/>
  <c r="DX31" i="4" s="1"/>
  <c r="DT35" i="4"/>
  <c r="DZ137" i="4"/>
  <c r="EA137" i="4" s="1"/>
  <c r="DZ119" i="4"/>
  <c r="DZ62" i="4"/>
  <c r="EA62" i="4" s="1"/>
  <c r="DX20" i="4"/>
  <c r="DU120" i="4"/>
  <c r="DZ69" i="4"/>
  <c r="EA69" i="4" s="1"/>
  <c r="DZ104" i="4"/>
  <c r="DZ27" i="4"/>
  <c r="EA27" i="4" s="1"/>
  <c r="CJ129" i="8"/>
  <c r="CH130" i="8"/>
  <c r="DZ63" i="4"/>
  <c r="EA63" i="4" s="1"/>
  <c r="DX97" i="4"/>
  <c r="DZ98" i="4"/>
  <c r="DZ55" i="4"/>
  <c r="DZ138" i="4"/>
  <c r="EA138" i="4" s="1"/>
  <c r="EC125" i="4"/>
  <c r="ED125" i="4" s="1"/>
  <c r="CF22" i="8"/>
  <c r="CH12" i="8"/>
  <c r="DU49" i="4"/>
  <c r="DZ40" i="4"/>
  <c r="EF33" i="4"/>
  <c r="EG33" i="4" s="1"/>
  <c r="EK33" i="4" s="1"/>
  <c r="EJ33" i="4" s="1"/>
  <c r="DW99" i="4"/>
  <c r="DZ38" i="4"/>
  <c r="EA38" i="4" s="1"/>
  <c r="DX119" i="4"/>
  <c r="DX62" i="4"/>
  <c r="EC133" i="4"/>
  <c r="ED133" i="4" s="1"/>
  <c r="DW60" i="4"/>
  <c r="DX60" i="4" s="1"/>
  <c r="DW142" i="4"/>
  <c r="DZ66" i="4"/>
  <c r="EA66" i="4" s="1"/>
  <c r="EA133" i="4"/>
  <c r="EC82" i="4"/>
  <c r="ED82" i="4" s="1"/>
  <c r="DW67" i="4"/>
  <c r="DX67" i="4" s="1"/>
  <c r="DX104" i="4"/>
  <c r="DT121" i="4"/>
  <c r="DT144" i="4" s="1"/>
  <c r="DZ117" i="4"/>
  <c r="DX16" i="4"/>
  <c r="DX117" i="4"/>
  <c r="DX55" i="4"/>
  <c r="CF56" i="8"/>
  <c r="CH49" i="8"/>
  <c r="DZ139" i="4"/>
  <c r="EA139" i="4" s="1"/>
  <c r="EC141" i="4"/>
  <c r="ED141" i="4"/>
  <c r="DX88" i="4"/>
  <c r="DX89" i="4" s="1"/>
  <c r="DU60" i="4"/>
  <c r="EC135" i="4"/>
  <c r="ED135" i="4" s="1"/>
  <c r="EA125" i="4"/>
  <c r="CF121" i="8"/>
  <c r="CH97" i="8"/>
  <c r="DW100" i="4"/>
  <c r="DX100" i="4" s="1"/>
  <c r="DZ14" i="4"/>
  <c r="EA14" i="4" s="1"/>
  <c r="DZ129" i="4"/>
  <c r="EA129" i="4" s="1"/>
  <c r="EA130" i="4" s="1"/>
  <c r="DW130" i="4"/>
  <c r="DX40" i="4"/>
  <c r="DZ19" i="4"/>
  <c r="DU99" i="4"/>
  <c r="DX38" i="4"/>
  <c r="CF46" i="8"/>
  <c r="CH38" i="8"/>
  <c r="DX134" i="4"/>
  <c r="DX142" i="4" s="1"/>
  <c r="DZ15" i="4"/>
  <c r="EA15" i="4" s="1"/>
  <c r="DZ12" i="4"/>
  <c r="EA12" i="4" s="1"/>
  <c r="DW22" i="4"/>
  <c r="DW118" i="4"/>
  <c r="DW116" i="4"/>
  <c r="DX116" i="4"/>
  <c r="CF126" i="8"/>
  <c r="CH124" i="8"/>
  <c r="DT91" i="4" l="1"/>
  <c r="DT147" i="4" s="1"/>
  <c r="DR147" i="4"/>
  <c r="DX35" i="4"/>
  <c r="DW46" i="4"/>
  <c r="CF145" i="8"/>
  <c r="CF91" i="8"/>
  <c r="CF148" i="8" s="1"/>
  <c r="EC40" i="4"/>
  <c r="ED40" i="4" s="1"/>
  <c r="EC134" i="4"/>
  <c r="ED134" i="4" s="1"/>
  <c r="DZ116" i="4"/>
  <c r="EA116" i="4" s="1"/>
  <c r="EC15" i="4"/>
  <c r="EC129" i="4"/>
  <c r="ED129" i="4" s="1"/>
  <c r="ED130" i="4" s="1"/>
  <c r="DZ130" i="4"/>
  <c r="DZ67" i="4"/>
  <c r="EA40" i="4"/>
  <c r="EC63" i="4"/>
  <c r="ED63" i="4" s="1"/>
  <c r="DW35" i="4"/>
  <c r="DZ31" i="4"/>
  <c r="EA31" i="4" s="1"/>
  <c r="DZ89" i="4"/>
  <c r="EC88" i="4"/>
  <c r="DZ26" i="4"/>
  <c r="EC53" i="4"/>
  <c r="ED53" i="4" s="1"/>
  <c r="EC97" i="4"/>
  <c r="DX22" i="4"/>
  <c r="EC65" i="4"/>
  <c r="ED65" i="4" s="1"/>
  <c r="DZ54" i="4"/>
  <c r="EA54" i="4" s="1"/>
  <c r="DZ84" i="4"/>
  <c r="EA84" i="4" s="1"/>
  <c r="EC69" i="4"/>
  <c r="EC62" i="4"/>
  <c r="ED62" i="4" s="1"/>
  <c r="CH89" i="8"/>
  <c r="CJ88" i="8"/>
  <c r="DZ81" i="4"/>
  <c r="DZ68" i="4"/>
  <c r="EA68" i="4" s="1"/>
  <c r="DZ120" i="4"/>
  <c r="EC101" i="4"/>
  <c r="EF17" i="4"/>
  <c r="EG17" i="4" s="1"/>
  <c r="DX84" i="4"/>
  <c r="DZ100" i="4"/>
  <c r="EA100" i="4" s="1"/>
  <c r="EC104" i="4"/>
  <c r="ED104" i="4" s="1"/>
  <c r="DZ39" i="4"/>
  <c r="EC117" i="4"/>
  <c r="EC38" i="4"/>
  <c r="ED38" i="4" s="1"/>
  <c r="EC119" i="4"/>
  <c r="EA88" i="4"/>
  <c r="EA89" i="4" s="1"/>
  <c r="DW56" i="4"/>
  <c r="DZ49" i="4"/>
  <c r="EA49" i="4" s="1"/>
  <c r="DX68" i="4"/>
  <c r="DW121" i="4"/>
  <c r="DW144" i="4" s="1"/>
  <c r="DX120" i="4"/>
  <c r="EA101" i="4"/>
  <c r="DZ124" i="4"/>
  <c r="EA124" i="4" s="1"/>
  <c r="EA126" i="4" s="1"/>
  <c r="DW126" i="4"/>
  <c r="ED17" i="4"/>
  <c r="EC21" i="4"/>
  <c r="EC51" i="4"/>
  <c r="EC13" i="4"/>
  <c r="ED13" i="4" s="1"/>
  <c r="DZ118" i="4"/>
  <c r="EA118" i="4"/>
  <c r="CH121" i="8"/>
  <c r="CJ97" i="8"/>
  <c r="EF82" i="4"/>
  <c r="EG82" i="4" s="1"/>
  <c r="EK82" i="4" s="1"/>
  <c r="EJ82" i="4" s="1"/>
  <c r="DU56" i="4"/>
  <c r="DX118" i="4"/>
  <c r="DU121" i="4"/>
  <c r="DU144" i="4" s="1"/>
  <c r="CH46" i="8"/>
  <c r="CJ38" i="8"/>
  <c r="EC19" i="4"/>
  <c r="EF141" i="4"/>
  <c r="EG141" i="4" s="1"/>
  <c r="EK141" i="4" s="1"/>
  <c r="EJ141" i="4" s="1"/>
  <c r="EA117" i="4"/>
  <c r="EF133" i="4"/>
  <c r="EG133" i="4" s="1"/>
  <c r="DX99" i="4"/>
  <c r="CH22" i="8"/>
  <c r="CJ12" i="8"/>
  <c r="EC55" i="4"/>
  <c r="CJ130" i="8"/>
  <c r="CL129" i="8"/>
  <c r="EA119" i="4"/>
  <c r="EF136" i="4"/>
  <c r="EG136" i="4" s="1"/>
  <c r="DU85" i="4"/>
  <c r="EC83" i="4"/>
  <c r="ED83" i="4" s="1"/>
  <c r="DW28" i="4"/>
  <c r="EA21" i="4"/>
  <c r="EA51" i="4"/>
  <c r="EA13" i="4"/>
  <c r="EC50" i="4"/>
  <c r="ED50" i="4" s="1"/>
  <c r="EC16" i="4"/>
  <c r="EF125" i="4"/>
  <c r="EG125" i="4" s="1"/>
  <c r="EK125" i="4" s="1"/>
  <c r="EJ125" i="4" s="1"/>
  <c r="EC138" i="4"/>
  <c r="ED138" i="4" s="1"/>
  <c r="EA19" i="4"/>
  <c r="EC139" i="4"/>
  <c r="ED139" i="4"/>
  <c r="EC66" i="4"/>
  <c r="ED66" i="4" s="1"/>
  <c r="DZ142" i="4"/>
  <c r="DZ99" i="4"/>
  <c r="EA55" i="4"/>
  <c r="EC27" i="4"/>
  <c r="EC137" i="4"/>
  <c r="ED137" i="4" s="1"/>
  <c r="ED136" i="4"/>
  <c r="EG18" i="4"/>
  <c r="EK18" i="4" s="1"/>
  <c r="EJ18" i="4" s="1"/>
  <c r="EF18" i="4"/>
  <c r="DX49" i="4"/>
  <c r="DX56" i="4" s="1"/>
  <c r="CJ143" i="8"/>
  <c r="CL133" i="8"/>
  <c r="EA83" i="4"/>
  <c r="ED20" i="4"/>
  <c r="EC20" i="4"/>
  <c r="DZ28" i="4"/>
  <c r="EC25" i="4"/>
  <c r="ED25" i="4" s="1"/>
  <c r="CH85" i="8"/>
  <c r="CJ59" i="8"/>
  <c r="EC140" i="4"/>
  <c r="ED140" i="4" s="1"/>
  <c r="EC102" i="4"/>
  <c r="CJ124" i="8"/>
  <c r="CH126" i="8"/>
  <c r="EC98" i="4"/>
  <c r="ED98" i="4" s="1"/>
  <c r="CH35" i="8"/>
  <c r="CJ31" i="8"/>
  <c r="EC61" i="4"/>
  <c r="ED61" i="4" s="1"/>
  <c r="EC107" i="4"/>
  <c r="ED107" i="4" s="1"/>
  <c r="CJ28" i="8"/>
  <c r="CL25" i="8"/>
  <c r="DW85" i="4"/>
  <c r="DZ59" i="4"/>
  <c r="EA59" i="4" s="1"/>
  <c r="EC34" i="4"/>
  <c r="ED34" i="4" s="1"/>
  <c r="EC32" i="4"/>
  <c r="DZ64" i="4"/>
  <c r="EC14" i="4"/>
  <c r="ED14" i="4" s="1"/>
  <c r="DZ60" i="4"/>
  <c r="DZ22" i="4"/>
  <c r="EC12" i="4"/>
  <c r="ED12" i="4" s="1"/>
  <c r="EF135" i="4"/>
  <c r="EG135" i="4" s="1"/>
  <c r="EK135" i="4" s="1"/>
  <c r="EJ135" i="4" s="1"/>
  <c r="CH56" i="8"/>
  <c r="CJ49" i="8"/>
  <c r="EA98" i="4"/>
  <c r="EA104" i="4"/>
  <c r="EC106" i="4"/>
  <c r="ED106" i="4" s="1"/>
  <c r="EA61" i="4"/>
  <c r="EA107" i="4"/>
  <c r="DZ41" i="4"/>
  <c r="EA41" i="4" s="1"/>
  <c r="EC103" i="4"/>
  <c r="ED103" i="4" s="1"/>
  <c r="DX59" i="4"/>
  <c r="EA34" i="4"/>
  <c r="EC105" i="4"/>
  <c r="ED105" i="4" s="1"/>
  <c r="DU46" i="4"/>
  <c r="DX39" i="4"/>
  <c r="DX46" i="4" s="1"/>
  <c r="EA134" i="4"/>
  <c r="EA142" i="4" s="1"/>
  <c r="CH145" i="8" l="1"/>
  <c r="EK17" i="4"/>
  <c r="EJ17" i="4" s="1"/>
  <c r="DX85" i="4"/>
  <c r="DX91" i="4" s="1"/>
  <c r="EK136" i="4"/>
  <c r="EJ136" i="4" s="1"/>
  <c r="EA35" i="4"/>
  <c r="CH91" i="8"/>
  <c r="CH148" i="8" s="1"/>
  <c r="ED142" i="4"/>
  <c r="EF97" i="4"/>
  <c r="EG97" i="4"/>
  <c r="EC89" i="4"/>
  <c r="EF88" i="4"/>
  <c r="EF89" i="4" s="1"/>
  <c r="EF14" i="4"/>
  <c r="EG14" i="4" s="1"/>
  <c r="EK14" i="4" s="1"/>
  <c r="EJ14" i="4" s="1"/>
  <c r="DZ85" i="4"/>
  <c r="EC59" i="4"/>
  <c r="CL143" i="8"/>
  <c r="CN133" i="8"/>
  <c r="EF137" i="4"/>
  <c r="EG137" i="4"/>
  <c r="EK137" i="4" s="1"/>
  <c r="EJ137" i="4" s="1"/>
  <c r="EF138" i="4"/>
  <c r="EG138" i="4"/>
  <c r="EK138" i="4" s="1"/>
  <c r="EJ138" i="4" s="1"/>
  <c r="EF83" i="4"/>
  <c r="EG83" i="4" s="1"/>
  <c r="EK83" i="4" s="1"/>
  <c r="EJ83" i="4" s="1"/>
  <c r="CL130" i="8"/>
  <c r="CN129" i="8"/>
  <c r="EF51" i="4"/>
  <c r="EG51" i="4" s="1"/>
  <c r="EA56" i="4"/>
  <c r="EF117" i="4"/>
  <c r="EG117" i="4" s="1"/>
  <c r="EC68" i="4"/>
  <c r="DZ121" i="4"/>
  <c r="ED88" i="4"/>
  <c r="ED89" i="4" s="1"/>
  <c r="EG15" i="4"/>
  <c r="EF15" i="4"/>
  <c r="EF105" i="4"/>
  <c r="EG105" i="4" s="1"/>
  <c r="EK105" i="4" s="1"/>
  <c r="EJ105" i="4" s="1"/>
  <c r="CL31" i="8"/>
  <c r="CJ35" i="8"/>
  <c r="EF66" i="4"/>
  <c r="EG66" i="4" s="1"/>
  <c r="EK66" i="4" s="1"/>
  <c r="EJ66" i="4" s="1"/>
  <c r="EC118" i="4"/>
  <c r="ED118" i="4" s="1"/>
  <c r="ED51" i="4"/>
  <c r="ED117" i="4"/>
  <c r="EF101" i="4"/>
  <c r="EG101" i="4" s="1"/>
  <c r="EC81" i="4"/>
  <c r="EF69" i="4"/>
  <c r="EG69" i="4" s="1"/>
  <c r="EC54" i="4"/>
  <c r="EC67" i="4"/>
  <c r="ED15" i="4"/>
  <c r="CL49" i="8"/>
  <c r="CJ56" i="8"/>
  <c r="EG61" i="4"/>
  <c r="EK61" i="4" s="1"/>
  <c r="EJ61" i="4" s="1"/>
  <c r="EF61" i="4"/>
  <c r="EF140" i="4"/>
  <c r="EG140" i="4" s="1"/>
  <c r="EK140" i="4" s="1"/>
  <c r="EJ140" i="4" s="1"/>
  <c r="CJ126" i="8"/>
  <c r="CL124" i="8"/>
  <c r="EF27" i="4"/>
  <c r="EG27" i="4" s="1"/>
  <c r="EF55" i="4"/>
  <c r="EG55" i="4" s="1"/>
  <c r="EK55" i="4" s="1"/>
  <c r="EJ55" i="4" s="1"/>
  <c r="EF19" i="4"/>
  <c r="EG19" i="4" s="1"/>
  <c r="EF21" i="4"/>
  <c r="EG21" i="4" s="1"/>
  <c r="EC100" i="4"/>
  <c r="ED101" i="4"/>
  <c r="EA81" i="4"/>
  <c r="ED69" i="4"/>
  <c r="EF65" i="4"/>
  <c r="EG65" i="4" s="1"/>
  <c r="EK65" i="4" s="1"/>
  <c r="EJ65" i="4" s="1"/>
  <c r="ED97" i="4"/>
  <c r="EA67" i="4"/>
  <c r="EF50" i="4"/>
  <c r="EG50" i="4" s="1"/>
  <c r="EK50" i="4" s="1"/>
  <c r="EJ50" i="4" s="1"/>
  <c r="EF62" i="4"/>
  <c r="EG62" i="4" s="1"/>
  <c r="EK62" i="4" s="1"/>
  <c r="EJ62" i="4" s="1"/>
  <c r="EF12" i="4"/>
  <c r="EC22" i="4"/>
  <c r="EG12" i="4"/>
  <c r="EC64" i="4"/>
  <c r="ED64" i="4"/>
  <c r="EA64" i="4"/>
  <c r="EF103" i="4"/>
  <c r="EG103" i="4" s="1"/>
  <c r="EK103" i="4" s="1"/>
  <c r="EJ103" i="4" s="1"/>
  <c r="EF106" i="4"/>
  <c r="EG106" i="4" s="1"/>
  <c r="EK106" i="4" s="1"/>
  <c r="EJ106" i="4" s="1"/>
  <c r="CL28" i="8"/>
  <c r="CN25" i="8"/>
  <c r="EF98" i="4"/>
  <c r="EG98" i="4" s="1"/>
  <c r="EK98" i="4" s="1"/>
  <c r="EJ98" i="4" s="1"/>
  <c r="CJ85" i="8"/>
  <c r="CL59" i="8"/>
  <c r="EF20" i="4"/>
  <c r="EG20" i="4" s="1"/>
  <c r="EK20" i="4" s="1"/>
  <c r="EJ20" i="4" s="1"/>
  <c r="ED27" i="4"/>
  <c r="EF139" i="4"/>
  <c r="EG139" i="4" s="1"/>
  <c r="EK139" i="4" s="1"/>
  <c r="EJ139" i="4" s="1"/>
  <c r="ED55" i="4"/>
  <c r="EC142" i="4"/>
  <c r="ED19" i="4"/>
  <c r="ED21" i="4"/>
  <c r="EF119" i="4"/>
  <c r="EG119" i="4" s="1"/>
  <c r="EC120" i="4"/>
  <c r="ED120" i="4"/>
  <c r="CL88" i="8"/>
  <c r="CJ89" i="8"/>
  <c r="EC31" i="4"/>
  <c r="DZ35" i="4"/>
  <c r="EC116" i="4"/>
  <c r="ED116" i="4" s="1"/>
  <c r="EF32" i="4"/>
  <c r="EG32" i="4" s="1"/>
  <c r="DW91" i="4"/>
  <c r="DW147" i="4" s="1"/>
  <c r="CJ22" i="8"/>
  <c r="CL12" i="8"/>
  <c r="EK133" i="4"/>
  <c r="CJ46" i="8"/>
  <c r="CL38" i="8"/>
  <c r="DX121" i="4"/>
  <c r="DX144" i="4" s="1"/>
  <c r="ED119" i="4"/>
  <c r="EC39" i="4"/>
  <c r="EA120" i="4"/>
  <c r="EF53" i="4"/>
  <c r="EG53" i="4" s="1"/>
  <c r="EK53" i="4" s="1"/>
  <c r="EJ53" i="4" s="1"/>
  <c r="EA22" i="4"/>
  <c r="EC60" i="4"/>
  <c r="ED60" i="4" s="1"/>
  <c r="ED32" i="4"/>
  <c r="EF102" i="4"/>
  <c r="EG102" i="4" s="1"/>
  <c r="EK102" i="4" s="1"/>
  <c r="EJ102" i="4" s="1"/>
  <c r="EC99" i="4"/>
  <c r="EC121" i="4" s="1"/>
  <c r="EF16" i="4"/>
  <c r="EG16" i="4" s="1"/>
  <c r="CJ121" i="8"/>
  <c r="CL97" i="8"/>
  <c r="DZ46" i="4"/>
  <c r="EA39" i="4"/>
  <c r="EA46" i="4" s="1"/>
  <c r="EC84" i="4"/>
  <c r="EC26" i="4"/>
  <c r="ED26" i="4" s="1"/>
  <c r="EF134" i="4"/>
  <c r="EG134" i="4" s="1"/>
  <c r="EF25" i="4"/>
  <c r="EG25" i="4" s="1"/>
  <c r="DU91" i="4"/>
  <c r="DU147" i="4" s="1"/>
  <c r="EC41" i="4"/>
  <c r="ED41" i="4" s="1"/>
  <c r="EA60" i="4"/>
  <c r="EF34" i="4"/>
  <c r="EG34" i="4" s="1"/>
  <c r="EK34" i="4" s="1"/>
  <c r="EJ34" i="4" s="1"/>
  <c r="EF107" i="4"/>
  <c r="EG107" i="4" s="1"/>
  <c r="EK107" i="4" s="1"/>
  <c r="EJ107" i="4" s="1"/>
  <c r="ED102" i="4"/>
  <c r="EA99" i="4"/>
  <c r="ED16" i="4"/>
  <c r="EF13" i="4"/>
  <c r="EG13" i="4" s="1"/>
  <c r="EK13" i="4" s="1"/>
  <c r="EJ13" i="4" s="1"/>
  <c r="EC124" i="4"/>
  <c r="DZ126" i="4"/>
  <c r="ED124" i="4"/>
  <c r="ED126" i="4" s="1"/>
  <c r="DZ56" i="4"/>
  <c r="EC49" i="4"/>
  <c r="EF38" i="4"/>
  <c r="EG38" i="4" s="1"/>
  <c r="EF104" i="4"/>
  <c r="EG104" i="4"/>
  <c r="EK104" i="4" s="1"/>
  <c r="EJ104" i="4" s="1"/>
  <c r="EA26" i="4"/>
  <c r="EA28" i="4" s="1"/>
  <c r="EF63" i="4"/>
  <c r="EG63" i="4" s="1"/>
  <c r="EK63" i="4" s="1"/>
  <c r="EJ63" i="4" s="1"/>
  <c r="EC130" i="4"/>
  <c r="EF129" i="4"/>
  <c r="EF130" i="4" s="1"/>
  <c r="EF40" i="4"/>
  <c r="EG40" i="4" s="1"/>
  <c r="EK40" i="4" s="1"/>
  <c r="EJ40" i="4" s="1"/>
  <c r="EA85" i="4" l="1"/>
  <c r="EA91" i="4" s="1"/>
  <c r="CJ145" i="8"/>
  <c r="CJ91" i="8"/>
  <c r="CJ148" i="8" s="1"/>
  <c r="EC46" i="4"/>
  <c r="EK19" i="4"/>
  <c r="EJ19" i="4" s="1"/>
  <c r="DZ144" i="4"/>
  <c r="EK117" i="4"/>
  <c r="EJ117" i="4" s="1"/>
  <c r="EK119" i="4"/>
  <c r="EJ119" i="4" s="1"/>
  <c r="EK69" i="4"/>
  <c r="EJ69" i="4" s="1"/>
  <c r="ED28" i="4"/>
  <c r="EK101" i="4"/>
  <c r="EJ101" i="4" s="1"/>
  <c r="EK27" i="4"/>
  <c r="EJ27" i="4" s="1"/>
  <c r="ED99" i="4"/>
  <c r="EK32" i="4"/>
  <c r="EJ32" i="4" s="1"/>
  <c r="EK15" i="4"/>
  <c r="EJ15" i="4" s="1"/>
  <c r="EK51" i="4"/>
  <c r="EJ51" i="4" s="1"/>
  <c r="EK134" i="4"/>
  <c r="EJ134" i="4" s="1"/>
  <c r="EG142" i="4"/>
  <c r="EK38" i="4"/>
  <c r="EF54" i="4"/>
  <c r="EG54" i="4" s="1"/>
  <c r="EK54" i="4" s="1"/>
  <c r="EJ54" i="4" s="1"/>
  <c r="EC85" i="4"/>
  <c r="EF59" i="4"/>
  <c r="EG129" i="4"/>
  <c r="CL121" i="8"/>
  <c r="CN97" i="8"/>
  <c r="ED54" i="4"/>
  <c r="CL35" i="8"/>
  <c r="CN31" i="8"/>
  <c r="ED59" i="4"/>
  <c r="EK97" i="4"/>
  <c r="EC56" i="4"/>
  <c r="EF49" i="4"/>
  <c r="EF26" i="4"/>
  <c r="EF28" i="4" s="1"/>
  <c r="EF31" i="4"/>
  <c r="EF35" i="4" s="1"/>
  <c r="EC35" i="4"/>
  <c r="EK21" i="4"/>
  <c r="EJ21" i="4" s="1"/>
  <c r="ED22" i="4"/>
  <c r="CL46" i="8"/>
  <c r="CN38" i="8"/>
  <c r="ED31" i="4"/>
  <c r="ED35" i="4" s="1"/>
  <c r="EF22" i="4"/>
  <c r="EG22" i="4"/>
  <c r="EK12" i="4"/>
  <c r="EK25" i="4"/>
  <c r="EJ133" i="4"/>
  <c r="CL126" i="8"/>
  <c r="CN124" i="8"/>
  <c r="CN49" i="8"/>
  <c r="CL56" i="8"/>
  <c r="EF81" i="4"/>
  <c r="EG81" i="4" s="1"/>
  <c r="EK81" i="4" s="1"/>
  <c r="EJ81" i="4" s="1"/>
  <c r="EF118" i="4"/>
  <c r="EG118" i="4" s="1"/>
  <c r="EK118" i="4" s="1"/>
  <c r="EJ118" i="4" s="1"/>
  <c r="EF124" i="4"/>
  <c r="EF126" i="4" s="1"/>
  <c r="EC126" i="4"/>
  <c r="EC144" i="4" s="1"/>
  <c r="EK16" i="4"/>
  <c r="EJ16" i="4" s="1"/>
  <c r="ED39" i="4"/>
  <c r="ED46" i="4" s="1"/>
  <c r="CN88" i="8"/>
  <c r="CL89" i="8"/>
  <c r="DX147" i="4"/>
  <c r="EF100" i="4"/>
  <c r="EG100" i="4" s="1"/>
  <c r="EF142" i="4"/>
  <c r="ED81" i="4"/>
  <c r="EF68" i="4"/>
  <c r="EG68" i="4" s="1"/>
  <c r="EC28" i="4"/>
  <c r="EC91" i="4" s="1"/>
  <c r="EF84" i="4"/>
  <c r="EG84" i="4" s="1"/>
  <c r="ED84" i="4"/>
  <c r="CN28" i="8"/>
  <c r="CR25" i="8"/>
  <c r="EF41" i="4"/>
  <c r="EG41" i="4" s="1"/>
  <c r="EK41" i="4" s="1"/>
  <c r="EJ41" i="4" s="1"/>
  <c r="EA121" i="4"/>
  <c r="EA144" i="4" s="1"/>
  <c r="CN12" i="8"/>
  <c r="CL22" i="8"/>
  <c r="ED100" i="4"/>
  <c r="EF67" i="4"/>
  <c r="EG67" i="4" s="1"/>
  <c r="ED68" i="4"/>
  <c r="CN130" i="8"/>
  <c r="CR129" i="8"/>
  <c r="CN143" i="8"/>
  <c r="CR133" i="8"/>
  <c r="EG88" i="4"/>
  <c r="DZ91" i="4"/>
  <c r="EF39" i="4"/>
  <c r="EG39" i="4" s="1"/>
  <c r="ED49" i="4"/>
  <c r="EF99" i="4"/>
  <c r="EG99" i="4" s="1"/>
  <c r="EF60" i="4"/>
  <c r="EG60" i="4" s="1"/>
  <c r="EK60" i="4" s="1"/>
  <c r="EJ60" i="4" s="1"/>
  <c r="EF116" i="4"/>
  <c r="EG116" i="4" s="1"/>
  <c r="EK116" i="4" s="1"/>
  <c r="EJ116" i="4" s="1"/>
  <c r="EF120" i="4"/>
  <c r="EG120" i="4" s="1"/>
  <c r="EK120" i="4" s="1"/>
  <c r="EJ120" i="4" s="1"/>
  <c r="CL85" i="8"/>
  <c r="CN59" i="8"/>
  <c r="EF64" i="4"/>
  <c r="EG64" i="4" s="1"/>
  <c r="EK64" i="4" s="1"/>
  <c r="EJ64" i="4" s="1"/>
  <c r="ED67" i="4"/>
  <c r="CL91" i="8" l="1"/>
  <c r="DZ147" i="4"/>
  <c r="EK67" i="4"/>
  <c r="EJ67" i="4" s="1"/>
  <c r="EA147" i="4"/>
  <c r="CL145" i="8"/>
  <c r="EK100" i="4"/>
  <c r="EJ100" i="4" s="1"/>
  <c r="EJ142" i="4"/>
  <c r="EK142" i="4"/>
  <c r="EG26" i="4"/>
  <c r="EK26" i="4" s="1"/>
  <c r="EJ26" i="4" s="1"/>
  <c r="EK84" i="4"/>
  <c r="EJ84" i="4" s="1"/>
  <c r="EF56" i="4"/>
  <c r="EF121" i="4"/>
  <c r="EF144" i="4" s="1"/>
  <c r="CL148" i="8"/>
  <c r="ED56" i="4"/>
  <c r="EG46" i="4"/>
  <c r="EK68" i="4"/>
  <c r="EJ68" i="4" s="1"/>
  <c r="EC147" i="4"/>
  <c r="ED85" i="4"/>
  <c r="ED91" i="4" s="1"/>
  <c r="EF46" i="4"/>
  <c r="EK99" i="4"/>
  <c r="EJ99" i="4" s="1"/>
  <c r="EG121" i="4"/>
  <c r="EG89" i="4"/>
  <c r="EK88" i="4"/>
  <c r="CQ25" i="8"/>
  <c r="CQ28" i="8" s="1"/>
  <c r="CR28" i="8"/>
  <c r="EG28" i="4"/>
  <c r="CN35" i="8"/>
  <c r="CR31" i="8"/>
  <c r="EF85" i="4"/>
  <c r="EJ38" i="4"/>
  <c r="CR143" i="8"/>
  <c r="CQ133" i="8"/>
  <c r="CQ143" i="8" s="1"/>
  <c r="EK22" i="4"/>
  <c r="EJ12" i="4"/>
  <c r="EG59" i="4"/>
  <c r="CN85" i="8"/>
  <c r="CR59" i="8"/>
  <c r="CN56" i="8"/>
  <c r="CR49" i="8"/>
  <c r="CN22" i="8"/>
  <c r="CR12" i="8"/>
  <c r="EG124" i="4"/>
  <c r="CN126" i="8"/>
  <c r="CR124" i="8"/>
  <c r="EG31" i="4"/>
  <c r="EG49" i="4"/>
  <c r="EJ25" i="4"/>
  <c r="CQ129" i="8"/>
  <c r="CQ130" i="8" s="1"/>
  <c r="CR130" i="8"/>
  <c r="EJ97" i="4"/>
  <c r="CN121" i="8"/>
  <c r="CN145" i="8" s="1"/>
  <c r="CR97" i="8"/>
  <c r="EG130" i="4"/>
  <c r="EK129" i="4"/>
  <c r="EK39" i="4"/>
  <c r="EJ39" i="4" s="1"/>
  <c r="CN46" i="8"/>
  <c r="CR38" i="8"/>
  <c r="ED121" i="4"/>
  <c r="ED144" i="4" s="1"/>
  <c r="CN89" i="8"/>
  <c r="CR88" i="8"/>
  <c r="EF91" i="4" l="1"/>
  <c r="EK28" i="4"/>
  <c r="ED147" i="4"/>
  <c r="EK121" i="4"/>
  <c r="EJ28" i="4"/>
  <c r="EJ121" i="4"/>
  <c r="EG56" i="4"/>
  <c r="EK49" i="4"/>
  <c r="CN91" i="8"/>
  <c r="CN148" i="8" s="1"/>
  <c r="CR35" i="8"/>
  <c r="CQ31" i="8"/>
  <c r="CQ35" i="8" s="1"/>
  <c r="EF147" i="4"/>
  <c r="EG35" i="4"/>
  <c r="EK31" i="4"/>
  <c r="CR56" i="8"/>
  <c r="CQ49" i="8"/>
  <c r="CQ56" i="8" s="1"/>
  <c r="CR89" i="8"/>
  <c r="CQ88" i="8"/>
  <c r="CQ89" i="8" s="1"/>
  <c r="EJ22" i="4"/>
  <c r="EG126" i="4"/>
  <c r="EG144" i="4" s="1"/>
  <c r="EK124" i="4"/>
  <c r="CR85" i="8"/>
  <c r="CQ59" i="8"/>
  <c r="CQ85" i="8" s="1"/>
  <c r="EJ129" i="4"/>
  <c r="EJ130" i="4" s="1"/>
  <c r="EK130" i="4"/>
  <c r="CQ124" i="8"/>
  <c r="CQ126" i="8" s="1"/>
  <c r="CR126" i="8"/>
  <c r="CR121" i="8"/>
  <c r="CR145" i="8" s="1"/>
  <c r="CQ97" i="8"/>
  <c r="EJ46" i="4"/>
  <c r="CR46" i="8"/>
  <c r="CQ38" i="8"/>
  <c r="CQ46" i="8" s="1"/>
  <c r="CR22" i="8"/>
  <c r="CQ12" i="8"/>
  <c r="EG85" i="4"/>
  <c r="EK59" i="4"/>
  <c r="EK46" i="4"/>
  <c r="EJ88" i="4"/>
  <c r="EJ89" i="4" s="1"/>
  <c r="EK89" i="4"/>
  <c r="CR91" i="8" l="1"/>
  <c r="EG91" i="4"/>
  <c r="EG147" i="4" s="1"/>
  <c r="CR148" i="8"/>
  <c r="EJ49" i="4"/>
  <c r="EJ56" i="4" s="1"/>
  <c r="EK56" i="4"/>
  <c r="CQ22" i="8"/>
  <c r="CQ91" i="8" s="1"/>
  <c r="CQ148" i="8" s="1"/>
  <c r="EK35" i="4"/>
  <c r="EJ31" i="4"/>
  <c r="EJ35" i="4" s="1"/>
  <c r="EJ124" i="4"/>
  <c r="EJ126" i="4" s="1"/>
  <c r="EK126" i="4"/>
  <c r="EK144" i="4" s="1"/>
  <c r="EK85" i="4"/>
  <c r="EJ59" i="4"/>
  <c r="EJ85" i="4" s="1"/>
  <c r="CQ121" i="8"/>
  <c r="CQ145" i="8" s="1"/>
  <c r="EK91" i="4" l="1"/>
  <c r="EK147" i="4" s="1"/>
  <c r="EK150" i="4" s="1"/>
  <c r="EJ144" i="4"/>
  <c r="EJ91" i="4"/>
  <c r="EJ147" i="4" l="1"/>
  <c r="EJ150" i="4" s="1"/>
</calcChain>
</file>

<file path=xl/sharedStrings.xml><?xml version="1.0" encoding="utf-8"?>
<sst xmlns="http://schemas.openxmlformats.org/spreadsheetml/2006/main" count="2361" uniqueCount="207">
  <si>
    <t>PacifiCorp</t>
  </si>
  <si>
    <t>Depreciation Expense</t>
  </si>
  <si>
    <t>TOTAL</t>
  </si>
  <si>
    <t>WASHINGTON</t>
  </si>
  <si>
    <t>ACCOUNT</t>
  </si>
  <si>
    <t>Type</t>
  </si>
  <si>
    <t>COMPANY</t>
  </si>
  <si>
    <t>FACTOR</t>
  </si>
  <si>
    <t>FACTOR %</t>
  </si>
  <si>
    <t>ALLOCATED</t>
  </si>
  <si>
    <t>REF#</t>
  </si>
  <si>
    <t>Adjustment to Expense:</t>
  </si>
  <si>
    <t>Steam Depreciation Expense</t>
  </si>
  <si>
    <t>403SP</t>
  </si>
  <si>
    <t>CAGE</t>
  </si>
  <si>
    <t>CAGW</t>
  </si>
  <si>
    <t>SG</t>
  </si>
  <si>
    <t>OTHER</t>
  </si>
  <si>
    <t>JBG</t>
  </si>
  <si>
    <t>Hydro Depreciation Expense</t>
  </si>
  <si>
    <t>403HP</t>
  </si>
  <si>
    <t>SG-P</t>
  </si>
  <si>
    <t>SG-U</t>
  </si>
  <si>
    <t>Other Depreciation Expense</t>
  </si>
  <si>
    <t>403OP</t>
  </si>
  <si>
    <t>SG-W</t>
  </si>
  <si>
    <t>Situs</t>
  </si>
  <si>
    <t>WA</t>
  </si>
  <si>
    <t>Transmission Depreciation Expense</t>
  </si>
  <si>
    <t>403TP</t>
  </si>
  <si>
    <t>Total Company Distribution Amounts</t>
  </si>
  <si>
    <t>CA</t>
  </si>
  <si>
    <t>ID</t>
  </si>
  <si>
    <t>OR</t>
  </si>
  <si>
    <t>UT</t>
  </si>
  <si>
    <t>WYP</t>
  </si>
  <si>
    <t>Total</t>
  </si>
  <si>
    <t>Distribution Depreciation Expense</t>
  </si>
  <si>
    <t>General Depreciation Expense</t>
  </si>
  <si>
    <t>403GP</t>
  </si>
  <si>
    <t>WYU</t>
  </si>
  <si>
    <t xml:space="preserve">General Depreciation Expense </t>
  </si>
  <si>
    <t>SO</t>
  </si>
  <si>
    <t>JBE</t>
  </si>
  <si>
    <t>CN</t>
  </si>
  <si>
    <t>CAEE</t>
  </si>
  <si>
    <t>Total Depreciation Expense</t>
  </si>
  <si>
    <t>6.1.2</t>
  </si>
  <si>
    <t xml:space="preserve"> </t>
  </si>
  <si>
    <t>Description of Adjustment:</t>
  </si>
  <si>
    <t>108GP</t>
  </si>
  <si>
    <t>108HP</t>
  </si>
  <si>
    <t>108MP</t>
  </si>
  <si>
    <t>108OP</t>
  </si>
  <si>
    <t>108SP</t>
  </si>
  <si>
    <t>108TP</t>
  </si>
  <si>
    <t>111IP</t>
  </si>
  <si>
    <t>404IP</t>
  </si>
  <si>
    <t>Intangible Amortization</t>
  </si>
  <si>
    <t>Hydro Amortization</t>
  </si>
  <si>
    <t>404HP</t>
  </si>
  <si>
    <t>Other Amortization</t>
  </si>
  <si>
    <t>404OP</t>
  </si>
  <si>
    <t>General Amortization</t>
  </si>
  <si>
    <t>404GP</t>
  </si>
  <si>
    <t>6.1.3</t>
  </si>
  <si>
    <t>Depreciation and Amortization Expense Summary</t>
  </si>
  <si>
    <t>12 ME Jun 2022</t>
  </si>
  <si>
    <t>12 ME Dec 2024</t>
  </si>
  <si>
    <t>Description</t>
  </si>
  <si>
    <t>Account</t>
  </si>
  <si>
    <t>Factor</t>
  </si>
  <si>
    <t>Function</t>
  </si>
  <si>
    <t>Dep/Amtz Code</t>
  </si>
  <si>
    <t>JAM Indicator</t>
  </si>
  <si>
    <t>Expense</t>
  </si>
  <si>
    <t>DEPRECIATION EXPENSE</t>
  </si>
  <si>
    <t>Steam Production Plant:</t>
  </si>
  <si>
    <t>Control Area Generation - East</t>
  </si>
  <si>
    <t>D</t>
  </si>
  <si>
    <t>STMP</t>
  </si>
  <si>
    <t>Control Area Generation - West</t>
  </si>
  <si>
    <t>System Generation</t>
  </si>
  <si>
    <t>Renewable - Blundell</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</si>
  <si>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</si>
  <si>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</si>
  <si>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</si>
  <si>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</si>
  <si>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</si>
  <si>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</si>
  <si>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</si>
  <si>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</si>
  <si>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</si>
  <si>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</si>
  <si>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Production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</si>
  <si>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</si>
  <si>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</si>
  <si>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</si>
  <si>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</si>
  <si>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</si>
  <si>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</si>
  <si>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</si>
  <si>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</si>
  <si>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</si>
  <si>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</si>
  <si>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</si>
  <si>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</si>
  <si>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</si>
  <si>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</si>
  <si>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</si>
  <si>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</si>
  <si>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</si>
  <si>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</si>
  <si>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</si>
  <si>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Ref 6.1</t>
  </si>
  <si>
    <t>AMORTIZATION EXPENSE</t>
  </si>
  <si>
    <t>Intangible Plant:</t>
  </si>
  <si>
    <t>A</t>
  </si>
  <si>
    <t>INTP</t>
  </si>
  <si>
    <t>Klamath Hydro Relicensing</t>
  </si>
  <si>
    <t>HYDPKA</t>
  </si>
  <si>
    <t>INTPB</t>
  </si>
  <si>
    <t xml:space="preserve">  Total Intangible Plant</t>
  </si>
  <si>
    <t xml:space="preserve">  Total Other Plant</t>
  </si>
  <si>
    <t>Total Amortization</t>
  </si>
  <si>
    <t>Ref 6.1.1</t>
  </si>
  <si>
    <t>Total Depreciation and Amortization</t>
  </si>
  <si>
    <t>Jun 2022 - Dec 2025 Depreciation &amp; Amortization Expense</t>
  </si>
  <si>
    <t>Adjusted
EPIS Balance</t>
  </si>
  <si>
    <t>12 ME December 24 Depreciation Expense</t>
  </si>
  <si>
    <t>12 ME December 25 Depreciation Expense</t>
  </si>
  <si>
    <t>Adj Code</t>
  </si>
  <si>
    <t>Depreciation Rate</t>
  </si>
  <si>
    <t>Adjustments</t>
  </si>
  <si>
    <t>Incremental - 2024 to 2025</t>
  </si>
  <si>
    <t>STMPB</t>
  </si>
  <si>
    <t>Renewable - Blundell 2</t>
  </si>
  <si>
    <t>Pollution Control Equipment</t>
  </si>
  <si>
    <t>STMPPC</t>
  </si>
  <si>
    <t>System Generation - Wind</t>
  </si>
  <si>
    <t>Jim Bridger Energy</t>
  </si>
  <si>
    <t>Mining Plant:</t>
  </si>
  <si>
    <t>MNGP</t>
  </si>
  <si>
    <t xml:space="preserve">  Total Mining Plant</t>
  </si>
  <si>
    <t>Total Depreciation &amp; Amortization</t>
  </si>
  <si>
    <t>Ref. 6.1.3</t>
  </si>
  <si>
    <t>Ref. 14.2.1</t>
  </si>
  <si>
    <t>Ref. 14.2.3</t>
  </si>
  <si>
    <t>Total Not Including Mining</t>
  </si>
  <si>
    <t>Adjustment to Rate Base:</t>
  </si>
  <si>
    <t>Steam Depreciation Reserve</t>
  </si>
  <si>
    <t>Hydro Depreciation Reserve</t>
  </si>
  <si>
    <t>Other Depreciation Reserve</t>
  </si>
  <si>
    <t>Other Wind Depreciation Reserve</t>
  </si>
  <si>
    <t>Transmission Depreciation Reserve</t>
  </si>
  <si>
    <t>Distribution Depreciation Reserve</t>
  </si>
  <si>
    <t>General Depreciation Reserve</t>
  </si>
  <si>
    <t>Mining Depreciation Reserve</t>
  </si>
  <si>
    <t>Total Depreciation Reserve</t>
  </si>
  <si>
    <t>Amortization Reserve</t>
  </si>
  <si>
    <t>Intangible Amortization Reserve</t>
  </si>
  <si>
    <t>Hydro Amortization Reserve</t>
  </si>
  <si>
    <t>111HP</t>
  </si>
  <si>
    <t>Other Amortizaton Reserve</t>
  </si>
  <si>
    <t>111OP</t>
  </si>
  <si>
    <t>General Amortization Reserve</t>
  </si>
  <si>
    <t>111GP</t>
  </si>
  <si>
    <t>6.2.3</t>
  </si>
  <si>
    <t>Grand Total</t>
  </si>
  <si>
    <t>Depreciation and Amortization Reserve Summary</t>
  </si>
  <si>
    <t>Adjusted</t>
  </si>
  <si>
    <t>Reserve</t>
  </si>
  <si>
    <t>DEPRECIATION RESERVE</t>
  </si>
  <si>
    <t>Ref 6.2</t>
  </si>
  <si>
    <t>AMORTIZATION RESERVE</t>
  </si>
  <si>
    <t>Total Amortization Reserve</t>
  </si>
  <si>
    <t>Ref 6.2.1</t>
  </si>
  <si>
    <t>Total Depreciation &amp; Amortization Reserve</t>
  </si>
  <si>
    <t>Ref. 6.2.17</t>
  </si>
  <si>
    <t xml:space="preserve">Jun 2022 - December 2025 Depreciation and </t>
  </si>
  <si>
    <t>Adjusted
Reserve Balance</t>
  </si>
  <si>
    <t xml:space="preserve"> Balance AMA December 2024</t>
  </si>
  <si>
    <t>Balance AMA December 2025</t>
  </si>
  <si>
    <t>Ref. 6.2.3</t>
  </si>
  <si>
    <t>Ref. 14.3.1</t>
  </si>
  <si>
    <t>Ref. 14.3.3</t>
  </si>
  <si>
    <t xml:space="preserve">Hydro Decommissioning </t>
  </si>
  <si>
    <t>Spending, Accruals, and Balances - East Side, West Side, and Total Resources</t>
  </si>
  <si>
    <t>West Side</t>
  </si>
  <si>
    <t>Spend</t>
  </si>
  <si>
    <t>Accruals</t>
  </si>
  <si>
    <t>Balance</t>
  </si>
  <si>
    <t>East Side</t>
  </si>
  <si>
    <t>Total Resources</t>
  </si>
  <si>
    <t>Washington 2023 General Rate Case</t>
  </si>
  <si>
    <t>Pro Forma Depreciation and Amortization Expense - Year 1</t>
  </si>
  <si>
    <t>Pro Forma Depreciation and Amortization Reserve - Year 1</t>
  </si>
  <si>
    <t>Adjustment</t>
  </si>
  <si>
    <t>PRO</t>
  </si>
  <si>
    <t>PAGE</t>
  </si>
  <si>
    <t xml:space="preserve">PAGE </t>
  </si>
  <si>
    <t>6.1.1</t>
  </si>
  <si>
    <t>6.2.1</t>
  </si>
  <si>
    <t>Jun-22 EOP</t>
  </si>
  <si>
    <t>Dec-24 AMA</t>
  </si>
  <si>
    <t>Exh. SLC-5</t>
  </si>
  <si>
    <t>Ref. 6.1.20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</si>
</sst>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_(* \(#,##0\);_(* &quot;-&quot;??_);_(@_)"/>
    <numFmt numFmtId="165" formatCode="0.0000%"/>
    <numFmt numFmtId="166" formatCode="0.000%"/>
    <numFmt numFmtId="167" formatCode="mmm\ yyyy"/>
    <numFmt numFmtId="168" formatCode="mmm\-dd\-yyyy"/>
    <numFmt numFmtId="169" formatCode="[$-409]mmmm\-yy;@"/>
  </numFmts>
  <fonts count="15" x14ac:knownFonts="1">
    <font>
      <sz val="11"/>
      <color theme="1"/>
      <name val="Calibri"/>
      <family val="2"/>
      <scheme val="minor"/>
    </font>
    <font>
      <sz val="12"/>
      <name val="Times New Roman"/>
      <family val="1"/>
    </font>
    <font>
      <sz val="9"/>
      <name val="Arial"/>
      <family val="2"/>
    </font>
    <font>
      <sz val="10"/>
      <name val="Arial"/>
      <family val="2"/>
    </font>
    <font>
      <b/>
      <sz val="10"/>
      <name val="Arial"/>
      <family val="2"/>
    </font>
    <font>
      <sz val="10"/>
      <color rgb="FFC00000"/>
      <name val="Arial"/>
      <family val="2"/>
    </font>
    <font>
      <b/>
      <sz val="10"/>
      <color rgb="FF0000FF"/>
      <name val="Arial"/>
      <family val="2"/>
    </font>
    <font>
      <sz val="10"/>
      <color indexed="8"/>
      <name val="Arial"/>
      <family val="2"/>
    </font>
    <font>
      <sz val="10"/>
      <color indexed="10"/>
      <name val="Arial"/>
      <family val="2"/>
    </font>
    <font>
      <b/>
      <u/>
      <sz val="10"/>
      <color rgb="FFC00000"/>
      <name val="Arial"/>
      <family val="2"/>
    </font>
    <font>
      <b/>
      <u/>
      <sz val="10"/>
      <name val="Arial"/>
      <family val="2"/>
    </font>
    <font>
      <sz val="10"/>
      <color indexed="9"/>
      <name val="Arial"/>
      <family val="2"/>
    </font>
    <font>
      <u/>
      <sz val="10"/>
      <name val="Arial"/>
      <family val="2"/>
    </font>
    <font>
      <b/>
      <sz val="8"/>
      <name val="Arial"/>
      <family val="2"/>
    </font>
    <font>
      <sz val="10"/>
      <color theme="1"/>
      <name val="Arial"/>
      <family val="2"/>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7" fillId="2" borderId="12" applyNumberFormat="0" applyProtection="0">
      <alignment horizontal="left" vertical="center" indent="1"/>
    </xf>
    <xf numFmtId="43" fontId="3" fillId="0" borderId="0" applyFont="0" applyFill="0" applyBorder="0" applyAlignment="0" applyProtection="0"/>
  </cellStyleXfs>
  <cellXfs count="162">
    <xf numFmtId="0" fontId="0" fillId="0" borderId="0" xfId="0"/>
    <xf numFmtId="0" fontId="3" fillId="0" borderId="0" xfId="3"/>
    <xf numFmtId="0" fontId="4" fillId="0" borderId="0" xfId="3" applyFont="1"/>
    <xf numFmtId="0" fontId="4" fillId="0" borderId="0" xfId="1" applyFont="1"/>
    <xf numFmtId="0" fontId="4" fillId="0" borderId="0" xfId="3" applyFont="1" applyAlignment="1">
      <alignment horizontal="center"/>
    </xf>
    <xf numFmtId="0" fontId="4" fillId="0" borderId="11" xfId="3" applyFont="1" applyBorder="1" applyAlignment="1">
      <alignment horizontal="center"/>
    </xf>
    <xf numFmtId="164" fontId="3" fillId="0" borderId="0" xfId="2" applyNumberFormat="1" applyFont="1" applyFill="1"/>
    <xf numFmtId="164" fontId="3" fillId="0" borderId="1" xfId="2" applyNumberFormat="1" applyFont="1" applyFill="1" applyBorder="1"/>
    <xf numFmtId="164" fontId="3" fillId="0" borderId="0" xfId="2" applyNumberFormat="1" applyFont="1"/>
    <xf numFmtId="164" fontId="5" fillId="0" borderId="0" xfId="2" applyNumberFormat="1" applyFont="1"/>
    <xf numFmtId="0" fontId="3" fillId="0" borderId="0" xfId="5" quotePrefix="1" applyNumberFormat="1" applyFont="1" applyFill="1" applyBorder="1" applyAlignment="1" applyProtection="1">
      <alignment horizontal="left" vertical="center"/>
      <protection locked="0"/>
    </xf>
    <xf numFmtId="164" fontId="3" fillId="0" borderId="13" xfId="2" applyNumberFormat="1" applyFont="1" applyFill="1" applyBorder="1"/>
    <xf numFmtId="164" fontId="3" fillId="0" borderId="0" xfId="3" applyNumberFormat="1"/>
    <xf numFmtId="0" fontId="5" fillId="0" borderId="0" xfId="3" applyFont="1"/>
    <xf numFmtId="164" fontId="3" fillId="0" borderId="0" xfId="6" applyNumberFormat="1" applyFont="1" applyFill="1"/>
    <xf numFmtId="0" fontId="8" fillId="0" borderId="0" xfId="3" applyFont="1"/>
    <xf numFmtId="164" fontId="3" fillId="0" borderId="0" xfId="2" applyNumberFormat="1" applyFont="1" applyFill="1" applyBorder="1"/>
    <xf numFmtId="43" fontId="3" fillId="0" borderId="0" xfId="3" applyNumberFormat="1"/>
    <xf numFmtId="0" fontId="4" fillId="0" borderId="0" xfId="3" applyFont="1" applyAlignment="1">
      <alignment horizontal="center" wrapText="1"/>
    </xf>
    <xf numFmtId="0" fontId="4" fillId="0" borderId="11" xfId="3" applyFont="1" applyBorder="1"/>
    <xf numFmtId="166" fontId="3" fillId="0" borderId="0" xfId="4" applyNumberFormat="1" applyFont="1" applyFill="1"/>
    <xf numFmtId="167" fontId="4" fillId="0" borderId="11" xfId="3" applyNumberFormat="1" applyFont="1" applyBorder="1" applyAlignment="1">
      <alignment horizontal="center"/>
    </xf>
    <xf numFmtId="0" fontId="9" fillId="0" borderId="0" xfId="3" applyFont="1" applyAlignment="1">
      <alignment horizontal="center"/>
    </xf>
    <xf numFmtId="0" fontId="3" fillId="0" borderId="0" xfId="3" applyAlignment="1">
      <alignment horizontal="center"/>
    </xf>
    <xf numFmtId="0" fontId="4" fillId="0" borderId="18" xfId="3" applyFont="1" applyBorder="1" applyAlignment="1">
      <alignment vertical="top"/>
    </xf>
    <xf numFmtId="0" fontId="10" fillId="0" borderId="10" xfId="3" applyFont="1" applyBorder="1" applyAlignment="1">
      <alignment horizontal="center"/>
    </xf>
    <xf numFmtId="0" fontId="10" fillId="0" borderId="19" xfId="3" applyFont="1" applyBorder="1" applyAlignment="1">
      <alignment horizontal="center"/>
    </xf>
    <xf numFmtId="0" fontId="11" fillId="0" borderId="0" xfId="3" applyFont="1"/>
    <xf numFmtId="169" fontId="3" fillId="0" borderId="20" xfId="3" applyNumberFormat="1" applyBorder="1"/>
    <xf numFmtId="164" fontId="3" fillId="0" borderId="0" xfId="2" applyNumberFormat="1" applyBorder="1"/>
    <xf numFmtId="164" fontId="3" fillId="0" borderId="21" xfId="2" applyNumberFormat="1" applyBorder="1"/>
    <xf numFmtId="37" fontId="3" fillId="0" borderId="0" xfId="3" applyNumberFormat="1"/>
    <xf numFmtId="0" fontId="12" fillId="0" borderId="0" xfId="3" applyFont="1" applyAlignment="1">
      <alignment horizontal="center"/>
    </xf>
    <xf numFmtId="0" fontId="12" fillId="0" borderId="0" xfId="3" applyFont="1" applyAlignment="1">
      <alignment horizontal="center" wrapText="1"/>
    </xf>
    <xf numFmtId="164" fontId="2" fillId="0" borderId="0" xfId="3" applyNumberFormat="1" applyFont="1"/>
    <xf numFmtId="164" fontId="3" fillId="0" borderId="21" xfId="2" applyNumberFormat="1" applyFont="1" applyBorder="1"/>
    <xf numFmtId="164" fontId="13" fillId="0" borderId="0" xfId="2" applyNumberFormat="1" applyFont="1" applyBorder="1" applyAlignment="1">
      <alignment horizontal="left"/>
    </xf>
    <xf numFmtId="0" fontId="3" fillId="0" borderId="22" xfId="3" applyBorder="1"/>
    <xf numFmtId="0" fontId="3" fillId="0" borderId="11" xfId="3" applyBorder="1"/>
    <xf numFmtId="0" fontId="3" fillId="0" borderId="23" xfId="3" applyBorder="1"/>
    <xf numFmtId="164" fontId="4" fillId="0" borderId="20" xfId="3" applyNumberFormat="1" applyFont="1" applyBorder="1"/>
    <xf numFmtId="164" fontId="3" fillId="0" borderId="0" xfId="2" applyNumberFormat="1" applyFont="1" applyBorder="1" applyAlignment="1">
      <alignment horizontal="center" wrapText="1"/>
    </xf>
    <xf numFmtId="164" fontId="3" fillId="0" borderId="21" xfId="2" applyNumberFormat="1" applyFont="1" applyBorder="1" applyAlignment="1">
      <alignment horizontal="center" wrapText="1"/>
    </xf>
    <xf numFmtId="164" fontId="3" fillId="0" borderId="0" xfId="3" applyNumberFormat="1" applyAlignment="1">
      <alignment horizontal="center"/>
    </xf>
    <xf numFmtId="164" fontId="4" fillId="0" borderId="0" xfId="3" applyNumberFormat="1" applyFont="1"/>
    <xf numFmtId="0" fontId="6" fillId="0" borderId="22" xfId="3" applyFont="1" applyBorder="1" applyAlignment="1">
      <alignment horizontal="center"/>
    </xf>
    <xf numFmtId="0" fontId="4" fillId="0" borderId="11" xfId="3" applyFont="1" applyBorder="1" applyAlignment="1">
      <alignment horizontal="right"/>
    </xf>
    <xf numFmtId="164" fontId="4" fillId="0" borderId="23" xfId="3" applyNumberFormat="1" applyFont="1" applyBorder="1"/>
    <xf numFmtId="0" fontId="4" fillId="0" borderId="22" xfId="3" applyFont="1" applyBorder="1" applyAlignment="1">
      <alignment horizontal="center"/>
    </xf>
    <xf numFmtId="164" fontId="13" fillId="0" borderId="0" xfId="2" applyNumberFormat="1" applyFont="1" applyFill="1" applyBorder="1" applyAlignment="1">
      <alignment horizontal="left"/>
    </xf>
    <xf numFmtId="164" fontId="11" fillId="0" borderId="0" xfId="3" applyNumberFormat="1" applyFont="1"/>
    <xf numFmtId="164" fontId="2" fillId="0" borderId="0" xfId="2" applyNumberFormat="1" applyFont="1" applyFill="1"/>
    <xf numFmtId="0" fontId="3" fillId="0" borderId="0" xfId="3" applyFont="1" applyFill="1"/>
    <xf numFmtId="0" fontId="4" fillId="0" borderId="0" xfId="1" applyFont="1" applyFill="1"/>
    <xf numFmtId="0" fontId="3" fillId="0" borderId="0" xfId="1" applyFont="1" applyFill="1"/>
    <xf numFmtId="0" fontId="3" fillId="0" borderId="0" xfId="1" applyFont="1" applyFill="1" applyAlignment="1">
      <alignment horizontal="center"/>
    </xf>
    <xf numFmtId="0" fontId="12" fillId="0" borderId="0" xfId="1" applyFont="1" applyFill="1" applyAlignment="1">
      <alignment horizontal="center"/>
    </xf>
    <xf numFmtId="0" fontId="4" fillId="0" borderId="0" xfId="1" applyFont="1" applyFill="1" applyAlignment="1">
      <alignment horizontal="left"/>
    </xf>
    <xf numFmtId="164" fontId="3" fillId="0" borderId="0" xfId="2" applyNumberFormat="1" applyFont="1" applyFill="1" applyBorder="1" applyAlignment="1">
      <alignment horizontal="center"/>
    </xf>
    <xf numFmtId="0" fontId="3" fillId="0" borderId="0" xfId="1" applyFont="1" applyFill="1" applyAlignment="1">
      <alignment horizontal="left"/>
    </xf>
    <xf numFmtId="0" fontId="3" fillId="0" borderId="0" xfId="3" applyFont="1" applyFill="1" applyAlignment="1">
      <alignment horizontal="center"/>
    </xf>
    <xf numFmtId="165" fontId="3" fillId="0" borderId="0" xfId="4" applyNumberFormat="1" applyFont="1" applyFill="1" applyBorder="1" applyAlignment="1">
      <alignment horizontal="center"/>
    </xf>
    <xf numFmtId="41" fontId="3" fillId="0" borderId="0" xfId="2" applyNumberFormat="1" applyFont="1" applyFill="1" applyBorder="1" applyAlignment="1">
      <alignment horizontal="center"/>
    </xf>
    <xf numFmtId="0" fontId="3" fillId="0" borderId="0" xfId="3" applyFont="1" applyFill="1" applyAlignment="1">
      <alignment horizontal="left"/>
    </xf>
    <xf numFmtId="166" fontId="3" fillId="0" borderId="0" xfId="4" applyNumberFormat="1" applyFont="1" applyFill="1" applyBorder="1" applyAlignment="1">
      <alignment horizontal="center"/>
    </xf>
    <xf numFmtId="166" fontId="3" fillId="0" borderId="0" xfId="4" applyNumberFormat="1" applyFont="1" applyFill="1" applyAlignment="1">
      <alignment horizontal="center"/>
    </xf>
    <xf numFmtId="41" fontId="3" fillId="0" borderId="1" xfId="2" applyNumberFormat="1" applyFont="1" applyFill="1" applyBorder="1" applyAlignment="1">
      <alignment horizontal="center"/>
    </xf>
    <xf numFmtId="43" fontId="3" fillId="0" borderId="0" xfId="2" applyFont="1" applyFill="1"/>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3" fontId="3" fillId="0" borderId="3" xfId="1" applyNumberFormat="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0" fontId="3" fillId="0" borderId="0" xfId="1" quotePrefix="1" applyFont="1" applyFill="1" applyAlignment="1">
      <alignment horizontal="left"/>
    </xf>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0" fontId="3" fillId="0" borderId="0" xfId="1" applyFont="1" applyFill="1" applyAlignment="1">
      <alignment horizontal="right"/>
    </xf>
    <xf numFmtId="0" fontId="4" fillId="0" borderId="0" xfId="3" applyFont="1" applyFill="1"/>
    <xf numFmtId="164" fontId="3" fillId="0" borderId="1" xfId="2" applyNumberFormat="1" applyFont="1" applyFill="1" applyBorder="1" applyAlignment="1">
      <alignment horizontal="center"/>
    </xf>
    <xf numFmtId="43" fontId="3" fillId="0" borderId="0" xfId="2" applyFont="1" applyFill="1" applyBorder="1" applyAlignment="1">
      <alignment horizontal="center"/>
    </xf>
    <xf numFmtId="164" fontId="3" fillId="0" borderId="0" xfId="2" applyNumberFormat="1" applyFont="1" applyFill="1" applyBorder="1" applyAlignment="1"/>
    <xf numFmtId="3" fontId="3" fillId="0" borderId="0" xfId="1" applyNumberFormat="1" applyFont="1" applyFill="1" applyAlignment="1">
      <alignment horizontal="center"/>
    </xf>
    <xf numFmtId="164" fontId="3" fillId="0" borderId="0" xfId="1" applyNumberFormat="1" applyFont="1" applyFill="1" applyBorder="1"/>
    <xf numFmtId="0" fontId="3" fillId="0" borderId="0" xfId="1" applyFont="1" applyFill="1" applyBorder="1"/>
    <xf numFmtId="0" fontId="3" fillId="0" borderId="0" xfId="3" applyBorder="1"/>
    <xf numFmtId="164" fontId="3" fillId="0" borderId="0" xfId="3" applyNumberFormat="1" applyBorder="1"/>
    <xf numFmtId="0" fontId="4" fillId="0" borderId="0" xfId="3" applyFont="1" applyFill="1" applyAlignment="1">
      <alignment horizontal="center"/>
    </xf>
    <xf numFmtId="0" fontId="4" fillId="0" borderId="11" xfId="3" applyFont="1" applyFill="1" applyBorder="1" applyAlignment="1">
      <alignment horizontal="center"/>
    </xf>
    <xf numFmtId="164" fontId="4" fillId="0" borderId="1" xfId="2" applyNumberFormat="1" applyFont="1" applyFill="1" applyBorder="1"/>
    <xf numFmtId="164" fontId="4" fillId="0" borderId="0" xfId="2" applyNumberFormat="1" applyFont="1" applyFill="1" applyAlignment="1">
      <alignment horizontal="right"/>
    </xf>
    <xf numFmtId="0" fontId="4" fillId="0" borderId="0" xfId="3" applyFont="1" applyFill="1" applyAlignment="1">
      <alignment horizontal="right"/>
    </xf>
    <xf numFmtId="0" fontId="4" fillId="0" borderId="0" xfId="3" applyFont="1" applyFill="1" applyBorder="1" applyAlignment="1">
      <alignment horizontal="center"/>
    </xf>
    <xf numFmtId="43" fontId="4" fillId="0" borderId="0" xfId="3" applyNumberFormat="1" applyFont="1" applyFill="1"/>
    <xf numFmtId="0" fontId="4" fillId="0" borderId="11" xfId="3" applyFont="1" applyFill="1" applyBorder="1"/>
    <xf numFmtId="0" fontId="3" fillId="0" borderId="11" xfId="3" applyFont="1" applyFill="1" applyBorder="1"/>
    <xf numFmtId="0" fontId="3" fillId="0" borderId="0" xfId="3" applyFont="1" applyFill="1" applyAlignment="1">
      <alignment horizontal="right"/>
    </xf>
    <xf numFmtId="0" fontId="3" fillId="0" borderId="0" xfId="5" applyNumberFormat="1" applyFont="1" applyFill="1" applyBorder="1" applyAlignment="1" applyProtection="1">
      <alignment horizontal="left" vertical="center"/>
      <protection locked="0"/>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0" xfId="3" applyNumberFormat="1" applyFont="1" applyFill="1"/>
    <xf numFmtId="164" fontId="4" fillId="0" borderId="0" xfId="3" applyNumberFormat="1" applyFont="1" applyFill="1" applyAlignment="1">
      <alignment horizontal="center"/>
    </xf>
    <xf numFmtId="0" fontId="3" fillId="0" borderId="0" xfId="3" applyFont="1" applyFill="1" applyBorder="1" applyAlignment="1">
      <alignment horizontal="right"/>
    </xf>
    <xf numFmtId="0" fontId="3" fillId="0" borderId="0" xfId="3" applyFont="1" applyFill="1" applyBorder="1"/>
    <xf numFmtId="164" fontId="3" fillId="0" borderId="0" xfId="6" applyNumberFormat="1" applyFont="1" applyFill="1" applyBorder="1"/>
    <xf numFmtId="164" fontId="3" fillId="0" borderId="0" xfId="3" applyNumberFormat="1" applyFont="1" applyFill="1" applyBorder="1"/>
    <xf numFmtId="43" fontId="3" fillId="0" borderId="0" xfId="3" applyNumberFormat="1" applyFont="1" applyFill="1"/>
    <xf numFmtId="0" fontId="4" fillId="0" borderId="0" xfId="3" applyFont="1" applyFill="1" applyAlignment="1">
      <alignment horizontal="center" wrapText="1"/>
    </xf>
    <xf numFmtId="0" fontId="4" fillId="0" borderId="11" xfId="3" applyFont="1" applyFill="1" applyBorder="1" applyAlignment="1">
      <alignment horizontal="center" wrapText="1"/>
    </xf>
    <xf numFmtId="167" fontId="4" fillId="0" borderId="11" xfId="3" applyNumberFormat="1" applyFont="1" applyFill="1" applyBorder="1" applyAlignment="1">
      <alignment horizontal="center" wrapText="1"/>
    </xf>
    <xf numFmtId="167" fontId="4" fillId="0" borderId="0" xfId="3" applyNumberFormat="1" applyFont="1" applyFill="1" applyAlignment="1">
      <alignment horizontal="center" wrapText="1"/>
    </xf>
    <xf numFmtId="164" fontId="4" fillId="0" borderId="17" xfId="3" applyNumberFormat="1" applyFont="1" applyFill="1" applyBorder="1"/>
    <xf numFmtId="0" fontId="3" fillId="0" borderId="16" xfId="3" applyFont="1" applyFill="1" applyBorder="1"/>
    <xf numFmtId="168" fontId="3" fillId="0" borderId="0" xfId="3" applyNumberFormat="1" applyFont="1" applyFill="1"/>
    <xf numFmtId="164" fontId="3" fillId="0" borderId="16" xfId="2" applyNumberFormat="1" applyFont="1" applyFill="1" applyBorder="1"/>
    <xf numFmtId="10" fontId="3" fillId="0" borderId="1" xfId="4" applyNumberFormat="1" applyFont="1" applyFill="1" applyBorder="1" applyAlignment="1">
      <alignment horizontal="center"/>
    </xf>
    <xf numFmtId="0" fontId="4" fillId="0" borderId="0" xfId="1" applyFont="1" applyFill="1" applyAlignment="1">
      <alignment horizontal="center"/>
    </xf>
    <xf numFmtId="41" fontId="3" fillId="0" borderId="0" xfId="1" applyNumberFormat="1" applyFont="1" applyFill="1" applyAlignment="1">
      <alignment horizontal="center"/>
    </xf>
    <xf numFmtId="0" fontId="3" fillId="0" borderId="0" xfId="3" applyBorder="1" applyAlignment="1">
      <alignment horizontal="right"/>
    </xf>
    <xf numFmtId="167" fontId="4" fillId="0" borderId="0" xfId="3" applyNumberFormat="1" applyFont="1" applyFill="1" applyAlignment="1">
      <alignment horizontal="center"/>
    </xf>
    <xf numFmtId="167" fontId="4" fillId="0" borderId="11" xfId="3" applyNumberFormat="1" applyFont="1" applyFill="1" applyBorder="1" applyAlignment="1">
      <alignment horizontal="center"/>
    </xf>
    <xf numFmtId="164" fontId="4" fillId="0" borderId="0" xfId="3" applyNumberFormat="1" applyFont="1" applyFill="1" applyBorder="1" applyAlignment="1">
      <alignment horizontal="center"/>
    </xf>
    <xf numFmtId="0" fontId="3" fillId="0" borderId="0" xfId="3" applyFont="1" applyFill="1" applyBorder="1" applyAlignment="1">
      <alignment horizontal="left"/>
    </xf>
    <xf numFmtId="164" fontId="3" fillId="0" borderId="0" xfId="3" applyNumberFormat="1" applyFont="1" applyFill="1" applyBorder="1" applyAlignment="1">
      <alignment horizontal="center"/>
    </xf>
    <xf numFmtId="41" fontId="3" fillId="0" borderId="0" xfId="3" applyNumberFormat="1" applyFont="1" applyFill="1" applyBorder="1" applyAlignment="1">
      <alignment horizontal="center"/>
    </xf>
    <xf numFmtId="164" fontId="4" fillId="0" borderId="0" xfId="2" applyNumberFormat="1" applyFont="1" applyFill="1" applyBorder="1"/>
    <xf numFmtId="164" fontId="3" fillId="0" borderId="0" xfId="2" applyNumberFormat="1" applyFont="1" applyFill="1" applyBorder="1" applyAlignment="1">
      <alignment horizontal="right"/>
    </xf>
    <xf numFmtId="0" fontId="12" fillId="0" borderId="0" xfId="3" applyFont="1" applyBorder="1" applyAlignment="1">
      <alignment horizontal="center" wrapText="1"/>
    </xf>
    <xf numFmtId="0" fontId="3" fillId="0" borderId="0" xfId="3" applyBorder="1" applyAlignment="1">
      <alignment horizontal="center"/>
    </xf>
    <xf numFmtId="37" fontId="3" fillId="0" borderId="0" xfId="3" applyNumberFormat="1" applyBorder="1"/>
    <xf numFmtId="0" fontId="4" fillId="0" borderId="0" xfId="3" applyFont="1" applyBorder="1" applyAlignment="1">
      <alignment vertical="top"/>
    </xf>
    <xf numFmtId="0" fontId="10" fillId="0" borderId="0" xfId="3" applyFont="1" applyBorder="1" applyAlignment="1">
      <alignment horizontal="center" wrapText="1"/>
    </xf>
    <xf numFmtId="0" fontId="4" fillId="0" borderId="0" xfId="3" applyFont="1" applyBorder="1" applyAlignment="1">
      <alignment horizontal="center" wrapText="1"/>
    </xf>
    <xf numFmtId="0" fontId="4" fillId="0" borderId="0" xfId="3" applyFont="1" applyBorder="1" applyAlignment="1">
      <alignment horizontal="left" vertical="top"/>
    </xf>
    <xf numFmtId="164" fontId="10" fillId="0" borderId="0" xfId="3" applyNumberFormat="1" applyFont="1" applyBorder="1"/>
    <xf numFmtId="0" fontId="4" fillId="0" borderId="0" xfId="3" applyFont="1" applyBorder="1" applyAlignment="1">
      <alignment horizontal="right"/>
    </xf>
    <xf numFmtId="164" fontId="4" fillId="0" borderId="0" xfId="2" applyNumberFormat="1" applyFont="1" applyFill="1" applyBorder="1" applyAlignment="1">
      <alignment horizontal="right"/>
    </xf>
    <xf numFmtId="164" fontId="4" fillId="0" borderId="0" xfId="3" applyNumberFormat="1" applyFont="1" applyBorder="1"/>
    <xf numFmtId="0" fontId="5" fillId="0" borderId="0" xfId="3" applyFont="1" applyFill="1"/>
    <xf numFmtId="167" fontId="4" fillId="0" borderId="14" xfId="3" applyNumberFormat="1" applyFont="1" applyFill="1" applyBorder="1" applyAlignment="1">
      <alignment horizontal="center" wrapText="1"/>
    </xf>
    <xf numFmtId="167" fontId="4" fillId="0" borderId="15" xfId="3" applyNumberFormat="1" applyFont="1" applyFill="1" applyBorder="1" applyAlignment="1">
      <alignment horizontal="center" wrapText="1"/>
    </xf>
    <xf numFmtId="0" fontId="3" fillId="0" borderId="0" xfId="3" applyFont="1" applyFill="1" applyBorder="1" applyAlignment="1">
      <alignment horizontal="center"/>
    </xf>
    <xf numFmtId="0" fontId="3" fillId="0" borderId="0" xfId="3" applyFont="1"/>
    <xf numFmtId="17" fontId="3" fillId="0" borderId="0" xfId="3" applyNumberFormat="1" applyFont="1"/>
    <xf numFmtId="0" fontId="3" fillId="0" borderId="16" xfId="3" applyFont="1" applyBorder="1"/>
    <xf numFmtId="164" fontId="14" fillId="0" borderId="0" xfId="2" applyNumberFormat="1" applyFont="1" applyFill="1"/>
    <xf numFmtId="164" fontId="14" fillId="0" borderId="0" xfId="2" applyNumberFormat="1" applyFont="1"/>
    <xf numFmtId="164" fontId="14" fillId="0" borderId="16" xfId="2" applyNumberFormat="1" applyFont="1" applyFill="1" applyBorder="1"/>
    <xf numFmtId="164" fontId="14" fillId="0" borderId="1" xfId="2" applyNumberFormat="1" applyFont="1" applyFill="1" applyBorder="1"/>
    <xf numFmtId="164" fontId="14" fillId="0" borderId="1" xfId="2" applyNumberFormat="1" applyFont="1" applyBorder="1"/>
    <xf numFmtId="164" fontId="14" fillId="0" borderId="17" xfId="2" applyNumberFormat="1" applyFont="1" applyFill="1" applyBorder="1"/>
    <xf numFmtId="164" fontId="14" fillId="0" borderId="13" xfId="2" applyNumberFormat="1" applyFont="1" applyBorder="1"/>
    <xf numFmtId="164" fontId="3" fillId="0" borderId="17" xfId="2" applyNumberFormat="1" applyFont="1" applyFill="1" applyBorder="1"/>
    <xf numFmtId="0" fontId="3" fillId="0" borderId="0" xfId="1" applyFont="1" applyFill="1" applyAlignment="1">
      <alignment horizontal="center"/>
    </xf>
    <xf numFmtId="167" fontId="4" fillId="0" borderId="14" xfId="3" applyNumberFormat="1" applyFont="1" applyFill="1" applyBorder="1" applyAlignment="1">
      <alignment horizontal="center" wrapText="1"/>
    </xf>
    <xf numFmtId="167" fontId="4" fillId="0" borderId="15" xfId="3" applyNumberFormat="1" applyFont="1" applyFill="1" applyBorder="1" applyAlignment="1">
      <alignment horizontal="center" wrapText="1"/>
    </xf>
    <xf numFmtId="0" fontId="4" fillId="0" borderId="14" xfId="3" applyFont="1" applyFill="1" applyBorder="1" applyAlignment="1">
      <alignment horizontal="center" wrapText="1"/>
    </xf>
    <xf numFmtId="0" fontId="4" fillId="0" borderId="15" xfId="3" applyFont="1" applyFill="1" applyBorder="1" applyAlignment="1">
      <alignment horizontal="center" wrapText="1"/>
    </xf>
  </cellXfs>
  <cellStyles count="7">
    <cellStyle name="Comma 2" xfId="2" xr:uid="{1EFEC885-A9F2-4F3B-AE1C-DE7667709D13}"/>
    <cellStyle name="Comma 2 2" xfId="6" xr:uid="{95132C96-78A9-403E-9E6E-4ADB5D2E1062}"/>
    <cellStyle name="Normal" xfId="0" builtinId="0"/>
    <cellStyle name="Normal 2 2" xfId="3" xr:uid="{06F3440F-F4AE-4DFC-99DC-95A7033E2A76}"/>
    <cellStyle name="Normal_Copy of File50007" xfId="1" xr:uid="{CF0F106F-BB37-49E0-BF6C-3868183E3737}"/>
    <cellStyle name="Percent 2" xfId="4" xr:uid="{2F8D025B-B9E5-4688-99A1-AC2FF8EF2E43}"/>
    <cellStyle name="SAPBEXstdItem" xfId="5" xr:uid="{588703AF-F058-4D15-96CC-B6C10E400B49}"/>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102870</xdr:colOff>
      <xdr:row>55</xdr:row>
      <xdr:rowOff>76200</xdr:rowOff>
    </xdr:from>
    <xdr:to>
      <xdr:col>10</xdr:col>
      <xdr:colOff>266700</xdr:colOff>
      <xdr:row>61</xdr:row>
      <xdr:rowOff>133350</xdr:rowOff>
    </xdr:to>
    <xdr:sp macro="" textlink="">
      <xdr:nvSpPr>
        <xdr:cNvPr id="2" name="Text 12">
          <a:extLst>
            <a:ext uri="{FF2B5EF4-FFF2-40B4-BE49-F238E27FC236}">
              <a16:creationId xmlns:a16="http://schemas.microsoft.com/office/drawing/2014/main" id="{536C9447-E1D0-44F2-A137-D5B43F08F2CC}"/>
            </a:ext>
          </a:extLst>
        </xdr:cNvPr>
        <xdr:cNvSpPr txBox="1">
          <a:spLocks noChangeArrowheads="1"/>
        </xdr:cNvSpPr>
      </xdr:nvSpPr>
      <xdr:spPr bwMode="auto">
        <a:xfrm>
          <a:off x="274320" y="8458200"/>
          <a:ext cx="7098030" cy="971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Incremental depreciation expense is calculated on the plant additions included in this filing in adjustment 8.4.  This adjustment reflects the incremental depreciation expense into results for</a:t>
          </a:r>
          <a:r>
            <a:rPr lang="en-US" sz="1000" b="0" i="0" strike="noStrike" baseline="0">
              <a:solidFill>
                <a:srgbClr val="000000"/>
              </a:solidFill>
              <a:latin typeface="Arial"/>
              <a:cs typeface="Arial"/>
            </a:rPr>
            <a:t> calendar year 2024. This adjustment also normalizes out of results the depreciation expense associated with coal-fired resources in the Test Period.  </a:t>
          </a:r>
        </a:p>
        <a:p>
          <a:pPr algn="l" rtl="0">
            <a:defRPr sz="1000"/>
          </a:pPr>
          <a:r>
            <a:rPr lang="en-US" sz="900" b="0" i="0" strike="noStrike">
              <a:solidFill>
                <a:srgbClr val="000000"/>
              </a:solidFill>
              <a:latin typeface="Arial"/>
              <a:cs typeface="Arial"/>
            </a:rPr>
            <a:t>.</a:t>
          </a: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52</xdr:row>
      <xdr:rowOff>76200</xdr:rowOff>
    </xdr:from>
    <xdr:to>
      <xdr:col>10</xdr:col>
      <xdr:colOff>438150</xdr:colOff>
      <xdr:row>60</xdr:row>
      <xdr:rowOff>47625</xdr:rowOff>
    </xdr:to>
    <xdr:sp macro="" textlink="">
      <xdr:nvSpPr>
        <xdr:cNvPr id="2" name="Text 12">
          <a:extLst>
            <a:ext uri="{FF2B5EF4-FFF2-40B4-BE49-F238E27FC236}">
              <a16:creationId xmlns:a16="http://schemas.microsoft.com/office/drawing/2014/main" id="{91D3B0CB-BC04-42B1-9451-2D253AD7213A}"/>
            </a:ext>
          </a:extLst>
        </xdr:cNvPr>
        <xdr:cNvSpPr txBox="1">
          <a:spLocks noChangeArrowheads="1"/>
        </xdr:cNvSpPr>
      </xdr:nvSpPr>
      <xdr:spPr bwMode="auto">
        <a:xfrm>
          <a:off x="114300" y="8001000"/>
          <a:ext cx="7429500" cy="1190625"/>
        </a:xfrm>
        <a:prstGeom prst="rect">
          <a:avLst/>
        </a:prstGeom>
        <a:solidFill>
          <a:srgbClr val="FFFFFF"/>
        </a:solidFill>
        <a:ln w="1">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strike="noStrike">
              <a:solidFill>
                <a:srgbClr val="000000"/>
              </a:solidFill>
              <a:latin typeface="Arial"/>
              <a:cs typeface="Arial"/>
            </a:rPr>
            <a:t>Incremental amortization expense is calculated on the plant additions included in this filing in adjustment 8.4.  This adjustment reflects the incremental amortization expense into results for the calendar</a:t>
          </a:r>
          <a:r>
            <a:rPr lang="en-US" sz="1000" b="0" i="0" strike="noStrike" baseline="0">
              <a:solidFill>
                <a:srgbClr val="000000"/>
              </a:solidFill>
              <a:latin typeface="Arial"/>
              <a:cs typeface="Arial"/>
            </a:rPr>
            <a:t> year </a:t>
          </a:r>
          <a:r>
            <a:rPr lang="en-US" sz="1000" b="0" i="0" strike="noStrike">
              <a:solidFill>
                <a:srgbClr val="000000"/>
              </a:solidFill>
              <a:latin typeface="Arial"/>
              <a:cs typeface="Arial"/>
            </a:rPr>
            <a:t>2024</a:t>
          </a:r>
          <a:r>
            <a:rPr lang="en-US" sz="1000" b="0" i="0" strike="noStrike">
              <a:solidFill>
                <a:srgbClr val="000000"/>
              </a:solidFill>
              <a:latin typeface="Arial" panose="020B0604020202020204" pitchFamily="34" charset="0"/>
              <a:cs typeface="Arial" panose="020B0604020202020204" pitchFamily="34" charset="0"/>
            </a:rPr>
            <a:t>. </a:t>
          </a:r>
          <a:r>
            <a:rPr lang="en-US" sz="1000" b="0" i="0" baseline="0">
              <a:effectLst/>
              <a:latin typeface="Arial" panose="020B0604020202020204" pitchFamily="34" charset="0"/>
              <a:ea typeface="+mn-ea"/>
              <a:cs typeface="Arial" panose="020B0604020202020204" pitchFamily="34" charset="0"/>
            </a:rPr>
            <a:t>This adjustment also normalizes out of results the depreciation expense associated with coal-fired resources in the Test Period.  </a:t>
          </a:r>
          <a:endParaRPr lang="en-US">
            <a:effectLst/>
            <a:latin typeface="Arial" panose="020B0604020202020204" pitchFamily="34" charset="0"/>
            <a:cs typeface="Arial" panose="020B0604020202020204" pitchFamily="34" charset="0"/>
          </a:endParaRPr>
        </a:p>
        <a:p>
          <a:pPr algn="l" rtl="0">
            <a:defRPr sz="1000"/>
          </a:pPr>
          <a:endParaRPr lang="en-US" sz="1000" b="0" i="0" strike="noStrike">
            <a:solidFill>
              <a:srgbClr val="FF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65617</xdr:colOff>
      <xdr:row>54</xdr:row>
      <xdr:rowOff>91439</xdr:rowOff>
    </xdr:from>
    <xdr:to>
      <xdr:col>10</xdr:col>
      <xdr:colOff>341842</xdr:colOff>
      <xdr:row>60</xdr:row>
      <xdr:rowOff>127422</xdr:rowOff>
    </xdr:to>
    <xdr:sp macro="" textlink="">
      <xdr:nvSpPr>
        <xdr:cNvPr id="2" name="Text 12">
          <a:extLst>
            <a:ext uri="{FF2B5EF4-FFF2-40B4-BE49-F238E27FC236}">
              <a16:creationId xmlns:a16="http://schemas.microsoft.com/office/drawing/2014/main" id="{33615C6A-C958-4D26-9D4C-D2CD2B75B699}"/>
            </a:ext>
          </a:extLst>
        </xdr:cNvPr>
        <xdr:cNvSpPr txBox="1">
          <a:spLocks noChangeArrowheads="1"/>
        </xdr:cNvSpPr>
      </xdr:nvSpPr>
      <xdr:spPr bwMode="auto">
        <a:xfrm>
          <a:off x="65617" y="8321039"/>
          <a:ext cx="6448425" cy="950383"/>
        </a:xfrm>
        <a:prstGeom prst="rect">
          <a:avLst/>
        </a:prstGeom>
        <a:solidFill>
          <a:srgbClr val="FFFFFF"/>
        </a:solidFill>
        <a:ln w="1">
          <a:no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b="0" i="0">
              <a:effectLst/>
              <a:latin typeface="Arial" panose="020B0604020202020204" pitchFamily="34" charset="0"/>
              <a:ea typeface="+mn-ea"/>
              <a:cs typeface="Arial" panose="020B0604020202020204" pitchFamily="34" charset="0"/>
            </a:rPr>
            <a:t>This adjustment steps forward the depreciation reserve through calendar year 2024.  This adjustment reflects reserve balances on the Average-of-Monthly-Averages (AMA) methodology, consistent with the methodology used to include electric plant in-service items in rate base for the calendar year 2024. </a:t>
          </a:r>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114301</xdr:colOff>
      <xdr:row>55</xdr:row>
      <xdr:rowOff>76200</xdr:rowOff>
    </xdr:from>
    <xdr:to>
      <xdr:col>10</xdr:col>
      <xdr:colOff>415638</xdr:colOff>
      <xdr:row>63</xdr:row>
      <xdr:rowOff>69273</xdr:rowOff>
    </xdr:to>
    <xdr:sp macro="" textlink="">
      <xdr:nvSpPr>
        <xdr:cNvPr id="2" name="Text 12">
          <a:extLst>
            <a:ext uri="{FF2B5EF4-FFF2-40B4-BE49-F238E27FC236}">
              <a16:creationId xmlns:a16="http://schemas.microsoft.com/office/drawing/2014/main" id="{DA75BFDF-F7D7-4253-AAB3-678599AAE7DE}"/>
            </a:ext>
          </a:extLst>
        </xdr:cNvPr>
        <xdr:cNvSpPr txBox="1">
          <a:spLocks noChangeArrowheads="1"/>
        </xdr:cNvSpPr>
      </xdr:nvSpPr>
      <xdr:spPr bwMode="auto">
        <a:xfrm>
          <a:off x="114301" y="8458200"/>
          <a:ext cx="7406987" cy="1212273"/>
        </a:xfrm>
        <a:prstGeom prst="rect">
          <a:avLst/>
        </a:prstGeom>
        <a:solidFill>
          <a:srgbClr val="FFFFFF"/>
        </a:solidFill>
        <a:ln w="1">
          <a:no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b="0" i="0">
              <a:effectLst/>
              <a:latin typeface="Arial" panose="020B0604020202020204" pitchFamily="34" charset="0"/>
              <a:ea typeface="+mn-ea"/>
              <a:cs typeface="Arial" panose="020B0604020202020204" pitchFamily="34" charset="0"/>
            </a:rPr>
            <a:t>This adjustment steps forward the amortization reserve through calendar year 2024.  This adjustment reflects reserve balances on the Average-of-Monthly-Averages (AMA) methodology, consistent with the methodology used to include electric plant in-service items in rate base for the calendar year 2024. </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FDC69-B192-45DF-8BAB-DA35C354044B}">
  <sheetPr>
    <pageSetUpPr fitToPage="1"/>
  </sheetPr>
  <dimension ref="A1:S403"/>
  <sheetViews>
    <sheetView tabSelected="1" view="pageBreakPreview" zoomScale="80" zoomScaleNormal="100" zoomScaleSheetLayoutView="80" workbookViewId="0">
      <pane xSplit="1" ySplit="7" topLeftCell="B8" activePane="bottomRight" state="frozen"/>
      <selection activeCell="H40" sqref="H40"/>
      <selection pane="topRight" activeCell="H40" sqref="H40"/>
      <selection pane="bottomLeft" activeCell="H40" sqref="H40"/>
      <selection pane="bottomRight" activeCell="G80" sqref="G80"/>
    </sheetView>
  </sheetViews>
  <sheetFormatPr defaultColWidth="10" defaultRowHeight="12.75" x14ac:dyDescent="0.2"/>
  <cols>
    <col min="1" max="1" width="2.5703125" style="54" customWidth="1"/>
    <col min="2" max="2" width="7.28515625" style="54" customWidth="1"/>
    <col min="3" max="3" width="23.5703125" style="54" customWidth="1"/>
    <col min="4" max="4" width="9.7109375" style="54" customWidth="1"/>
    <col min="5" max="5" width="9.7109375" style="54" hidden="1" customWidth="1"/>
    <col min="6" max="6" width="4.7109375" style="54" customWidth="1"/>
    <col min="7" max="7" width="14.42578125" style="54" customWidth="1"/>
    <col min="8" max="8" width="11.28515625" style="54" customWidth="1"/>
    <col min="9" max="9" width="11.5703125" style="54" customWidth="1"/>
    <col min="10" max="10" width="13" style="54" customWidth="1"/>
    <col min="11" max="11" width="8.28515625" style="54" customWidth="1"/>
    <col min="12" max="12" width="14.28515625" style="54" bestFit="1" customWidth="1"/>
    <col min="13" max="13" width="11.7109375" style="54" customWidth="1"/>
    <col min="14" max="15" width="10.28515625" style="54" bestFit="1" customWidth="1"/>
    <col min="16" max="16" width="11.28515625" style="54" bestFit="1" customWidth="1"/>
    <col min="17" max="18" width="10.28515625" style="54" bestFit="1" customWidth="1"/>
    <col min="19" max="19" width="13.7109375" style="54" customWidth="1"/>
    <col min="20" max="21" width="12.42578125" style="54" bestFit="1" customWidth="1"/>
    <col min="22" max="22" width="12.140625" style="54" bestFit="1" customWidth="1"/>
    <col min="23" max="23" width="11.42578125" style="54" bestFit="1" customWidth="1"/>
    <col min="24" max="24" width="10.140625" style="54" customWidth="1"/>
    <col min="25" max="256" width="10" style="54"/>
    <col min="257" max="257" width="2.5703125" style="54" customWidth="1"/>
    <col min="258" max="258" width="7.28515625" style="54" customWidth="1"/>
    <col min="259" max="259" width="23.5703125" style="54" customWidth="1"/>
    <col min="260" max="260" width="9.7109375" style="54" customWidth="1"/>
    <col min="261" max="261" width="0" style="54" hidden="1" customWidth="1"/>
    <col min="262" max="262" width="4.7109375" style="54" customWidth="1"/>
    <col min="263" max="263" width="14.42578125" style="54" customWidth="1"/>
    <col min="264" max="264" width="11.28515625" style="54" customWidth="1"/>
    <col min="265" max="265" width="10.28515625" style="54" customWidth="1"/>
    <col min="266" max="266" width="13" style="54" customWidth="1"/>
    <col min="267" max="267" width="8.28515625" style="54" customWidth="1"/>
    <col min="268" max="512" width="10" style="54"/>
    <col min="513" max="513" width="2.5703125" style="54" customWidth="1"/>
    <col min="514" max="514" width="7.28515625" style="54" customWidth="1"/>
    <col min="515" max="515" width="23.5703125" style="54" customWidth="1"/>
    <col min="516" max="516" width="9.7109375" style="54" customWidth="1"/>
    <col min="517" max="517" width="0" style="54" hidden="1" customWidth="1"/>
    <col min="518" max="518" width="4.7109375" style="54" customWidth="1"/>
    <col min="519" max="519" width="14.42578125" style="54" customWidth="1"/>
    <col min="520" max="520" width="11.28515625" style="54" customWidth="1"/>
    <col min="521" max="521" width="10.28515625" style="54" customWidth="1"/>
    <col min="522" max="522" width="13" style="54" customWidth="1"/>
    <col min="523" max="523" width="8.28515625" style="54" customWidth="1"/>
    <col min="524" max="768" width="10" style="54"/>
    <col min="769" max="769" width="2.5703125" style="54" customWidth="1"/>
    <col min="770" max="770" width="7.28515625" style="54" customWidth="1"/>
    <col min="771" max="771" width="23.5703125" style="54" customWidth="1"/>
    <col min="772" max="772" width="9.7109375" style="54" customWidth="1"/>
    <col min="773" max="773" width="0" style="54" hidden="1" customWidth="1"/>
    <col min="774" max="774" width="4.7109375" style="54" customWidth="1"/>
    <col min="775" max="775" width="14.42578125" style="54" customWidth="1"/>
    <col min="776" max="776" width="11.28515625" style="54" customWidth="1"/>
    <col min="777" max="777" width="10.28515625" style="54" customWidth="1"/>
    <col min="778" max="778" width="13" style="54" customWidth="1"/>
    <col min="779" max="779" width="8.28515625" style="54" customWidth="1"/>
    <col min="780" max="1024" width="10" style="54"/>
    <col min="1025" max="1025" width="2.5703125" style="54" customWidth="1"/>
    <col min="1026" max="1026" width="7.28515625" style="54" customWidth="1"/>
    <col min="1027" max="1027" width="23.5703125" style="54" customWidth="1"/>
    <col min="1028" max="1028" width="9.7109375" style="54" customWidth="1"/>
    <col min="1029" max="1029" width="0" style="54" hidden="1" customWidth="1"/>
    <col min="1030" max="1030" width="4.7109375" style="54" customWidth="1"/>
    <col min="1031" max="1031" width="14.42578125" style="54" customWidth="1"/>
    <col min="1032" max="1032" width="11.28515625" style="54" customWidth="1"/>
    <col min="1033" max="1033" width="10.28515625" style="54" customWidth="1"/>
    <col min="1034" max="1034" width="13" style="54" customWidth="1"/>
    <col min="1035" max="1035" width="8.28515625" style="54" customWidth="1"/>
    <col min="1036" max="1280" width="10" style="54"/>
    <col min="1281" max="1281" width="2.5703125" style="54" customWidth="1"/>
    <col min="1282" max="1282" width="7.28515625" style="54" customWidth="1"/>
    <col min="1283" max="1283" width="23.5703125" style="54" customWidth="1"/>
    <col min="1284" max="1284" width="9.7109375" style="54" customWidth="1"/>
    <col min="1285" max="1285" width="0" style="54" hidden="1" customWidth="1"/>
    <col min="1286" max="1286" width="4.7109375" style="54" customWidth="1"/>
    <col min="1287" max="1287" width="14.42578125" style="54" customWidth="1"/>
    <col min="1288" max="1288" width="11.28515625" style="54" customWidth="1"/>
    <col min="1289" max="1289" width="10.28515625" style="54" customWidth="1"/>
    <col min="1290" max="1290" width="13" style="54" customWidth="1"/>
    <col min="1291" max="1291" width="8.28515625" style="54" customWidth="1"/>
    <col min="1292" max="1536" width="10" style="54"/>
    <col min="1537" max="1537" width="2.5703125" style="54" customWidth="1"/>
    <col min="1538" max="1538" width="7.28515625" style="54" customWidth="1"/>
    <col min="1539" max="1539" width="23.5703125" style="54" customWidth="1"/>
    <col min="1540" max="1540" width="9.7109375" style="54" customWidth="1"/>
    <col min="1541" max="1541" width="0" style="54" hidden="1" customWidth="1"/>
    <col min="1542" max="1542" width="4.7109375" style="54" customWidth="1"/>
    <col min="1543" max="1543" width="14.42578125" style="54" customWidth="1"/>
    <col min="1544" max="1544" width="11.28515625" style="54" customWidth="1"/>
    <col min="1545" max="1545" width="10.28515625" style="54" customWidth="1"/>
    <col min="1546" max="1546" width="13" style="54" customWidth="1"/>
    <col min="1547" max="1547" width="8.28515625" style="54" customWidth="1"/>
    <col min="1548" max="1792" width="10" style="54"/>
    <col min="1793" max="1793" width="2.5703125" style="54" customWidth="1"/>
    <col min="1794" max="1794" width="7.28515625" style="54" customWidth="1"/>
    <col min="1795" max="1795" width="23.5703125" style="54" customWidth="1"/>
    <col min="1796" max="1796" width="9.7109375" style="54" customWidth="1"/>
    <col min="1797" max="1797" width="0" style="54" hidden="1" customWidth="1"/>
    <col min="1798" max="1798" width="4.7109375" style="54" customWidth="1"/>
    <col min="1799" max="1799" width="14.42578125" style="54" customWidth="1"/>
    <col min="1800" max="1800" width="11.28515625" style="54" customWidth="1"/>
    <col min="1801" max="1801" width="10.28515625" style="54" customWidth="1"/>
    <col min="1802" max="1802" width="13" style="54" customWidth="1"/>
    <col min="1803" max="1803" width="8.28515625" style="54" customWidth="1"/>
    <col min="1804" max="2048" width="10" style="54"/>
    <col min="2049" max="2049" width="2.5703125" style="54" customWidth="1"/>
    <col min="2050" max="2050" width="7.28515625" style="54" customWidth="1"/>
    <col min="2051" max="2051" width="23.5703125" style="54" customWidth="1"/>
    <col min="2052" max="2052" width="9.7109375" style="54" customWidth="1"/>
    <col min="2053" max="2053" width="0" style="54" hidden="1" customWidth="1"/>
    <col min="2054" max="2054" width="4.7109375" style="54" customWidth="1"/>
    <col min="2055" max="2055" width="14.42578125" style="54" customWidth="1"/>
    <col min="2056" max="2056" width="11.28515625" style="54" customWidth="1"/>
    <col min="2057" max="2057" width="10.28515625" style="54" customWidth="1"/>
    <col min="2058" max="2058" width="13" style="54" customWidth="1"/>
    <col min="2059" max="2059" width="8.28515625" style="54" customWidth="1"/>
    <col min="2060" max="2304" width="10" style="54"/>
    <col min="2305" max="2305" width="2.5703125" style="54" customWidth="1"/>
    <col min="2306" max="2306" width="7.28515625" style="54" customWidth="1"/>
    <col min="2307" max="2307" width="23.5703125" style="54" customWidth="1"/>
    <col min="2308" max="2308" width="9.7109375" style="54" customWidth="1"/>
    <col min="2309" max="2309" width="0" style="54" hidden="1" customWidth="1"/>
    <col min="2310" max="2310" width="4.7109375" style="54" customWidth="1"/>
    <col min="2311" max="2311" width="14.42578125" style="54" customWidth="1"/>
    <col min="2312" max="2312" width="11.28515625" style="54" customWidth="1"/>
    <col min="2313" max="2313" width="10.28515625" style="54" customWidth="1"/>
    <col min="2314" max="2314" width="13" style="54" customWidth="1"/>
    <col min="2315" max="2315" width="8.28515625" style="54" customWidth="1"/>
    <col min="2316" max="2560" width="10" style="54"/>
    <col min="2561" max="2561" width="2.5703125" style="54" customWidth="1"/>
    <col min="2562" max="2562" width="7.28515625" style="54" customWidth="1"/>
    <col min="2563" max="2563" width="23.5703125" style="54" customWidth="1"/>
    <col min="2564" max="2564" width="9.7109375" style="54" customWidth="1"/>
    <col min="2565" max="2565" width="0" style="54" hidden="1" customWidth="1"/>
    <col min="2566" max="2566" width="4.7109375" style="54" customWidth="1"/>
    <col min="2567" max="2567" width="14.42578125" style="54" customWidth="1"/>
    <col min="2568" max="2568" width="11.28515625" style="54" customWidth="1"/>
    <col min="2569" max="2569" width="10.28515625" style="54" customWidth="1"/>
    <col min="2570" max="2570" width="13" style="54" customWidth="1"/>
    <col min="2571" max="2571" width="8.28515625" style="54" customWidth="1"/>
    <col min="2572" max="2816" width="10" style="54"/>
    <col min="2817" max="2817" width="2.5703125" style="54" customWidth="1"/>
    <col min="2818" max="2818" width="7.28515625" style="54" customWidth="1"/>
    <col min="2819" max="2819" width="23.5703125" style="54" customWidth="1"/>
    <col min="2820" max="2820" width="9.7109375" style="54" customWidth="1"/>
    <col min="2821" max="2821" width="0" style="54" hidden="1" customWidth="1"/>
    <col min="2822" max="2822" width="4.7109375" style="54" customWidth="1"/>
    <col min="2823" max="2823" width="14.42578125" style="54" customWidth="1"/>
    <col min="2824" max="2824" width="11.28515625" style="54" customWidth="1"/>
    <col min="2825" max="2825" width="10.28515625" style="54" customWidth="1"/>
    <col min="2826" max="2826" width="13" style="54" customWidth="1"/>
    <col min="2827" max="2827" width="8.28515625" style="54" customWidth="1"/>
    <col min="2828" max="3072" width="10" style="54"/>
    <col min="3073" max="3073" width="2.5703125" style="54" customWidth="1"/>
    <col min="3074" max="3074" width="7.28515625" style="54" customWidth="1"/>
    <col min="3075" max="3075" width="23.5703125" style="54" customWidth="1"/>
    <col min="3076" max="3076" width="9.7109375" style="54" customWidth="1"/>
    <col min="3077" max="3077" width="0" style="54" hidden="1" customWidth="1"/>
    <col min="3078" max="3078" width="4.7109375" style="54" customWidth="1"/>
    <col min="3079" max="3079" width="14.42578125" style="54" customWidth="1"/>
    <col min="3080" max="3080" width="11.28515625" style="54" customWidth="1"/>
    <col min="3081" max="3081" width="10.28515625" style="54" customWidth="1"/>
    <col min="3082" max="3082" width="13" style="54" customWidth="1"/>
    <col min="3083" max="3083" width="8.28515625" style="54" customWidth="1"/>
    <col min="3084" max="3328" width="10" style="54"/>
    <col min="3329" max="3329" width="2.5703125" style="54" customWidth="1"/>
    <col min="3330" max="3330" width="7.28515625" style="54" customWidth="1"/>
    <col min="3331" max="3331" width="23.5703125" style="54" customWidth="1"/>
    <col min="3332" max="3332" width="9.7109375" style="54" customWidth="1"/>
    <col min="3333" max="3333" width="0" style="54" hidden="1" customWidth="1"/>
    <col min="3334" max="3334" width="4.7109375" style="54" customWidth="1"/>
    <col min="3335" max="3335" width="14.42578125" style="54" customWidth="1"/>
    <col min="3336" max="3336" width="11.28515625" style="54" customWidth="1"/>
    <col min="3337" max="3337" width="10.28515625" style="54" customWidth="1"/>
    <col min="3338" max="3338" width="13" style="54" customWidth="1"/>
    <col min="3339" max="3339" width="8.28515625" style="54" customWidth="1"/>
    <col min="3340" max="3584" width="10" style="54"/>
    <col min="3585" max="3585" width="2.5703125" style="54" customWidth="1"/>
    <col min="3586" max="3586" width="7.28515625" style="54" customWidth="1"/>
    <col min="3587" max="3587" width="23.5703125" style="54" customWidth="1"/>
    <col min="3588" max="3588" width="9.7109375" style="54" customWidth="1"/>
    <col min="3589" max="3589" width="0" style="54" hidden="1" customWidth="1"/>
    <col min="3590" max="3590" width="4.7109375" style="54" customWidth="1"/>
    <col min="3591" max="3591" width="14.42578125" style="54" customWidth="1"/>
    <col min="3592" max="3592" width="11.28515625" style="54" customWidth="1"/>
    <col min="3593" max="3593" width="10.28515625" style="54" customWidth="1"/>
    <col min="3594" max="3594" width="13" style="54" customWidth="1"/>
    <col min="3595" max="3595" width="8.28515625" style="54" customWidth="1"/>
    <col min="3596" max="3840" width="10" style="54"/>
    <col min="3841" max="3841" width="2.5703125" style="54" customWidth="1"/>
    <col min="3842" max="3842" width="7.28515625" style="54" customWidth="1"/>
    <col min="3843" max="3843" width="23.5703125" style="54" customWidth="1"/>
    <col min="3844" max="3844" width="9.7109375" style="54" customWidth="1"/>
    <col min="3845" max="3845" width="0" style="54" hidden="1" customWidth="1"/>
    <col min="3846" max="3846" width="4.7109375" style="54" customWidth="1"/>
    <col min="3847" max="3847" width="14.42578125" style="54" customWidth="1"/>
    <col min="3848" max="3848" width="11.28515625" style="54" customWidth="1"/>
    <col min="3849" max="3849" width="10.28515625" style="54" customWidth="1"/>
    <col min="3850" max="3850" width="13" style="54" customWidth="1"/>
    <col min="3851" max="3851" width="8.28515625" style="54" customWidth="1"/>
    <col min="3852" max="4096" width="10" style="54"/>
    <col min="4097" max="4097" width="2.5703125" style="54" customWidth="1"/>
    <col min="4098" max="4098" width="7.28515625" style="54" customWidth="1"/>
    <col min="4099" max="4099" width="23.5703125" style="54" customWidth="1"/>
    <col min="4100" max="4100" width="9.7109375" style="54" customWidth="1"/>
    <col min="4101" max="4101" width="0" style="54" hidden="1" customWidth="1"/>
    <col min="4102" max="4102" width="4.7109375" style="54" customWidth="1"/>
    <col min="4103" max="4103" width="14.42578125" style="54" customWidth="1"/>
    <col min="4104" max="4104" width="11.28515625" style="54" customWidth="1"/>
    <col min="4105" max="4105" width="10.28515625" style="54" customWidth="1"/>
    <col min="4106" max="4106" width="13" style="54" customWidth="1"/>
    <col min="4107" max="4107" width="8.28515625" style="54" customWidth="1"/>
    <col min="4108" max="4352" width="10" style="54"/>
    <col min="4353" max="4353" width="2.5703125" style="54" customWidth="1"/>
    <col min="4354" max="4354" width="7.28515625" style="54" customWidth="1"/>
    <col min="4355" max="4355" width="23.5703125" style="54" customWidth="1"/>
    <col min="4356" max="4356" width="9.7109375" style="54" customWidth="1"/>
    <col min="4357" max="4357" width="0" style="54" hidden="1" customWidth="1"/>
    <col min="4358" max="4358" width="4.7109375" style="54" customWidth="1"/>
    <col min="4359" max="4359" width="14.42578125" style="54" customWidth="1"/>
    <col min="4360" max="4360" width="11.28515625" style="54" customWidth="1"/>
    <col min="4361" max="4361" width="10.28515625" style="54" customWidth="1"/>
    <col min="4362" max="4362" width="13" style="54" customWidth="1"/>
    <col min="4363" max="4363" width="8.28515625" style="54" customWidth="1"/>
    <col min="4364" max="4608" width="10" style="54"/>
    <col min="4609" max="4609" width="2.5703125" style="54" customWidth="1"/>
    <col min="4610" max="4610" width="7.28515625" style="54" customWidth="1"/>
    <col min="4611" max="4611" width="23.5703125" style="54" customWidth="1"/>
    <col min="4612" max="4612" width="9.7109375" style="54" customWidth="1"/>
    <col min="4613" max="4613" width="0" style="54" hidden="1" customWidth="1"/>
    <col min="4614" max="4614" width="4.7109375" style="54" customWidth="1"/>
    <col min="4615" max="4615" width="14.42578125" style="54" customWidth="1"/>
    <col min="4616" max="4616" width="11.28515625" style="54" customWidth="1"/>
    <col min="4617" max="4617" width="10.28515625" style="54" customWidth="1"/>
    <col min="4618" max="4618" width="13" style="54" customWidth="1"/>
    <col min="4619" max="4619" width="8.28515625" style="54" customWidth="1"/>
    <col min="4620" max="4864" width="10" style="54"/>
    <col min="4865" max="4865" width="2.5703125" style="54" customWidth="1"/>
    <col min="4866" max="4866" width="7.28515625" style="54" customWidth="1"/>
    <col min="4867" max="4867" width="23.5703125" style="54" customWidth="1"/>
    <col min="4868" max="4868" width="9.7109375" style="54" customWidth="1"/>
    <col min="4869" max="4869" width="0" style="54" hidden="1" customWidth="1"/>
    <col min="4870" max="4870" width="4.7109375" style="54" customWidth="1"/>
    <col min="4871" max="4871" width="14.42578125" style="54" customWidth="1"/>
    <col min="4872" max="4872" width="11.28515625" style="54" customWidth="1"/>
    <col min="4873" max="4873" width="10.28515625" style="54" customWidth="1"/>
    <col min="4874" max="4874" width="13" style="54" customWidth="1"/>
    <col min="4875" max="4875" width="8.28515625" style="54" customWidth="1"/>
    <col min="4876" max="5120" width="10" style="54"/>
    <col min="5121" max="5121" width="2.5703125" style="54" customWidth="1"/>
    <col min="5122" max="5122" width="7.28515625" style="54" customWidth="1"/>
    <col min="5123" max="5123" width="23.5703125" style="54" customWidth="1"/>
    <col min="5124" max="5124" width="9.7109375" style="54" customWidth="1"/>
    <col min="5125" max="5125" width="0" style="54" hidden="1" customWidth="1"/>
    <col min="5126" max="5126" width="4.7109375" style="54" customWidth="1"/>
    <col min="5127" max="5127" width="14.42578125" style="54" customWidth="1"/>
    <col min="5128" max="5128" width="11.28515625" style="54" customWidth="1"/>
    <col min="5129" max="5129" width="10.28515625" style="54" customWidth="1"/>
    <col min="5130" max="5130" width="13" style="54" customWidth="1"/>
    <col min="5131" max="5131" width="8.28515625" style="54" customWidth="1"/>
    <col min="5132" max="5376" width="10" style="54"/>
    <col min="5377" max="5377" width="2.5703125" style="54" customWidth="1"/>
    <col min="5378" max="5378" width="7.28515625" style="54" customWidth="1"/>
    <col min="5379" max="5379" width="23.5703125" style="54" customWidth="1"/>
    <col min="5380" max="5380" width="9.7109375" style="54" customWidth="1"/>
    <col min="5381" max="5381" width="0" style="54" hidden="1" customWidth="1"/>
    <col min="5382" max="5382" width="4.7109375" style="54" customWidth="1"/>
    <col min="5383" max="5383" width="14.42578125" style="54" customWidth="1"/>
    <col min="5384" max="5384" width="11.28515625" style="54" customWidth="1"/>
    <col min="5385" max="5385" width="10.28515625" style="54" customWidth="1"/>
    <col min="5386" max="5386" width="13" style="54" customWidth="1"/>
    <col min="5387" max="5387" width="8.28515625" style="54" customWidth="1"/>
    <col min="5388" max="5632" width="10" style="54"/>
    <col min="5633" max="5633" width="2.5703125" style="54" customWidth="1"/>
    <col min="5634" max="5634" width="7.28515625" style="54" customWidth="1"/>
    <col min="5635" max="5635" width="23.5703125" style="54" customWidth="1"/>
    <col min="5636" max="5636" width="9.7109375" style="54" customWidth="1"/>
    <col min="5637" max="5637" width="0" style="54" hidden="1" customWidth="1"/>
    <col min="5638" max="5638" width="4.7109375" style="54" customWidth="1"/>
    <col min="5639" max="5639" width="14.42578125" style="54" customWidth="1"/>
    <col min="5640" max="5640" width="11.28515625" style="54" customWidth="1"/>
    <col min="5641" max="5641" width="10.28515625" style="54" customWidth="1"/>
    <col min="5642" max="5642" width="13" style="54" customWidth="1"/>
    <col min="5643" max="5643" width="8.28515625" style="54" customWidth="1"/>
    <col min="5644" max="5888" width="10" style="54"/>
    <col min="5889" max="5889" width="2.5703125" style="54" customWidth="1"/>
    <col min="5890" max="5890" width="7.28515625" style="54" customWidth="1"/>
    <col min="5891" max="5891" width="23.5703125" style="54" customWidth="1"/>
    <col min="5892" max="5892" width="9.7109375" style="54" customWidth="1"/>
    <col min="5893" max="5893" width="0" style="54" hidden="1" customWidth="1"/>
    <col min="5894" max="5894" width="4.7109375" style="54" customWidth="1"/>
    <col min="5895" max="5895" width="14.42578125" style="54" customWidth="1"/>
    <col min="5896" max="5896" width="11.28515625" style="54" customWidth="1"/>
    <col min="5897" max="5897" width="10.28515625" style="54" customWidth="1"/>
    <col min="5898" max="5898" width="13" style="54" customWidth="1"/>
    <col min="5899" max="5899" width="8.28515625" style="54" customWidth="1"/>
    <col min="5900" max="6144" width="10" style="54"/>
    <col min="6145" max="6145" width="2.5703125" style="54" customWidth="1"/>
    <col min="6146" max="6146" width="7.28515625" style="54" customWidth="1"/>
    <col min="6147" max="6147" width="23.5703125" style="54" customWidth="1"/>
    <col min="6148" max="6148" width="9.7109375" style="54" customWidth="1"/>
    <col min="6149" max="6149" width="0" style="54" hidden="1" customWidth="1"/>
    <col min="6150" max="6150" width="4.7109375" style="54" customWidth="1"/>
    <col min="6151" max="6151" width="14.42578125" style="54" customWidth="1"/>
    <col min="6152" max="6152" width="11.28515625" style="54" customWidth="1"/>
    <col min="6153" max="6153" width="10.28515625" style="54" customWidth="1"/>
    <col min="6154" max="6154" width="13" style="54" customWidth="1"/>
    <col min="6155" max="6155" width="8.28515625" style="54" customWidth="1"/>
    <col min="6156" max="6400" width="10" style="54"/>
    <col min="6401" max="6401" width="2.5703125" style="54" customWidth="1"/>
    <col min="6402" max="6402" width="7.28515625" style="54" customWidth="1"/>
    <col min="6403" max="6403" width="23.5703125" style="54" customWidth="1"/>
    <col min="6404" max="6404" width="9.7109375" style="54" customWidth="1"/>
    <col min="6405" max="6405" width="0" style="54" hidden="1" customWidth="1"/>
    <col min="6406" max="6406" width="4.7109375" style="54" customWidth="1"/>
    <col min="6407" max="6407" width="14.42578125" style="54" customWidth="1"/>
    <col min="6408" max="6408" width="11.28515625" style="54" customWidth="1"/>
    <col min="6409" max="6409" width="10.28515625" style="54" customWidth="1"/>
    <col min="6410" max="6410" width="13" style="54" customWidth="1"/>
    <col min="6411" max="6411" width="8.28515625" style="54" customWidth="1"/>
    <col min="6412" max="6656" width="10" style="54"/>
    <col min="6657" max="6657" width="2.5703125" style="54" customWidth="1"/>
    <col min="6658" max="6658" width="7.28515625" style="54" customWidth="1"/>
    <col min="6659" max="6659" width="23.5703125" style="54" customWidth="1"/>
    <col min="6660" max="6660" width="9.7109375" style="54" customWidth="1"/>
    <col min="6661" max="6661" width="0" style="54" hidden="1" customWidth="1"/>
    <col min="6662" max="6662" width="4.7109375" style="54" customWidth="1"/>
    <col min="6663" max="6663" width="14.42578125" style="54" customWidth="1"/>
    <col min="6664" max="6664" width="11.28515625" style="54" customWidth="1"/>
    <col min="6665" max="6665" width="10.28515625" style="54" customWidth="1"/>
    <col min="6666" max="6666" width="13" style="54" customWidth="1"/>
    <col min="6667" max="6667" width="8.28515625" style="54" customWidth="1"/>
    <col min="6668" max="6912" width="10" style="54"/>
    <col min="6913" max="6913" width="2.5703125" style="54" customWidth="1"/>
    <col min="6914" max="6914" width="7.28515625" style="54" customWidth="1"/>
    <col min="6915" max="6915" width="23.5703125" style="54" customWidth="1"/>
    <col min="6916" max="6916" width="9.7109375" style="54" customWidth="1"/>
    <col min="6917" max="6917" width="0" style="54" hidden="1" customWidth="1"/>
    <col min="6918" max="6918" width="4.7109375" style="54" customWidth="1"/>
    <col min="6919" max="6919" width="14.42578125" style="54" customWidth="1"/>
    <col min="6920" max="6920" width="11.28515625" style="54" customWidth="1"/>
    <col min="6921" max="6921" width="10.28515625" style="54" customWidth="1"/>
    <col min="6922" max="6922" width="13" style="54" customWidth="1"/>
    <col min="6923" max="6923" width="8.28515625" style="54" customWidth="1"/>
    <col min="6924" max="7168" width="10" style="54"/>
    <col min="7169" max="7169" width="2.5703125" style="54" customWidth="1"/>
    <col min="7170" max="7170" width="7.28515625" style="54" customWidth="1"/>
    <col min="7171" max="7171" width="23.5703125" style="54" customWidth="1"/>
    <col min="7172" max="7172" width="9.7109375" style="54" customWidth="1"/>
    <col min="7173" max="7173" width="0" style="54" hidden="1" customWidth="1"/>
    <col min="7174" max="7174" width="4.7109375" style="54" customWidth="1"/>
    <col min="7175" max="7175" width="14.42578125" style="54" customWidth="1"/>
    <col min="7176" max="7176" width="11.28515625" style="54" customWidth="1"/>
    <col min="7177" max="7177" width="10.28515625" style="54" customWidth="1"/>
    <col min="7178" max="7178" width="13" style="54" customWidth="1"/>
    <col min="7179" max="7179" width="8.28515625" style="54" customWidth="1"/>
    <col min="7180" max="7424" width="10" style="54"/>
    <col min="7425" max="7425" width="2.5703125" style="54" customWidth="1"/>
    <col min="7426" max="7426" width="7.28515625" style="54" customWidth="1"/>
    <col min="7427" max="7427" width="23.5703125" style="54" customWidth="1"/>
    <col min="7428" max="7428" width="9.7109375" style="54" customWidth="1"/>
    <col min="7429" max="7429" width="0" style="54" hidden="1" customWidth="1"/>
    <col min="7430" max="7430" width="4.7109375" style="54" customWidth="1"/>
    <col min="7431" max="7431" width="14.42578125" style="54" customWidth="1"/>
    <col min="7432" max="7432" width="11.28515625" style="54" customWidth="1"/>
    <col min="7433" max="7433" width="10.28515625" style="54" customWidth="1"/>
    <col min="7434" max="7434" width="13" style="54" customWidth="1"/>
    <col min="7435" max="7435" width="8.28515625" style="54" customWidth="1"/>
    <col min="7436" max="7680" width="10" style="54"/>
    <col min="7681" max="7681" width="2.5703125" style="54" customWidth="1"/>
    <col min="7682" max="7682" width="7.28515625" style="54" customWidth="1"/>
    <col min="7683" max="7683" width="23.5703125" style="54" customWidth="1"/>
    <col min="7684" max="7684" width="9.7109375" style="54" customWidth="1"/>
    <col min="7685" max="7685" width="0" style="54" hidden="1" customWidth="1"/>
    <col min="7686" max="7686" width="4.7109375" style="54" customWidth="1"/>
    <col min="7687" max="7687" width="14.42578125" style="54" customWidth="1"/>
    <col min="7688" max="7688" width="11.28515625" style="54" customWidth="1"/>
    <col min="7689" max="7689" width="10.28515625" style="54" customWidth="1"/>
    <col min="7690" max="7690" width="13" style="54" customWidth="1"/>
    <col min="7691" max="7691" width="8.28515625" style="54" customWidth="1"/>
    <col min="7692" max="7936" width="10" style="54"/>
    <col min="7937" max="7937" width="2.5703125" style="54" customWidth="1"/>
    <col min="7938" max="7938" width="7.28515625" style="54" customWidth="1"/>
    <col min="7939" max="7939" width="23.5703125" style="54" customWidth="1"/>
    <col min="7940" max="7940" width="9.7109375" style="54" customWidth="1"/>
    <col min="7941" max="7941" width="0" style="54" hidden="1" customWidth="1"/>
    <col min="7942" max="7942" width="4.7109375" style="54" customWidth="1"/>
    <col min="7943" max="7943" width="14.42578125" style="54" customWidth="1"/>
    <col min="7944" max="7944" width="11.28515625" style="54" customWidth="1"/>
    <col min="7945" max="7945" width="10.28515625" style="54" customWidth="1"/>
    <col min="7946" max="7946" width="13" style="54" customWidth="1"/>
    <col min="7947" max="7947" width="8.28515625" style="54" customWidth="1"/>
    <col min="7948" max="8192" width="10" style="54"/>
    <col min="8193" max="8193" width="2.5703125" style="54" customWidth="1"/>
    <col min="8194" max="8194" width="7.28515625" style="54" customWidth="1"/>
    <col min="8195" max="8195" width="23.5703125" style="54" customWidth="1"/>
    <col min="8196" max="8196" width="9.7109375" style="54" customWidth="1"/>
    <col min="8197" max="8197" width="0" style="54" hidden="1" customWidth="1"/>
    <col min="8198" max="8198" width="4.7109375" style="54" customWidth="1"/>
    <col min="8199" max="8199" width="14.42578125" style="54" customWidth="1"/>
    <col min="8200" max="8200" width="11.28515625" style="54" customWidth="1"/>
    <col min="8201" max="8201" width="10.28515625" style="54" customWidth="1"/>
    <col min="8202" max="8202" width="13" style="54" customWidth="1"/>
    <col min="8203" max="8203" width="8.28515625" style="54" customWidth="1"/>
    <col min="8204" max="8448" width="10" style="54"/>
    <col min="8449" max="8449" width="2.5703125" style="54" customWidth="1"/>
    <col min="8450" max="8450" width="7.28515625" style="54" customWidth="1"/>
    <col min="8451" max="8451" width="23.5703125" style="54" customWidth="1"/>
    <col min="8452" max="8452" width="9.7109375" style="54" customWidth="1"/>
    <col min="8453" max="8453" width="0" style="54" hidden="1" customWidth="1"/>
    <col min="8454" max="8454" width="4.7109375" style="54" customWidth="1"/>
    <col min="8455" max="8455" width="14.42578125" style="54" customWidth="1"/>
    <col min="8456" max="8456" width="11.28515625" style="54" customWidth="1"/>
    <col min="8457" max="8457" width="10.28515625" style="54" customWidth="1"/>
    <col min="8458" max="8458" width="13" style="54" customWidth="1"/>
    <col min="8459" max="8459" width="8.28515625" style="54" customWidth="1"/>
    <col min="8460" max="8704" width="10" style="54"/>
    <col min="8705" max="8705" width="2.5703125" style="54" customWidth="1"/>
    <col min="8706" max="8706" width="7.28515625" style="54" customWidth="1"/>
    <col min="8707" max="8707" width="23.5703125" style="54" customWidth="1"/>
    <col min="8708" max="8708" width="9.7109375" style="54" customWidth="1"/>
    <col min="8709" max="8709" width="0" style="54" hidden="1" customWidth="1"/>
    <col min="8710" max="8710" width="4.7109375" style="54" customWidth="1"/>
    <col min="8711" max="8711" width="14.42578125" style="54" customWidth="1"/>
    <col min="8712" max="8712" width="11.28515625" style="54" customWidth="1"/>
    <col min="8713" max="8713" width="10.28515625" style="54" customWidth="1"/>
    <col min="8714" max="8714" width="13" style="54" customWidth="1"/>
    <col min="8715" max="8715" width="8.28515625" style="54" customWidth="1"/>
    <col min="8716" max="8960" width="10" style="54"/>
    <col min="8961" max="8961" width="2.5703125" style="54" customWidth="1"/>
    <col min="8962" max="8962" width="7.28515625" style="54" customWidth="1"/>
    <col min="8963" max="8963" width="23.5703125" style="54" customWidth="1"/>
    <col min="8964" max="8964" width="9.7109375" style="54" customWidth="1"/>
    <col min="8965" max="8965" width="0" style="54" hidden="1" customWidth="1"/>
    <col min="8966" max="8966" width="4.7109375" style="54" customWidth="1"/>
    <col min="8967" max="8967" width="14.42578125" style="54" customWidth="1"/>
    <col min="8968" max="8968" width="11.28515625" style="54" customWidth="1"/>
    <col min="8969" max="8969" width="10.28515625" style="54" customWidth="1"/>
    <col min="8970" max="8970" width="13" style="54" customWidth="1"/>
    <col min="8971" max="8971" width="8.28515625" style="54" customWidth="1"/>
    <col min="8972" max="9216" width="10" style="54"/>
    <col min="9217" max="9217" width="2.5703125" style="54" customWidth="1"/>
    <col min="9218" max="9218" width="7.28515625" style="54" customWidth="1"/>
    <col min="9219" max="9219" width="23.5703125" style="54" customWidth="1"/>
    <col min="9220" max="9220" width="9.7109375" style="54" customWidth="1"/>
    <col min="9221" max="9221" width="0" style="54" hidden="1" customWidth="1"/>
    <col min="9222" max="9222" width="4.7109375" style="54" customWidth="1"/>
    <col min="9223" max="9223" width="14.42578125" style="54" customWidth="1"/>
    <col min="9224" max="9224" width="11.28515625" style="54" customWidth="1"/>
    <col min="9225" max="9225" width="10.28515625" style="54" customWidth="1"/>
    <col min="9226" max="9226" width="13" style="54" customWidth="1"/>
    <col min="9227" max="9227" width="8.28515625" style="54" customWidth="1"/>
    <col min="9228" max="9472" width="10" style="54"/>
    <col min="9473" max="9473" width="2.5703125" style="54" customWidth="1"/>
    <col min="9474" max="9474" width="7.28515625" style="54" customWidth="1"/>
    <col min="9475" max="9475" width="23.5703125" style="54" customWidth="1"/>
    <col min="9476" max="9476" width="9.7109375" style="54" customWidth="1"/>
    <col min="9477" max="9477" width="0" style="54" hidden="1" customWidth="1"/>
    <col min="9478" max="9478" width="4.7109375" style="54" customWidth="1"/>
    <col min="9479" max="9479" width="14.42578125" style="54" customWidth="1"/>
    <col min="9480" max="9480" width="11.28515625" style="54" customWidth="1"/>
    <col min="9481" max="9481" width="10.28515625" style="54" customWidth="1"/>
    <col min="9482" max="9482" width="13" style="54" customWidth="1"/>
    <col min="9483" max="9483" width="8.28515625" style="54" customWidth="1"/>
    <col min="9484" max="9728" width="10" style="54"/>
    <col min="9729" max="9729" width="2.5703125" style="54" customWidth="1"/>
    <col min="9730" max="9730" width="7.28515625" style="54" customWidth="1"/>
    <col min="9731" max="9731" width="23.5703125" style="54" customWidth="1"/>
    <col min="9732" max="9732" width="9.7109375" style="54" customWidth="1"/>
    <col min="9733" max="9733" width="0" style="54" hidden="1" customWidth="1"/>
    <col min="9734" max="9734" width="4.7109375" style="54" customWidth="1"/>
    <col min="9735" max="9735" width="14.42578125" style="54" customWidth="1"/>
    <col min="9736" max="9736" width="11.28515625" style="54" customWidth="1"/>
    <col min="9737" max="9737" width="10.28515625" style="54" customWidth="1"/>
    <col min="9738" max="9738" width="13" style="54" customWidth="1"/>
    <col min="9739" max="9739" width="8.28515625" style="54" customWidth="1"/>
    <col min="9740" max="9984" width="10" style="54"/>
    <col min="9985" max="9985" width="2.5703125" style="54" customWidth="1"/>
    <col min="9986" max="9986" width="7.28515625" style="54" customWidth="1"/>
    <col min="9987" max="9987" width="23.5703125" style="54" customWidth="1"/>
    <col min="9988" max="9988" width="9.7109375" style="54" customWidth="1"/>
    <col min="9989" max="9989" width="0" style="54" hidden="1" customWidth="1"/>
    <col min="9990" max="9990" width="4.7109375" style="54" customWidth="1"/>
    <col min="9991" max="9991" width="14.42578125" style="54" customWidth="1"/>
    <col min="9992" max="9992" width="11.28515625" style="54" customWidth="1"/>
    <col min="9993" max="9993" width="10.28515625" style="54" customWidth="1"/>
    <col min="9994" max="9994" width="13" style="54" customWidth="1"/>
    <col min="9995" max="9995" width="8.28515625" style="54" customWidth="1"/>
    <col min="9996" max="10240" width="10" style="54"/>
    <col min="10241" max="10241" width="2.5703125" style="54" customWidth="1"/>
    <col min="10242" max="10242" width="7.28515625" style="54" customWidth="1"/>
    <col min="10243" max="10243" width="23.5703125" style="54" customWidth="1"/>
    <col min="10244" max="10244" width="9.7109375" style="54" customWidth="1"/>
    <col min="10245" max="10245" width="0" style="54" hidden="1" customWidth="1"/>
    <col min="10246" max="10246" width="4.7109375" style="54" customWidth="1"/>
    <col min="10247" max="10247" width="14.42578125" style="54" customWidth="1"/>
    <col min="10248" max="10248" width="11.28515625" style="54" customWidth="1"/>
    <col min="10249" max="10249" width="10.28515625" style="54" customWidth="1"/>
    <col min="10250" max="10250" width="13" style="54" customWidth="1"/>
    <col min="10251" max="10251" width="8.28515625" style="54" customWidth="1"/>
    <col min="10252" max="10496" width="10" style="54"/>
    <col min="10497" max="10497" width="2.5703125" style="54" customWidth="1"/>
    <col min="10498" max="10498" width="7.28515625" style="54" customWidth="1"/>
    <col min="10499" max="10499" width="23.5703125" style="54" customWidth="1"/>
    <col min="10500" max="10500" width="9.7109375" style="54" customWidth="1"/>
    <col min="10501" max="10501" width="0" style="54" hidden="1" customWidth="1"/>
    <col min="10502" max="10502" width="4.7109375" style="54" customWidth="1"/>
    <col min="10503" max="10503" width="14.42578125" style="54" customWidth="1"/>
    <col min="10504" max="10504" width="11.28515625" style="54" customWidth="1"/>
    <col min="10505" max="10505" width="10.28515625" style="54" customWidth="1"/>
    <col min="10506" max="10506" width="13" style="54" customWidth="1"/>
    <col min="10507" max="10507" width="8.28515625" style="54" customWidth="1"/>
    <col min="10508" max="10752" width="10" style="54"/>
    <col min="10753" max="10753" width="2.5703125" style="54" customWidth="1"/>
    <col min="10754" max="10754" width="7.28515625" style="54" customWidth="1"/>
    <col min="10755" max="10755" width="23.5703125" style="54" customWidth="1"/>
    <col min="10756" max="10756" width="9.7109375" style="54" customWidth="1"/>
    <col min="10757" max="10757" width="0" style="54" hidden="1" customWidth="1"/>
    <col min="10758" max="10758" width="4.7109375" style="54" customWidth="1"/>
    <col min="10759" max="10759" width="14.42578125" style="54" customWidth="1"/>
    <col min="10760" max="10760" width="11.28515625" style="54" customWidth="1"/>
    <col min="10761" max="10761" width="10.28515625" style="54" customWidth="1"/>
    <col min="10762" max="10762" width="13" style="54" customWidth="1"/>
    <col min="10763" max="10763" width="8.28515625" style="54" customWidth="1"/>
    <col min="10764" max="11008" width="10" style="54"/>
    <col min="11009" max="11009" width="2.5703125" style="54" customWidth="1"/>
    <col min="11010" max="11010" width="7.28515625" style="54" customWidth="1"/>
    <col min="11011" max="11011" width="23.5703125" style="54" customWidth="1"/>
    <col min="11012" max="11012" width="9.7109375" style="54" customWidth="1"/>
    <col min="11013" max="11013" width="0" style="54" hidden="1" customWidth="1"/>
    <col min="11014" max="11014" width="4.7109375" style="54" customWidth="1"/>
    <col min="11015" max="11015" width="14.42578125" style="54" customWidth="1"/>
    <col min="11016" max="11016" width="11.28515625" style="54" customWidth="1"/>
    <col min="11017" max="11017" width="10.28515625" style="54" customWidth="1"/>
    <col min="11018" max="11018" width="13" style="54" customWidth="1"/>
    <col min="11019" max="11019" width="8.28515625" style="54" customWidth="1"/>
    <col min="11020" max="11264" width="10" style="54"/>
    <col min="11265" max="11265" width="2.5703125" style="54" customWidth="1"/>
    <col min="11266" max="11266" width="7.28515625" style="54" customWidth="1"/>
    <col min="11267" max="11267" width="23.5703125" style="54" customWidth="1"/>
    <col min="11268" max="11268" width="9.7109375" style="54" customWidth="1"/>
    <col min="11269" max="11269" width="0" style="54" hidden="1" customWidth="1"/>
    <col min="11270" max="11270" width="4.7109375" style="54" customWidth="1"/>
    <col min="11271" max="11271" width="14.42578125" style="54" customWidth="1"/>
    <col min="11272" max="11272" width="11.28515625" style="54" customWidth="1"/>
    <col min="11273" max="11273" width="10.28515625" style="54" customWidth="1"/>
    <col min="11274" max="11274" width="13" style="54" customWidth="1"/>
    <col min="11275" max="11275" width="8.28515625" style="54" customWidth="1"/>
    <col min="11276" max="11520" width="10" style="54"/>
    <col min="11521" max="11521" width="2.5703125" style="54" customWidth="1"/>
    <col min="11522" max="11522" width="7.28515625" style="54" customWidth="1"/>
    <col min="11523" max="11523" width="23.5703125" style="54" customWidth="1"/>
    <col min="11524" max="11524" width="9.7109375" style="54" customWidth="1"/>
    <col min="11525" max="11525" width="0" style="54" hidden="1" customWidth="1"/>
    <col min="11526" max="11526" width="4.7109375" style="54" customWidth="1"/>
    <col min="11527" max="11527" width="14.42578125" style="54" customWidth="1"/>
    <col min="11528" max="11528" width="11.28515625" style="54" customWidth="1"/>
    <col min="11529" max="11529" width="10.28515625" style="54" customWidth="1"/>
    <col min="11530" max="11530" width="13" style="54" customWidth="1"/>
    <col min="11531" max="11531" width="8.28515625" style="54" customWidth="1"/>
    <col min="11532" max="11776" width="10" style="54"/>
    <col min="11777" max="11777" width="2.5703125" style="54" customWidth="1"/>
    <col min="11778" max="11778" width="7.28515625" style="54" customWidth="1"/>
    <col min="11779" max="11779" width="23.5703125" style="54" customWidth="1"/>
    <col min="11780" max="11780" width="9.7109375" style="54" customWidth="1"/>
    <col min="11781" max="11781" width="0" style="54" hidden="1" customWidth="1"/>
    <col min="11782" max="11782" width="4.7109375" style="54" customWidth="1"/>
    <col min="11783" max="11783" width="14.42578125" style="54" customWidth="1"/>
    <col min="11784" max="11784" width="11.28515625" style="54" customWidth="1"/>
    <col min="11785" max="11785" width="10.28515625" style="54" customWidth="1"/>
    <col min="11786" max="11786" width="13" style="54" customWidth="1"/>
    <col min="11787" max="11787" width="8.28515625" style="54" customWidth="1"/>
    <col min="11788" max="12032" width="10" style="54"/>
    <col min="12033" max="12033" width="2.5703125" style="54" customWidth="1"/>
    <col min="12034" max="12034" width="7.28515625" style="54" customWidth="1"/>
    <col min="12035" max="12035" width="23.5703125" style="54" customWidth="1"/>
    <col min="12036" max="12036" width="9.7109375" style="54" customWidth="1"/>
    <col min="12037" max="12037" width="0" style="54" hidden="1" customWidth="1"/>
    <col min="12038" max="12038" width="4.7109375" style="54" customWidth="1"/>
    <col min="12039" max="12039" width="14.42578125" style="54" customWidth="1"/>
    <col min="12040" max="12040" width="11.28515625" style="54" customWidth="1"/>
    <col min="12041" max="12041" width="10.28515625" style="54" customWidth="1"/>
    <col min="12042" max="12042" width="13" style="54" customWidth="1"/>
    <col min="12043" max="12043" width="8.28515625" style="54" customWidth="1"/>
    <col min="12044" max="12288" width="10" style="54"/>
    <col min="12289" max="12289" width="2.5703125" style="54" customWidth="1"/>
    <col min="12290" max="12290" width="7.28515625" style="54" customWidth="1"/>
    <col min="12291" max="12291" width="23.5703125" style="54" customWidth="1"/>
    <col min="12292" max="12292" width="9.7109375" style="54" customWidth="1"/>
    <col min="12293" max="12293" width="0" style="54" hidden="1" customWidth="1"/>
    <col min="12294" max="12294" width="4.7109375" style="54" customWidth="1"/>
    <col min="12295" max="12295" width="14.42578125" style="54" customWidth="1"/>
    <col min="12296" max="12296" width="11.28515625" style="54" customWidth="1"/>
    <col min="12297" max="12297" width="10.28515625" style="54" customWidth="1"/>
    <col min="12298" max="12298" width="13" style="54" customWidth="1"/>
    <col min="12299" max="12299" width="8.28515625" style="54" customWidth="1"/>
    <col min="12300" max="12544" width="10" style="54"/>
    <col min="12545" max="12545" width="2.5703125" style="54" customWidth="1"/>
    <col min="12546" max="12546" width="7.28515625" style="54" customWidth="1"/>
    <col min="12547" max="12547" width="23.5703125" style="54" customWidth="1"/>
    <col min="12548" max="12548" width="9.7109375" style="54" customWidth="1"/>
    <col min="12549" max="12549" width="0" style="54" hidden="1" customWidth="1"/>
    <col min="12550" max="12550" width="4.7109375" style="54" customWidth="1"/>
    <col min="12551" max="12551" width="14.42578125" style="54" customWidth="1"/>
    <col min="12552" max="12552" width="11.28515625" style="54" customWidth="1"/>
    <col min="12553" max="12553" width="10.28515625" style="54" customWidth="1"/>
    <col min="12554" max="12554" width="13" style="54" customWidth="1"/>
    <col min="12555" max="12555" width="8.28515625" style="54" customWidth="1"/>
    <col min="12556" max="12800" width="10" style="54"/>
    <col min="12801" max="12801" width="2.5703125" style="54" customWidth="1"/>
    <col min="12802" max="12802" width="7.28515625" style="54" customWidth="1"/>
    <col min="12803" max="12803" width="23.5703125" style="54" customWidth="1"/>
    <col min="12804" max="12804" width="9.7109375" style="54" customWidth="1"/>
    <col min="12805" max="12805" width="0" style="54" hidden="1" customWidth="1"/>
    <col min="12806" max="12806" width="4.7109375" style="54" customWidth="1"/>
    <col min="12807" max="12807" width="14.42578125" style="54" customWidth="1"/>
    <col min="12808" max="12808" width="11.28515625" style="54" customWidth="1"/>
    <col min="12809" max="12809" width="10.28515625" style="54" customWidth="1"/>
    <col min="12810" max="12810" width="13" style="54" customWidth="1"/>
    <col min="12811" max="12811" width="8.28515625" style="54" customWidth="1"/>
    <col min="12812" max="13056" width="10" style="54"/>
    <col min="13057" max="13057" width="2.5703125" style="54" customWidth="1"/>
    <col min="13058" max="13058" width="7.28515625" style="54" customWidth="1"/>
    <col min="13059" max="13059" width="23.5703125" style="54" customWidth="1"/>
    <col min="13060" max="13060" width="9.7109375" style="54" customWidth="1"/>
    <col min="13061" max="13061" width="0" style="54" hidden="1" customWidth="1"/>
    <col min="13062" max="13062" width="4.7109375" style="54" customWidth="1"/>
    <col min="13063" max="13063" width="14.42578125" style="54" customWidth="1"/>
    <col min="13064" max="13064" width="11.28515625" style="54" customWidth="1"/>
    <col min="13065" max="13065" width="10.28515625" style="54" customWidth="1"/>
    <col min="13066" max="13066" width="13" style="54" customWidth="1"/>
    <col min="13067" max="13067" width="8.28515625" style="54" customWidth="1"/>
    <col min="13068" max="13312" width="10" style="54"/>
    <col min="13313" max="13313" width="2.5703125" style="54" customWidth="1"/>
    <col min="13314" max="13314" width="7.28515625" style="54" customWidth="1"/>
    <col min="13315" max="13315" width="23.5703125" style="54" customWidth="1"/>
    <col min="13316" max="13316" width="9.7109375" style="54" customWidth="1"/>
    <col min="13317" max="13317" width="0" style="54" hidden="1" customWidth="1"/>
    <col min="13318" max="13318" width="4.7109375" style="54" customWidth="1"/>
    <col min="13319" max="13319" width="14.42578125" style="54" customWidth="1"/>
    <col min="13320" max="13320" width="11.28515625" style="54" customWidth="1"/>
    <col min="13321" max="13321" width="10.28515625" style="54" customWidth="1"/>
    <col min="13322" max="13322" width="13" style="54" customWidth="1"/>
    <col min="13323" max="13323" width="8.28515625" style="54" customWidth="1"/>
    <col min="13324" max="13568" width="10" style="54"/>
    <col min="13569" max="13569" width="2.5703125" style="54" customWidth="1"/>
    <col min="13570" max="13570" width="7.28515625" style="54" customWidth="1"/>
    <col min="13571" max="13571" width="23.5703125" style="54" customWidth="1"/>
    <col min="13572" max="13572" width="9.7109375" style="54" customWidth="1"/>
    <col min="13573" max="13573" width="0" style="54" hidden="1" customWidth="1"/>
    <col min="13574" max="13574" width="4.7109375" style="54" customWidth="1"/>
    <col min="13575" max="13575" width="14.42578125" style="54" customWidth="1"/>
    <col min="13576" max="13576" width="11.28515625" style="54" customWidth="1"/>
    <col min="13577" max="13577" width="10.28515625" style="54" customWidth="1"/>
    <col min="13578" max="13578" width="13" style="54" customWidth="1"/>
    <col min="13579" max="13579" width="8.28515625" style="54" customWidth="1"/>
    <col min="13580" max="13824" width="10" style="54"/>
    <col min="13825" max="13825" width="2.5703125" style="54" customWidth="1"/>
    <col min="13826" max="13826" width="7.28515625" style="54" customWidth="1"/>
    <col min="13827" max="13827" width="23.5703125" style="54" customWidth="1"/>
    <col min="13828" max="13828" width="9.7109375" style="54" customWidth="1"/>
    <col min="13829" max="13829" width="0" style="54" hidden="1" customWidth="1"/>
    <col min="13830" max="13830" width="4.7109375" style="54" customWidth="1"/>
    <col min="13831" max="13831" width="14.42578125" style="54" customWidth="1"/>
    <col min="13832" max="13832" width="11.28515625" style="54" customWidth="1"/>
    <col min="13833" max="13833" width="10.28515625" style="54" customWidth="1"/>
    <col min="13834" max="13834" width="13" style="54" customWidth="1"/>
    <col min="13835" max="13835" width="8.28515625" style="54" customWidth="1"/>
    <col min="13836" max="14080" width="10" style="54"/>
    <col min="14081" max="14081" width="2.5703125" style="54" customWidth="1"/>
    <col min="14082" max="14082" width="7.28515625" style="54" customWidth="1"/>
    <col min="14083" max="14083" width="23.5703125" style="54" customWidth="1"/>
    <col min="14084" max="14084" width="9.7109375" style="54" customWidth="1"/>
    <col min="14085" max="14085" width="0" style="54" hidden="1" customWidth="1"/>
    <col min="14086" max="14086" width="4.7109375" style="54" customWidth="1"/>
    <col min="14087" max="14087" width="14.42578125" style="54" customWidth="1"/>
    <col min="14088" max="14088" width="11.28515625" style="54" customWidth="1"/>
    <col min="14089" max="14089" width="10.28515625" style="54" customWidth="1"/>
    <col min="14090" max="14090" width="13" style="54" customWidth="1"/>
    <col min="14091" max="14091" width="8.28515625" style="54" customWidth="1"/>
    <col min="14092" max="14336" width="10" style="54"/>
    <col min="14337" max="14337" width="2.5703125" style="54" customWidth="1"/>
    <col min="14338" max="14338" width="7.28515625" style="54" customWidth="1"/>
    <col min="14339" max="14339" width="23.5703125" style="54" customWidth="1"/>
    <col min="14340" max="14340" width="9.7109375" style="54" customWidth="1"/>
    <col min="14341" max="14341" width="0" style="54" hidden="1" customWidth="1"/>
    <col min="14342" max="14342" width="4.7109375" style="54" customWidth="1"/>
    <col min="14343" max="14343" width="14.42578125" style="54" customWidth="1"/>
    <col min="14344" max="14344" width="11.28515625" style="54" customWidth="1"/>
    <col min="14345" max="14345" width="10.28515625" style="54" customWidth="1"/>
    <col min="14346" max="14346" width="13" style="54" customWidth="1"/>
    <col min="14347" max="14347" width="8.28515625" style="54" customWidth="1"/>
    <col min="14348" max="14592" width="10" style="54"/>
    <col min="14593" max="14593" width="2.5703125" style="54" customWidth="1"/>
    <col min="14594" max="14594" width="7.28515625" style="54" customWidth="1"/>
    <col min="14595" max="14595" width="23.5703125" style="54" customWidth="1"/>
    <col min="14596" max="14596" width="9.7109375" style="54" customWidth="1"/>
    <col min="14597" max="14597" width="0" style="54" hidden="1" customWidth="1"/>
    <col min="14598" max="14598" width="4.7109375" style="54" customWidth="1"/>
    <col min="14599" max="14599" width="14.42578125" style="54" customWidth="1"/>
    <col min="14600" max="14600" width="11.28515625" style="54" customWidth="1"/>
    <col min="14601" max="14601" width="10.28515625" style="54" customWidth="1"/>
    <col min="14602" max="14602" width="13" style="54" customWidth="1"/>
    <col min="14603" max="14603" width="8.28515625" style="54" customWidth="1"/>
    <col min="14604" max="14848" width="10" style="54"/>
    <col min="14849" max="14849" width="2.5703125" style="54" customWidth="1"/>
    <col min="14850" max="14850" width="7.28515625" style="54" customWidth="1"/>
    <col min="14851" max="14851" width="23.5703125" style="54" customWidth="1"/>
    <col min="14852" max="14852" width="9.7109375" style="54" customWidth="1"/>
    <col min="14853" max="14853" width="0" style="54" hidden="1" customWidth="1"/>
    <col min="14854" max="14854" width="4.7109375" style="54" customWidth="1"/>
    <col min="14855" max="14855" width="14.42578125" style="54" customWidth="1"/>
    <col min="14856" max="14856" width="11.28515625" style="54" customWidth="1"/>
    <col min="14857" max="14857" width="10.28515625" style="54" customWidth="1"/>
    <col min="14858" max="14858" width="13" style="54" customWidth="1"/>
    <col min="14859" max="14859" width="8.28515625" style="54" customWidth="1"/>
    <col min="14860" max="15104" width="10" style="54"/>
    <col min="15105" max="15105" width="2.5703125" style="54" customWidth="1"/>
    <col min="15106" max="15106" width="7.28515625" style="54" customWidth="1"/>
    <col min="15107" max="15107" width="23.5703125" style="54" customWidth="1"/>
    <col min="15108" max="15108" width="9.7109375" style="54" customWidth="1"/>
    <col min="15109" max="15109" width="0" style="54" hidden="1" customWidth="1"/>
    <col min="15110" max="15110" width="4.7109375" style="54" customWidth="1"/>
    <col min="15111" max="15111" width="14.42578125" style="54" customWidth="1"/>
    <col min="15112" max="15112" width="11.28515625" style="54" customWidth="1"/>
    <col min="15113" max="15113" width="10.28515625" style="54" customWidth="1"/>
    <col min="15114" max="15114" width="13" style="54" customWidth="1"/>
    <col min="15115" max="15115" width="8.28515625" style="54" customWidth="1"/>
    <col min="15116" max="15360" width="10" style="54"/>
    <col min="15361" max="15361" width="2.5703125" style="54" customWidth="1"/>
    <col min="15362" max="15362" width="7.28515625" style="54" customWidth="1"/>
    <col min="15363" max="15363" width="23.5703125" style="54" customWidth="1"/>
    <col min="15364" max="15364" width="9.7109375" style="54" customWidth="1"/>
    <col min="15365" max="15365" width="0" style="54" hidden="1" customWidth="1"/>
    <col min="15366" max="15366" width="4.7109375" style="54" customWidth="1"/>
    <col min="15367" max="15367" width="14.42578125" style="54" customWidth="1"/>
    <col min="15368" max="15368" width="11.28515625" style="54" customWidth="1"/>
    <col min="15369" max="15369" width="10.28515625" style="54" customWidth="1"/>
    <col min="15370" max="15370" width="13" style="54" customWidth="1"/>
    <col min="15371" max="15371" width="8.28515625" style="54" customWidth="1"/>
    <col min="15372" max="15616" width="10" style="54"/>
    <col min="15617" max="15617" width="2.5703125" style="54" customWidth="1"/>
    <col min="15618" max="15618" width="7.28515625" style="54" customWidth="1"/>
    <col min="15619" max="15619" width="23.5703125" style="54" customWidth="1"/>
    <col min="15620" max="15620" width="9.7109375" style="54" customWidth="1"/>
    <col min="15621" max="15621" width="0" style="54" hidden="1" customWidth="1"/>
    <col min="15622" max="15622" width="4.7109375" style="54" customWidth="1"/>
    <col min="15623" max="15623" width="14.42578125" style="54" customWidth="1"/>
    <col min="15624" max="15624" width="11.28515625" style="54" customWidth="1"/>
    <col min="15625" max="15625" width="10.28515625" style="54" customWidth="1"/>
    <col min="15626" max="15626" width="13" style="54" customWidth="1"/>
    <col min="15627" max="15627" width="8.28515625" style="54" customWidth="1"/>
    <col min="15628" max="15872" width="10" style="54"/>
    <col min="15873" max="15873" width="2.5703125" style="54" customWidth="1"/>
    <col min="15874" max="15874" width="7.28515625" style="54" customWidth="1"/>
    <col min="15875" max="15875" width="23.5703125" style="54" customWidth="1"/>
    <col min="15876" max="15876" width="9.7109375" style="54" customWidth="1"/>
    <col min="15877" max="15877" width="0" style="54" hidden="1" customWidth="1"/>
    <col min="15878" max="15878" width="4.7109375" style="54" customWidth="1"/>
    <col min="15879" max="15879" width="14.42578125" style="54" customWidth="1"/>
    <col min="15880" max="15880" width="11.28515625" style="54" customWidth="1"/>
    <col min="15881" max="15881" width="10.28515625" style="54" customWidth="1"/>
    <col min="15882" max="15882" width="13" style="54" customWidth="1"/>
    <col min="15883" max="15883" width="8.28515625" style="54" customWidth="1"/>
    <col min="15884" max="16128" width="10" style="54"/>
    <col min="16129" max="16129" width="2.5703125" style="54" customWidth="1"/>
    <col min="16130" max="16130" width="7.28515625" style="54" customWidth="1"/>
    <col min="16131" max="16131" width="23.5703125" style="54" customWidth="1"/>
    <col min="16132" max="16132" width="9.7109375" style="54" customWidth="1"/>
    <col min="16133" max="16133" width="0" style="54" hidden="1" customWidth="1"/>
    <col min="16134" max="16134" width="4.7109375" style="54" customWidth="1"/>
    <col min="16135" max="16135" width="14.42578125" style="54" customWidth="1"/>
    <col min="16136" max="16136" width="11.28515625" style="54" customWidth="1"/>
    <col min="16137" max="16137" width="10.28515625" style="54" customWidth="1"/>
    <col min="16138" max="16138" width="13" style="54" customWidth="1"/>
    <col min="16139" max="16139" width="8.28515625" style="54" customWidth="1"/>
    <col min="16140" max="16384" width="10" style="54"/>
  </cols>
  <sheetData>
    <row r="1" spans="2:13" ht="12" customHeight="1" x14ac:dyDescent="0.2">
      <c r="B1" s="53" t="s">
        <v>0</v>
      </c>
      <c r="D1" s="55"/>
      <c r="E1" s="55"/>
      <c r="F1" s="55"/>
      <c r="G1" s="55"/>
      <c r="H1" s="55"/>
      <c r="I1" s="55"/>
      <c r="J1" s="55" t="s">
        <v>199</v>
      </c>
      <c r="K1" s="55">
        <v>6.1</v>
      </c>
    </row>
    <row r="2" spans="2:13" ht="12" customHeight="1" x14ac:dyDescent="0.2">
      <c r="B2" s="53" t="s">
        <v>194</v>
      </c>
      <c r="D2" s="55"/>
      <c r="E2" s="55"/>
      <c r="F2" s="55"/>
      <c r="G2" s="55"/>
      <c r="H2" s="55"/>
      <c r="I2" s="55"/>
      <c r="J2" s="55"/>
      <c r="K2" s="55"/>
    </row>
    <row r="3" spans="2:13" ht="12" customHeight="1" x14ac:dyDescent="0.2">
      <c r="B3" s="53" t="s">
        <v>195</v>
      </c>
      <c r="D3" s="55"/>
      <c r="E3" s="55"/>
      <c r="F3" s="55"/>
      <c r="G3" s="55"/>
      <c r="H3" s="55"/>
      <c r="I3" s="55"/>
      <c r="J3" s="55"/>
      <c r="K3" s="55"/>
    </row>
    <row r="4" spans="2:13" ht="12" customHeight="1" x14ac:dyDescent="0.2">
      <c r="D4" s="55"/>
      <c r="E4" s="55"/>
      <c r="F4" s="55"/>
      <c r="G4" s="55"/>
      <c r="H4" s="55"/>
      <c r="I4" s="55"/>
      <c r="J4" s="55"/>
      <c r="K4" s="55"/>
    </row>
    <row r="5" spans="2:13" ht="12" customHeight="1" x14ac:dyDescent="0.2">
      <c r="D5" s="55"/>
      <c r="E5" s="55"/>
      <c r="F5" s="55"/>
      <c r="G5" s="55"/>
      <c r="H5" s="55"/>
      <c r="I5" s="55"/>
      <c r="J5" s="55"/>
      <c r="K5" s="55"/>
    </row>
    <row r="6" spans="2:13" ht="12" customHeight="1" x14ac:dyDescent="0.2">
      <c r="D6" s="55"/>
      <c r="E6" s="55"/>
      <c r="F6" s="55"/>
      <c r="G6" s="55" t="s">
        <v>2</v>
      </c>
      <c r="H6" s="55"/>
      <c r="I6" s="55"/>
      <c r="J6" s="55" t="s">
        <v>3</v>
      </c>
      <c r="K6" s="55"/>
    </row>
    <row r="7" spans="2:13" ht="12" customHeight="1" x14ac:dyDescent="0.2">
      <c r="D7" s="56" t="s">
        <v>4</v>
      </c>
      <c r="E7" s="56"/>
      <c r="F7" s="56" t="s">
        <v>5</v>
      </c>
      <c r="G7" s="56" t="s">
        <v>6</v>
      </c>
      <c r="H7" s="56" t="s">
        <v>7</v>
      </c>
      <c r="I7" s="56" t="s">
        <v>8</v>
      </c>
      <c r="J7" s="56" t="s">
        <v>9</v>
      </c>
      <c r="K7" s="56" t="s">
        <v>10</v>
      </c>
    </row>
    <row r="8" spans="2:13" ht="12" customHeight="1" x14ac:dyDescent="0.2">
      <c r="B8" s="57" t="s">
        <v>11</v>
      </c>
      <c r="D8" s="55"/>
      <c r="E8" s="55"/>
      <c r="F8" s="55"/>
      <c r="G8" s="55"/>
      <c r="H8" s="55"/>
      <c r="I8" s="55"/>
      <c r="J8" s="58"/>
      <c r="K8" s="55"/>
    </row>
    <row r="9" spans="2:13" ht="12" customHeight="1" x14ac:dyDescent="0.2">
      <c r="B9" s="59" t="s">
        <v>12</v>
      </c>
      <c r="D9" s="55" t="s">
        <v>13</v>
      </c>
      <c r="E9" s="55" t="str">
        <f t="shared" ref="E9:E47" si="0">D9&amp;H9</f>
        <v>403SPCAGE</v>
      </c>
      <c r="F9" s="55" t="s">
        <v>198</v>
      </c>
      <c r="G9" s="58">
        <f ca="1">SUMIF('6.1.2 - 6.1.3'!$H$10:$H$132,'6.1'!E9,'6.1.2 - 6.1.3'!$K$10:$K$132)</f>
        <v>4228629.1633201838</v>
      </c>
      <c r="H9" s="60" t="s">
        <v>14</v>
      </c>
      <c r="I9" s="61">
        <v>0</v>
      </c>
      <c r="J9" s="62">
        <f ca="1">G9*I9</f>
        <v>0</v>
      </c>
      <c r="K9" s="55"/>
    </row>
    <row r="10" spans="2:13" ht="12" customHeight="1" x14ac:dyDescent="0.2">
      <c r="B10" s="59" t="s">
        <v>12</v>
      </c>
      <c r="D10" s="55" t="s">
        <v>13</v>
      </c>
      <c r="E10" s="55" t="str">
        <f t="shared" si="0"/>
        <v>403SPCAGW</v>
      </c>
      <c r="F10" s="55" t="s">
        <v>198</v>
      </c>
      <c r="G10" s="58">
        <f ca="1">SUMIF('6.1.2 - 6.1.3'!$H$10:$H$132,'6.1'!E10,'6.1.2 - 6.1.3'!$K$10:$K$132)</f>
        <v>-19904019.590000004</v>
      </c>
      <c r="H10" s="60" t="s">
        <v>15</v>
      </c>
      <c r="I10" s="61">
        <v>0.22162982918040364</v>
      </c>
      <c r="J10" s="62">
        <f t="shared" ref="J10:J24" ca="1" si="1">G10*I10</f>
        <v>-4411324.4617351089</v>
      </c>
      <c r="K10" s="55"/>
    </row>
    <row r="11" spans="2:13" ht="12" customHeight="1" x14ac:dyDescent="0.2">
      <c r="B11" s="59" t="s">
        <v>12</v>
      </c>
      <c r="D11" s="55" t="s">
        <v>13</v>
      </c>
      <c r="E11" s="55" t="str">
        <f t="shared" si="0"/>
        <v>403SPSG</v>
      </c>
      <c r="F11" s="55" t="s">
        <v>198</v>
      </c>
      <c r="G11" s="58">
        <f ca="1">SUMIF('6.1.2 - 6.1.3'!$H$10:$H$132,'6.1'!E11,'6.1.2 - 6.1.3'!$K$10:$K$132)</f>
        <v>2071455.8529987684</v>
      </c>
      <c r="H11" s="60" t="s">
        <v>16</v>
      </c>
      <c r="I11" s="61">
        <v>7.9787774498314715E-2</v>
      </c>
      <c r="J11" s="62">
        <f t="shared" ca="1" si="1"/>
        <v>165276.85248227988</v>
      </c>
      <c r="K11" s="55"/>
    </row>
    <row r="12" spans="2:13" ht="12" customHeight="1" x14ac:dyDescent="0.2">
      <c r="B12" s="59" t="s">
        <v>12</v>
      </c>
      <c r="D12" s="55" t="s">
        <v>13</v>
      </c>
      <c r="E12" s="55" t="str">
        <f t="shared" si="0"/>
        <v>403SPOTHER</v>
      </c>
      <c r="F12" s="55" t="s">
        <v>198</v>
      </c>
      <c r="G12" s="58">
        <f>SUMIF('6.1.2 - 6.1.3'!$H$10:$H$132,'6.1'!E12,'6.1.2 - 6.1.3'!$K$10:$K$132)</f>
        <v>0</v>
      </c>
      <c r="H12" s="60" t="s">
        <v>17</v>
      </c>
      <c r="I12" s="61">
        <v>0</v>
      </c>
      <c r="J12" s="62">
        <f t="shared" si="1"/>
        <v>0</v>
      </c>
      <c r="K12" s="55"/>
    </row>
    <row r="13" spans="2:13" ht="12" customHeight="1" x14ac:dyDescent="0.2">
      <c r="B13" s="59" t="s">
        <v>12</v>
      </c>
      <c r="D13" s="55" t="s">
        <v>13</v>
      </c>
      <c r="E13" s="55" t="str">
        <f t="shared" si="0"/>
        <v>403SPJBG</v>
      </c>
      <c r="F13" s="55" t="s">
        <v>198</v>
      </c>
      <c r="G13" s="58">
        <f ca="1">SUMIF('6.1.2 - 6.1.3'!$H$10:$H$132,'6.1'!E13,'6.1.2 - 6.1.3'!$K$10:$K$132)</f>
        <v>-67755234.290000021</v>
      </c>
      <c r="H13" s="60" t="s">
        <v>18</v>
      </c>
      <c r="I13" s="61">
        <v>0.22162982918040364</v>
      </c>
      <c r="J13" s="62">
        <f t="shared" ca="1" si="1"/>
        <v>-15016581.001770932</v>
      </c>
      <c r="K13" s="55"/>
    </row>
    <row r="14" spans="2:13" ht="12" customHeight="1" x14ac:dyDescent="0.2">
      <c r="B14" s="59" t="s">
        <v>19</v>
      </c>
      <c r="D14" s="55" t="s">
        <v>20</v>
      </c>
      <c r="E14" s="55" t="str">
        <f t="shared" si="0"/>
        <v>403HPSG-P</v>
      </c>
      <c r="F14" s="55" t="s">
        <v>198</v>
      </c>
      <c r="G14" s="58">
        <f ca="1">SUMIF('6.1.2 - 6.1.3'!$H$10:$H$132,'6.1'!E14,'6.1.2 - 6.1.3'!$K$10:$K$132)</f>
        <v>2138144.3246725984</v>
      </c>
      <c r="H14" s="60" t="s">
        <v>21</v>
      </c>
      <c r="I14" s="61">
        <v>7.9787774498314715E-2</v>
      </c>
      <c r="J14" s="62">
        <f t="shared" ca="1" si="1"/>
        <v>170597.77722182867</v>
      </c>
      <c r="K14" s="55"/>
    </row>
    <row r="15" spans="2:13" ht="12" customHeight="1" x14ac:dyDescent="0.2">
      <c r="B15" s="59" t="s">
        <v>19</v>
      </c>
      <c r="D15" s="55" t="s">
        <v>20</v>
      </c>
      <c r="E15" s="55" t="str">
        <f t="shared" si="0"/>
        <v>403HPSG-U</v>
      </c>
      <c r="F15" s="55" t="s">
        <v>198</v>
      </c>
      <c r="G15" s="58">
        <f ca="1">SUMIF('6.1.2 - 6.1.3'!$H$10:$H$132,'6.1'!E15,'6.1.2 - 6.1.3'!$K$10:$K$132)</f>
        <v>2133598.7735387832</v>
      </c>
      <c r="H15" s="60" t="s">
        <v>22</v>
      </c>
      <c r="I15" s="61">
        <v>7.9787774498314715E-2</v>
      </c>
      <c r="J15" s="62">
        <f t="shared" ca="1" si="1"/>
        <v>170235.09781299328</v>
      </c>
      <c r="K15" s="55"/>
    </row>
    <row r="16" spans="2:13" ht="12" customHeight="1" x14ac:dyDescent="0.2">
      <c r="B16" s="59" t="s">
        <v>23</v>
      </c>
      <c r="D16" s="55" t="s">
        <v>24</v>
      </c>
      <c r="E16" s="55" t="str">
        <f t="shared" si="0"/>
        <v>403OPCAGE</v>
      </c>
      <c r="F16" s="55" t="s">
        <v>198</v>
      </c>
      <c r="G16" s="58">
        <f ca="1">SUMIF('6.1.2 - 6.1.3'!$H$10:$H$132,'6.1'!E16,'6.1.2 - 6.1.3'!$K$10:$K$132)</f>
        <v>-757380.93388975412</v>
      </c>
      <c r="H16" s="60" t="s">
        <v>14</v>
      </c>
      <c r="I16" s="61">
        <v>0</v>
      </c>
      <c r="J16" s="62">
        <f t="shared" ca="1" si="1"/>
        <v>0</v>
      </c>
      <c r="K16" s="55"/>
      <c r="L16" s="63"/>
      <c r="M16" s="52"/>
    </row>
    <row r="17" spans="2:19" ht="12" customHeight="1" x14ac:dyDescent="0.2">
      <c r="B17" s="59" t="s">
        <v>23</v>
      </c>
      <c r="D17" s="55" t="s">
        <v>24</v>
      </c>
      <c r="E17" s="55" t="str">
        <f t="shared" si="0"/>
        <v>403OPCAGW</v>
      </c>
      <c r="F17" s="55" t="s">
        <v>198</v>
      </c>
      <c r="G17" s="58">
        <f ca="1">SUMIF('6.1.2 - 6.1.3'!$H$10:$H$132,'6.1'!E17,'6.1.2 - 6.1.3'!$K$10:$K$132)</f>
        <v>-740582.82996685058</v>
      </c>
      <c r="H17" s="60" t="s">
        <v>15</v>
      </c>
      <c r="I17" s="61">
        <v>0.22162982918040364</v>
      </c>
      <c r="J17" s="62">
        <f t="shared" ca="1" si="1"/>
        <v>-164135.246099493</v>
      </c>
      <c r="K17" s="55"/>
      <c r="L17" s="63"/>
      <c r="M17" s="52"/>
    </row>
    <row r="18" spans="2:19" ht="12" customHeight="1" x14ac:dyDescent="0.2">
      <c r="B18" s="59" t="s">
        <v>23</v>
      </c>
      <c r="D18" s="55" t="s">
        <v>24</v>
      </c>
      <c r="E18" s="55" t="str">
        <f t="shared" si="0"/>
        <v>403OPSG</v>
      </c>
      <c r="F18" s="55" t="s">
        <v>198</v>
      </c>
      <c r="G18" s="58">
        <f ca="1">SUMIF('6.1.2 - 6.1.3'!$H$10:$H$132,'6.1'!E18,'6.1.2 - 6.1.3'!$K$10:$K$132)</f>
        <v>-82812.262277000002</v>
      </c>
      <c r="H18" s="60" t="s">
        <v>16</v>
      </c>
      <c r="I18" s="61">
        <v>7.9787774498314715E-2</v>
      </c>
      <c r="J18" s="62">
        <f t="shared" ca="1" si="1"/>
        <v>-6607.4061082525704</v>
      </c>
      <c r="K18" s="55"/>
      <c r="L18" s="63"/>
      <c r="M18" s="52"/>
    </row>
    <row r="19" spans="2:19" ht="12" customHeight="1" x14ac:dyDescent="0.2">
      <c r="B19" s="59" t="s">
        <v>23</v>
      </c>
      <c r="D19" s="55" t="s">
        <v>24</v>
      </c>
      <c r="E19" s="55" t="str">
        <f t="shared" si="0"/>
        <v>403OPSG-W</v>
      </c>
      <c r="F19" s="55" t="s">
        <v>198</v>
      </c>
      <c r="G19" s="58">
        <f ca="1">SUMIF('6.1.2 - 6.1.3'!$H$10:$H$132,'6.1'!E19,'6.1.2 - 6.1.3'!$K$10:$K$132)</f>
        <v>4960256.9215646982</v>
      </c>
      <c r="H19" s="60" t="s">
        <v>25</v>
      </c>
      <c r="I19" s="61">
        <v>7.9787774498314715E-2</v>
      </c>
      <c r="J19" s="62">
        <f t="shared" ca="1" si="1"/>
        <v>395767.8607115089</v>
      </c>
      <c r="K19" s="55"/>
      <c r="L19" s="63"/>
      <c r="M19" s="52"/>
    </row>
    <row r="20" spans="2:19" ht="12" customHeight="1" x14ac:dyDescent="0.2">
      <c r="B20" s="59" t="s">
        <v>23</v>
      </c>
      <c r="D20" s="55" t="s">
        <v>24</v>
      </c>
      <c r="E20" s="55" t="str">
        <f t="shared" si="0"/>
        <v>403OPSitus</v>
      </c>
      <c r="F20" s="55" t="s">
        <v>198</v>
      </c>
      <c r="G20" s="58">
        <f>'6.1.2 - 6.1.3'!K28+'6.1.2 - 6.1.3'!K29</f>
        <v>-19904.809999999998</v>
      </c>
      <c r="H20" s="60" t="s">
        <v>26</v>
      </c>
      <c r="I20" s="61" t="s">
        <v>27</v>
      </c>
      <c r="J20" s="62">
        <v>0</v>
      </c>
      <c r="K20" s="55"/>
      <c r="L20" s="63"/>
      <c r="M20" s="52"/>
    </row>
    <row r="21" spans="2:19" ht="12" customHeight="1" x14ac:dyDescent="0.2">
      <c r="B21" s="59" t="s">
        <v>28</v>
      </c>
      <c r="D21" s="55" t="s">
        <v>29</v>
      </c>
      <c r="E21" s="55" t="str">
        <f t="shared" si="0"/>
        <v>403TPCAGE</v>
      </c>
      <c r="F21" s="55" t="s">
        <v>198</v>
      </c>
      <c r="G21" s="58">
        <f ca="1">SUMIF('6.1.2 - 6.1.3'!$H$10:$H$132,'6.1'!E21,'6.1.2 - 6.1.3'!$K$10:$K$132)</f>
        <v>2893920.7213202682</v>
      </c>
      <c r="H21" s="60" t="s">
        <v>14</v>
      </c>
      <c r="I21" s="61">
        <v>0</v>
      </c>
      <c r="J21" s="62">
        <f t="shared" ca="1" si="1"/>
        <v>0</v>
      </c>
      <c r="K21" s="55"/>
      <c r="L21" s="63"/>
      <c r="M21" s="52"/>
    </row>
    <row r="22" spans="2:19" ht="12" customHeight="1" x14ac:dyDescent="0.2">
      <c r="B22" s="59" t="s">
        <v>28</v>
      </c>
      <c r="D22" s="55" t="s">
        <v>29</v>
      </c>
      <c r="E22" s="55" t="str">
        <f t="shared" si="0"/>
        <v>403TPCAGW</v>
      </c>
      <c r="F22" s="55" t="s">
        <v>198</v>
      </c>
      <c r="G22" s="58">
        <f ca="1">SUMIF('6.1.2 - 6.1.3'!$H$10:$H$132,'6.1'!E22,'6.1.2 - 6.1.3'!$K$10:$K$132)</f>
        <v>280596.80885079986</v>
      </c>
      <c r="H22" s="60" t="s">
        <v>15</v>
      </c>
      <c r="I22" s="61">
        <v>0.22162982918040364</v>
      </c>
      <c r="J22" s="62">
        <f t="shared" ca="1" si="1"/>
        <v>62188.622814169146</v>
      </c>
      <c r="K22" s="55"/>
      <c r="M22" s="157" t="s">
        <v>30</v>
      </c>
      <c r="N22" s="157"/>
      <c r="O22" s="157"/>
      <c r="P22" s="157"/>
      <c r="Q22" s="157"/>
      <c r="R22" s="157"/>
    </row>
    <row r="23" spans="2:19" ht="12" customHeight="1" x14ac:dyDescent="0.2">
      <c r="B23" s="59" t="s">
        <v>28</v>
      </c>
      <c r="D23" s="55" t="s">
        <v>29</v>
      </c>
      <c r="E23" s="55" t="str">
        <f t="shared" si="0"/>
        <v>403TPSG</v>
      </c>
      <c r="F23" s="55" t="s">
        <v>198</v>
      </c>
      <c r="G23" s="58">
        <f ca="1">SUMIF('6.1.2 - 6.1.3'!$H$10:$H$132,'6.1'!E23,'6.1.2 - 6.1.3'!$K$10:$K$132)</f>
        <v>3944755.6706207693</v>
      </c>
      <c r="H23" s="60" t="s">
        <v>16</v>
      </c>
      <c r="I23" s="61">
        <v>7.9787774498314715E-2</v>
      </c>
      <c r="J23" s="62">
        <f t="shared" ca="1" si="1"/>
        <v>314743.27589843818</v>
      </c>
      <c r="K23" s="55"/>
      <c r="M23" s="58">
        <f ca="1">'6.1.2 - 6.1.3'!K44</f>
        <v>3339526.4879487958</v>
      </c>
      <c r="N23" s="58">
        <f ca="1">'6.1.2 - 6.1.3'!K49</f>
        <v>1362542.5597318169</v>
      </c>
      <c r="O23" s="58">
        <f ca="1">'6.1.2 - 6.1.3'!K45</f>
        <v>5371774.4701786861</v>
      </c>
      <c r="P23" s="58">
        <f ca="1">'6.1.2 - 6.1.3'!K48</f>
        <v>16400953.235813141</v>
      </c>
      <c r="Q23" s="58">
        <f ca="1">'6.1.2 - 6.1.3'!K46</f>
        <v>1445434.5878016837</v>
      </c>
      <c r="R23" s="58">
        <f ca="1">'6.1.2 - 6.1.3'!K47+'6.1.2 - 6.1.3'!K50</f>
        <v>1600953.7091482561</v>
      </c>
      <c r="S23" s="58">
        <f ca="1">SUM(M23:R23)</f>
        <v>29521185.050622381</v>
      </c>
    </row>
    <row r="24" spans="2:19" ht="12" customHeight="1" x14ac:dyDescent="0.2">
      <c r="B24" s="59" t="s">
        <v>28</v>
      </c>
      <c r="D24" s="55" t="s">
        <v>29</v>
      </c>
      <c r="E24" s="55" t="str">
        <f t="shared" si="0"/>
        <v>403TPJBG</v>
      </c>
      <c r="F24" s="55" t="s">
        <v>198</v>
      </c>
      <c r="G24" s="58">
        <f ca="1">SUMIF('6.1.2 - 6.1.3'!$H$10:$H$132,'6.1'!E24,'6.1.2 - 6.1.3'!$K$10:$K$132)</f>
        <v>0</v>
      </c>
      <c r="H24" s="60" t="s">
        <v>18</v>
      </c>
      <c r="I24" s="61">
        <v>0.22162982918040364</v>
      </c>
      <c r="J24" s="62">
        <f t="shared" ca="1" si="1"/>
        <v>0</v>
      </c>
      <c r="K24" s="55"/>
      <c r="M24" s="55" t="s">
        <v>31</v>
      </c>
      <c r="N24" s="55" t="s">
        <v>32</v>
      </c>
      <c r="O24" s="55" t="s">
        <v>33</v>
      </c>
      <c r="P24" s="55" t="s">
        <v>34</v>
      </c>
      <c r="Q24" s="55" t="s">
        <v>27</v>
      </c>
      <c r="R24" s="55" t="s">
        <v>35</v>
      </c>
      <c r="S24" s="55" t="s">
        <v>36</v>
      </c>
    </row>
    <row r="25" spans="2:19" ht="12" customHeight="1" x14ac:dyDescent="0.2">
      <c r="B25" s="59" t="s">
        <v>37</v>
      </c>
      <c r="D25" s="55">
        <v>403360</v>
      </c>
      <c r="E25" s="55" t="str">
        <f t="shared" si="0"/>
        <v>403360WA</v>
      </c>
      <c r="F25" s="55" t="s">
        <v>198</v>
      </c>
      <c r="G25" s="58">
        <f ca="1">SUM(M25:R25)</f>
        <v>266548.4416924211</v>
      </c>
      <c r="H25" s="61" t="s">
        <v>27</v>
      </c>
      <c r="I25" s="61" t="s">
        <v>26</v>
      </c>
      <c r="J25" s="62">
        <f ca="1">Q25</f>
        <v>13050.910262789168</v>
      </c>
      <c r="K25" s="55"/>
      <c r="L25" s="64">
        <v>9.0290562941612532E-3</v>
      </c>
      <c r="M25" s="16">
        <f ca="1">$M$23*L25</f>
        <v>30152.772655532299</v>
      </c>
      <c r="N25" s="6">
        <f ca="1">$N$23*L25</f>
        <v>12302.473475009147</v>
      </c>
      <c r="O25" s="6">
        <f ca="1">$O$23*L25</f>
        <v>48502.054090781596</v>
      </c>
      <c r="P25" s="6">
        <f ca="1">$P$23*L25</f>
        <v>148085.130044063</v>
      </c>
      <c r="Q25" s="6">
        <f ca="1">$Q$23*L25</f>
        <v>13050.910262789168</v>
      </c>
      <c r="R25" s="6">
        <f ca="1">$R$23*L25</f>
        <v>14455.101164245867</v>
      </c>
      <c r="S25" s="6">
        <f t="shared" ref="S25:S36" ca="1" si="2">SUM(M25:R25)</f>
        <v>266548.4416924211</v>
      </c>
    </row>
    <row r="26" spans="2:19" ht="12" customHeight="1" x14ac:dyDescent="0.2">
      <c r="B26" s="59" t="s">
        <v>37</v>
      </c>
      <c r="D26" s="55">
        <v>403361</v>
      </c>
      <c r="E26" s="55" t="str">
        <f t="shared" si="0"/>
        <v>403361WA</v>
      </c>
      <c r="F26" s="55" t="s">
        <v>198</v>
      </c>
      <c r="G26" s="58">
        <f t="shared" ref="G26:G36" ca="1" si="3">SUM(M26:R26)</f>
        <v>516115.86525352724</v>
      </c>
      <c r="H26" s="61" t="s">
        <v>27</v>
      </c>
      <c r="I26" s="61" t="s">
        <v>26</v>
      </c>
      <c r="J26" s="62">
        <f t="shared" ref="J26:J36" ca="1" si="4">Q26</f>
        <v>25270.385374821319</v>
      </c>
      <c r="K26" s="55"/>
      <c r="L26" s="64">
        <v>1.7482897938158694E-2</v>
      </c>
      <c r="M26" s="16">
        <f ca="1">$M$23*L26</f>
        <v>58384.600750586345</v>
      </c>
      <c r="N26" s="6">
        <f t="shared" ref="N26:N36" ca="1" si="5">$N$23*L26</f>
        <v>23821.192508188851</v>
      </c>
      <c r="O26" s="6">
        <f t="shared" ref="O26:O36" ca="1" si="6">$O$23*L26</f>
        <v>93914.184808940467</v>
      </c>
      <c r="P26" s="6">
        <f t="shared" ref="P26:P36" ca="1" si="7">$P$23*L26</f>
        <v>286736.19151023473</v>
      </c>
      <c r="Q26" s="6">
        <f t="shared" ref="Q26:Q36" ca="1" si="8">$Q$23*L26</f>
        <v>25270.385374821319</v>
      </c>
      <c r="R26" s="6">
        <f t="shared" ref="R26:R36" ca="1" si="9">$R$23*L26</f>
        <v>27989.310300755558</v>
      </c>
      <c r="S26" s="6">
        <f t="shared" ca="1" si="2"/>
        <v>516115.86525352724</v>
      </c>
    </row>
    <row r="27" spans="2:19" ht="12" customHeight="1" x14ac:dyDescent="0.2">
      <c r="B27" s="59" t="s">
        <v>37</v>
      </c>
      <c r="D27" s="55">
        <v>403362</v>
      </c>
      <c r="E27" s="55" t="str">
        <f t="shared" si="0"/>
        <v>403362WA</v>
      </c>
      <c r="F27" s="55" t="s">
        <v>198</v>
      </c>
      <c r="G27" s="58">
        <f t="shared" ca="1" si="3"/>
        <v>4270851.2988978243</v>
      </c>
      <c r="H27" s="61" t="s">
        <v>27</v>
      </c>
      <c r="I27" s="61" t="s">
        <v>26</v>
      </c>
      <c r="J27" s="62">
        <f t="shared" ca="1" si="4"/>
        <v>209112.07243878968</v>
      </c>
      <c r="L27" s="65">
        <v>0.14467072685511262</v>
      </c>
      <c r="M27" s="16">
        <f ca="1">$M$23*L27</f>
        <v>483131.7243634538</v>
      </c>
      <c r="N27" s="6">
        <f t="shared" ca="1" si="5"/>
        <v>197120.02248742766</v>
      </c>
      <c r="O27" s="6">
        <f t="shared" ca="1" si="6"/>
        <v>777138.51710248797</v>
      </c>
      <c r="P27" s="6">
        <f t="shared" ca="1" si="7"/>
        <v>2372737.8257417982</v>
      </c>
      <c r="Q27" s="6">
        <f t="shared" ca="1" si="8"/>
        <v>209112.07243878968</v>
      </c>
      <c r="R27" s="6">
        <f t="shared" ca="1" si="9"/>
        <v>231611.13676386676</v>
      </c>
      <c r="S27" s="6">
        <f t="shared" ca="1" si="2"/>
        <v>4270851.2988978243</v>
      </c>
    </row>
    <row r="28" spans="2:19" ht="12" customHeight="1" x14ac:dyDescent="0.2">
      <c r="B28" s="59" t="s">
        <v>37</v>
      </c>
      <c r="D28" s="55">
        <v>403364</v>
      </c>
      <c r="E28" s="55" t="str">
        <f t="shared" si="0"/>
        <v>403364WA</v>
      </c>
      <c r="F28" s="55" t="s">
        <v>198</v>
      </c>
      <c r="G28" s="58">
        <f t="shared" ca="1" si="3"/>
        <v>5247179.7026364421</v>
      </c>
      <c r="H28" s="61" t="s">
        <v>27</v>
      </c>
      <c r="I28" s="61" t="s">
        <v>26</v>
      </c>
      <c r="J28" s="62">
        <f t="shared" ca="1" si="4"/>
        <v>256915.6698010593</v>
      </c>
      <c r="L28" s="65">
        <v>0.17774285461910408</v>
      </c>
      <c r="M28" s="16">
        <f ca="1">$M$23*L28</f>
        <v>593576.97104413004</v>
      </c>
      <c r="N28" s="6">
        <f t="shared" ca="1" si="5"/>
        <v>242182.20410675427</v>
      </c>
      <c r="O28" s="6">
        <f t="shared" ca="1" si="6"/>
        <v>954794.528699585</v>
      </c>
      <c r="P28" s="6">
        <f t="shared" ca="1" si="7"/>
        <v>2915152.2466078596</v>
      </c>
      <c r="Q28" s="6">
        <f t="shared" ca="1" si="8"/>
        <v>256915.6698010593</v>
      </c>
      <c r="R28" s="6">
        <f t="shared" ca="1" si="9"/>
        <v>284558.08237705391</v>
      </c>
      <c r="S28" s="6">
        <f t="shared" ca="1" si="2"/>
        <v>5247179.7026364421</v>
      </c>
    </row>
    <row r="29" spans="2:19" ht="12" customHeight="1" x14ac:dyDescent="0.2">
      <c r="B29" s="59" t="s">
        <v>37</v>
      </c>
      <c r="D29" s="55">
        <v>403365</v>
      </c>
      <c r="E29" s="55" t="str">
        <f t="shared" si="0"/>
        <v>403365WA</v>
      </c>
      <c r="F29" s="55" t="s">
        <v>198</v>
      </c>
      <c r="G29" s="58">
        <f t="shared" ca="1" si="3"/>
        <v>3282082.9255756414</v>
      </c>
      <c r="H29" s="61" t="s">
        <v>27</v>
      </c>
      <c r="I29" s="61" t="s">
        <v>26</v>
      </c>
      <c r="J29" s="62">
        <f t="shared" ca="1" si="4"/>
        <v>160699.38156362579</v>
      </c>
      <c r="L29" s="64">
        <v>0.11117720782372342</v>
      </c>
      <c r="M29" s="16">
        <f t="shared" ref="M29:M36" ca="1" si="10">$M$23*L29</f>
        <v>371279.23038351245</v>
      </c>
      <c r="N29" s="6">
        <f t="shared" ca="1" si="5"/>
        <v>151483.67733197229</v>
      </c>
      <c r="O29" s="6">
        <f t="shared" ca="1" si="6"/>
        <v>597218.88665322762</v>
      </c>
      <c r="P29" s="6">
        <f t="shared" ca="1" si="7"/>
        <v>1823412.1864051668</v>
      </c>
      <c r="Q29" s="6">
        <f t="shared" ca="1" si="8"/>
        <v>160699.38156362579</v>
      </c>
      <c r="R29" s="6">
        <f t="shared" ca="1" si="9"/>
        <v>177989.56323813653</v>
      </c>
      <c r="S29" s="6">
        <f t="shared" ca="1" si="2"/>
        <v>3282082.9255756414</v>
      </c>
    </row>
    <row r="30" spans="2:19" ht="12" customHeight="1" x14ac:dyDescent="0.2">
      <c r="B30" s="59" t="s">
        <v>37</v>
      </c>
      <c r="D30" s="55">
        <v>403366</v>
      </c>
      <c r="E30" s="55" t="str">
        <f t="shared" si="0"/>
        <v>403366WA</v>
      </c>
      <c r="F30" s="55" t="s">
        <v>198</v>
      </c>
      <c r="G30" s="58">
        <f t="shared" ca="1" si="3"/>
        <v>1652316.2501730472</v>
      </c>
      <c r="H30" s="61" t="s">
        <v>27</v>
      </c>
      <c r="I30" s="61" t="s">
        <v>26</v>
      </c>
      <c r="J30" s="62">
        <f t="shared" ca="1" si="4"/>
        <v>80901.733920622224</v>
      </c>
      <c r="K30" s="55"/>
      <c r="L30" s="64">
        <v>5.5970525822038854E-2</v>
      </c>
      <c r="M30" s="16">
        <f t="shared" ca="1" si="10"/>
        <v>186915.05352712079</v>
      </c>
      <c r="N30" s="6">
        <f t="shared" ca="1" si="5"/>
        <v>76262.223523096574</v>
      </c>
      <c r="O30" s="6">
        <f t="shared" ca="1" si="6"/>
        <v>300661.04169330525</v>
      </c>
      <c r="P30" s="6">
        <f t="shared" ca="1" si="7"/>
        <v>917969.97659113107</v>
      </c>
      <c r="Q30" s="6">
        <f t="shared" ca="1" si="8"/>
        <v>80901.733920622224</v>
      </c>
      <c r="R30" s="6">
        <f t="shared" ca="1" si="9"/>
        <v>89606.220917771352</v>
      </c>
      <c r="S30" s="6">
        <f t="shared" ca="1" si="2"/>
        <v>1652316.2501730472</v>
      </c>
    </row>
    <row r="31" spans="2:19" ht="12" customHeight="1" x14ac:dyDescent="0.2">
      <c r="B31" s="59" t="s">
        <v>37</v>
      </c>
      <c r="D31" s="55">
        <v>403367</v>
      </c>
      <c r="E31" s="55" t="str">
        <f t="shared" si="0"/>
        <v>403367WA</v>
      </c>
      <c r="F31" s="55" t="s">
        <v>198</v>
      </c>
      <c r="G31" s="58">
        <f t="shared" ca="1" si="3"/>
        <v>3809786.8665065346</v>
      </c>
      <c r="H31" s="61" t="s">
        <v>27</v>
      </c>
      <c r="I31" s="61" t="s">
        <v>26</v>
      </c>
      <c r="J31" s="62">
        <f t="shared" ca="1" si="4"/>
        <v>186537.14949309069</v>
      </c>
      <c r="K31" s="55"/>
      <c r="L31" s="64">
        <v>0.12905263999306202</v>
      </c>
      <c r="M31" s="16">
        <f t="shared" ca="1" si="10"/>
        <v>430974.70959655073</v>
      </c>
      <c r="N31" s="6">
        <f t="shared" ca="1" si="5"/>
        <v>175839.71443629535</v>
      </c>
      <c r="O31" s="6">
        <f t="shared" ca="1" si="6"/>
        <v>693241.67682389147</v>
      </c>
      <c r="P31" s="6">
        <f t="shared" ca="1" si="7"/>
        <v>2116586.3134844387</v>
      </c>
      <c r="Q31" s="6">
        <f t="shared" ca="1" si="8"/>
        <v>186537.14949309069</v>
      </c>
      <c r="R31" s="6">
        <f t="shared" ca="1" si="9"/>
        <v>206607.30267226722</v>
      </c>
      <c r="S31" s="6">
        <f t="shared" ca="1" si="2"/>
        <v>3809786.8665065346</v>
      </c>
    </row>
    <row r="32" spans="2:19" ht="12" customHeight="1" x14ac:dyDescent="0.2">
      <c r="B32" s="59" t="s">
        <v>37</v>
      </c>
      <c r="D32" s="55">
        <v>403368</v>
      </c>
      <c r="E32" s="55" t="str">
        <f t="shared" si="0"/>
        <v>403368WA</v>
      </c>
      <c r="F32" s="55" t="s">
        <v>198</v>
      </c>
      <c r="G32" s="58">
        <f t="shared" ca="1" si="3"/>
        <v>5675128.6485923287</v>
      </c>
      <c r="H32" s="61" t="s">
        <v>27</v>
      </c>
      <c r="I32" s="61" t="s">
        <v>26</v>
      </c>
      <c r="J32" s="62">
        <f t="shared" ca="1" si="4"/>
        <v>277869.17174338299</v>
      </c>
      <c r="K32" s="55"/>
      <c r="L32" s="64">
        <v>0.19223918819182648</v>
      </c>
      <c r="M32" s="16">
        <f t="shared" ca="1" si="10"/>
        <v>641987.86098837794</v>
      </c>
      <c r="N32" s="6">
        <f t="shared" ca="1" si="5"/>
        <v>261934.07555965771</v>
      </c>
      <c r="O32" s="6">
        <f t="shared" ca="1" si="6"/>
        <v>1032665.5632967293</v>
      </c>
      <c r="P32" s="6">
        <f t="shared" ca="1" si="7"/>
        <v>3152905.9356248276</v>
      </c>
      <c r="Q32" s="6">
        <f t="shared" ca="1" si="8"/>
        <v>277869.17174338299</v>
      </c>
      <c r="R32" s="6">
        <f t="shared" ca="1" si="9"/>
        <v>307766.04137935425</v>
      </c>
      <c r="S32" s="6">
        <f t="shared" ca="1" si="2"/>
        <v>5675128.6485923287</v>
      </c>
    </row>
    <row r="33" spans="2:19" ht="12" customHeight="1" x14ac:dyDescent="0.2">
      <c r="B33" s="59" t="s">
        <v>37</v>
      </c>
      <c r="D33" s="55">
        <v>403369</v>
      </c>
      <c r="E33" s="55" t="str">
        <f t="shared" si="0"/>
        <v>403369WA</v>
      </c>
      <c r="F33" s="55" t="s">
        <v>198</v>
      </c>
      <c r="G33" s="58">
        <f t="shared" ca="1" si="3"/>
        <v>3571132.9071567422</v>
      </c>
      <c r="H33" s="61" t="s">
        <v>27</v>
      </c>
      <c r="I33" s="61" t="s">
        <v>26</v>
      </c>
      <c r="J33" s="62">
        <f t="shared" ca="1" si="4"/>
        <v>174852.02619033444</v>
      </c>
      <c r="K33" s="55"/>
      <c r="L33" s="64">
        <v>0.1209684808056665</v>
      </c>
      <c r="M33" s="16">
        <f t="shared" ca="1" si="10"/>
        <v>403977.44585744874</v>
      </c>
      <c r="N33" s="6">
        <f t="shared" ca="1" si="5"/>
        <v>164824.70348382197</v>
      </c>
      <c r="O33" s="6">
        <f t="shared" ca="1" si="6"/>
        <v>649815.3968881797</v>
      </c>
      <c r="P33" s="6">
        <f t="shared" ca="1" si="7"/>
        <v>1983998.3967010956</v>
      </c>
      <c r="Q33" s="6">
        <f t="shared" ca="1" si="8"/>
        <v>174852.02619033444</v>
      </c>
      <c r="R33" s="6">
        <f t="shared" ca="1" si="9"/>
        <v>193664.93803586139</v>
      </c>
      <c r="S33" s="6">
        <f t="shared" ca="1" si="2"/>
        <v>3571132.9071567422</v>
      </c>
    </row>
    <row r="34" spans="2:19" ht="12" customHeight="1" x14ac:dyDescent="0.2">
      <c r="B34" s="59" t="s">
        <v>37</v>
      </c>
      <c r="D34" s="55">
        <v>403370</v>
      </c>
      <c r="E34" s="55" t="str">
        <f t="shared" si="0"/>
        <v>403370WA</v>
      </c>
      <c r="F34" s="55" t="s">
        <v>198</v>
      </c>
      <c r="G34" s="58">
        <f t="shared" ca="1" si="3"/>
        <v>968711.15113709611</v>
      </c>
      <c r="H34" s="61" t="s">
        <v>27</v>
      </c>
      <c r="I34" s="61" t="s">
        <v>26</v>
      </c>
      <c r="J34" s="62">
        <f t="shared" ca="1" si="4"/>
        <v>47430.636711964347</v>
      </c>
      <c r="K34" s="55"/>
      <c r="L34" s="64">
        <v>3.2814101109964529E-2</v>
      </c>
      <c r="M34" s="16">
        <f t="shared" ca="1" si="10"/>
        <v>109583.55983495653</v>
      </c>
      <c r="N34" s="6">
        <f t="shared" ca="1" si="5"/>
        <v>44710.609321669719</v>
      </c>
      <c r="O34" s="6">
        <f t="shared" ca="1" si="6"/>
        <v>176269.95060436954</v>
      </c>
      <c r="P34" s="6">
        <f t="shared" ca="1" si="7"/>
        <v>538182.5377797723</v>
      </c>
      <c r="Q34" s="6">
        <f t="shared" ca="1" si="8"/>
        <v>47430.636711964347</v>
      </c>
      <c r="R34" s="6">
        <f t="shared" ca="1" si="9"/>
        <v>52533.856884363617</v>
      </c>
      <c r="S34" s="6">
        <f t="shared" ca="1" si="2"/>
        <v>968711.15113709611</v>
      </c>
    </row>
    <row r="35" spans="2:19" ht="12" customHeight="1" x14ac:dyDescent="0.2">
      <c r="B35" s="59" t="s">
        <v>37</v>
      </c>
      <c r="D35" s="55">
        <v>403371</v>
      </c>
      <c r="E35" s="55" t="str">
        <f t="shared" si="0"/>
        <v>403371WA</v>
      </c>
      <c r="F35" s="55" t="s">
        <v>198</v>
      </c>
      <c r="G35" s="58">
        <f t="shared" ca="1" si="3"/>
        <v>31997.742892889422</v>
      </c>
      <c r="H35" s="61" t="s">
        <v>27</v>
      </c>
      <c r="I35" s="61" t="s">
        <v>26</v>
      </c>
      <c r="J35" s="62">
        <f t="shared" ca="1" si="4"/>
        <v>1566.6933502045442</v>
      </c>
      <c r="K35" s="55"/>
      <c r="L35" s="64">
        <v>1.0838908681348764E-3</v>
      </c>
      <c r="M35" s="16">
        <f t="shared" ca="1" si="10"/>
        <v>3619.682264182235</v>
      </c>
      <c r="N35" s="6">
        <f t="shared" ca="1" si="5"/>
        <v>1476.8474379384356</v>
      </c>
      <c r="O35" s="6">
        <f t="shared" ca="1" si="6"/>
        <v>5822.4172939067421</v>
      </c>
      <c r="P35" s="6">
        <f t="shared" ca="1" si="7"/>
        <v>17776.843441005014</v>
      </c>
      <c r="Q35" s="6">
        <f t="shared" ca="1" si="8"/>
        <v>1566.6933502045442</v>
      </c>
      <c r="R35" s="6">
        <f t="shared" ca="1" si="9"/>
        <v>1735.2591056524536</v>
      </c>
      <c r="S35" s="6">
        <f t="shared" ca="1" si="2"/>
        <v>31997.742892889422</v>
      </c>
    </row>
    <row r="36" spans="2:19" ht="12" customHeight="1" x14ac:dyDescent="0.2">
      <c r="B36" s="59" t="s">
        <v>37</v>
      </c>
      <c r="D36" s="55">
        <v>403373</v>
      </c>
      <c r="E36" s="55" t="str">
        <f t="shared" si="0"/>
        <v>403373WA</v>
      </c>
      <c r="F36" s="55" t="s">
        <v>198</v>
      </c>
      <c r="G36" s="58">
        <f t="shared" ca="1" si="3"/>
        <v>229333.25010788999</v>
      </c>
      <c r="H36" s="61" t="s">
        <v>27</v>
      </c>
      <c r="I36" s="61" t="s">
        <v>26</v>
      </c>
      <c r="J36" s="62">
        <f t="shared" ca="1" si="4"/>
        <v>11228.756950999496</v>
      </c>
      <c r="K36" s="55"/>
      <c r="L36" s="64">
        <v>7.7684296790468815E-3</v>
      </c>
      <c r="M36" s="16">
        <f t="shared" ca="1" si="10"/>
        <v>25942.876682944621</v>
      </c>
      <c r="N36" s="6">
        <f t="shared" ca="1" si="5"/>
        <v>10584.816059985154</v>
      </c>
      <c r="O36" s="6">
        <f t="shared" ca="1" si="6"/>
        <v>41730.252223282441</v>
      </c>
      <c r="P36" s="6">
        <f t="shared" ca="1" si="7"/>
        <v>127409.65188175079</v>
      </c>
      <c r="Q36" s="6">
        <f t="shared" ca="1" si="8"/>
        <v>11228.756950999496</v>
      </c>
      <c r="R36" s="6">
        <f t="shared" ca="1" si="9"/>
        <v>12436.896308927502</v>
      </c>
      <c r="S36" s="6">
        <f t="shared" ca="1" si="2"/>
        <v>229333.25010788999</v>
      </c>
    </row>
    <row r="37" spans="2:19" ht="12" customHeight="1" x14ac:dyDescent="0.2">
      <c r="B37" s="59" t="s">
        <v>38</v>
      </c>
      <c r="D37" s="55" t="s">
        <v>39</v>
      </c>
      <c r="E37" s="55" t="str">
        <f t="shared" si="0"/>
        <v>403GPCA</v>
      </c>
      <c r="F37" s="55" t="s">
        <v>198</v>
      </c>
      <c r="G37" s="58">
        <f ca="1">SUMIF('6.1.2 - 6.1.3'!$H$10:$H$132,'6.1'!E37,'6.1.2 - 6.1.3'!$K$10:$K$132)</f>
        <v>39615.189792858087</v>
      </c>
      <c r="H37" s="60" t="s">
        <v>31</v>
      </c>
      <c r="I37" s="61">
        <v>0</v>
      </c>
      <c r="J37" s="62">
        <f t="shared" ref="J37:J51" ca="1" si="11">G37*I37</f>
        <v>0</v>
      </c>
      <c r="K37" s="55"/>
      <c r="L37" s="55"/>
      <c r="M37" s="7">
        <f ca="1">SUM(M25:M36)</f>
        <v>3339526.4879487967</v>
      </c>
      <c r="N37" s="7">
        <f t="shared" ref="N37:S37" ca="1" si="12">SUM(N25:N36)</f>
        <v>1362542.5597318171</v>
      </c>
      <c r="O37" s="7">
        <f t="shared" ca="1" si="12"/>
        <v>5371774.4701786879</v>
      </c>
      <c r="P37" s="7">
        <f t="shared" ca="1" si="12"/>
        <v>16400953.235813145</v>
      </c>
      <c r="Q37" s="7">
        <f t="shared" ca="1" si="12"/>
        <v>1445434.5878016842</v>
      </c>
      <c r="R37" s="7">
        <f t="shared" ca="1" si="12"/>
        <v>1600953.7091482561</v>
      </c>
      <c r="S37" s="7">
        <f t="shared" ca="1" si="12"/>
        <v>29521185.050622381</v>
      </c>
    </row>
    <row r="38" spans="2:19" ht="12" customHeight="1" x14ac:dyDescent="0.2">
      <c r="B38" s="59" t="s">
        <v>38</v>
      </c>
      <c r="D38" s="55" t="s">
        <v>39</v>
      </c>
      <c r="E38" s="55" t="str">
        <f t="shared" si="0"/>
        <v>403GPOR</v>
      </c>
      <c r="F38" s="55" t="s">
        <v>198</v>
      </c>
      <c r="G38" s="58">
        <f ca="1">SUMIF('6.1.2 - 6.1.3'!$H$10:$H$132,'6.1'!E38,'6.1.2 - 6.1.3'!$K$10:$K$132)</f>
        <v>-31107.159408770502</v>
      </c>
      <c r="H38" s="60" t="s">
        <v>33</v>
      </c>
      <c r="I38" s="61">
        <v>0</v>
      </c>
      <c r="J38" s="62">
        <f t="shared" ca="1" si="11"/>
        <v>0</v>
      </c>
      <c r="K38" s="55"/>
      <c r="M38" s="59"/>
      <c r="N38" s="59"/>
      <c r="S38" s="6"/>
    </row>
    <row r="39" spans="2:19" ht="12" customHeight="1" x14ac:dyDescent="0.2">
      <c r="B39" s="59" t="s">
        <v>38</v>
      </c>
      <c r="D39" s="55" t="s">
        <v>39</v>
      </c>
      <c r="E39" s="55" t="str">
        <f t="shared" si="0"/>
        <v>403GPWA</v>
      </c>
      <c r="F39" s="55" t="s">
        <v>198</v>
      </c>
      <c r="G39" s="58">
        <f ca="1">SUMIF('6.1.2 - 6.1.3'!$H$10:$H$132,'6.1'!E39,'6.1.2 - 6.1.3'!$K$10:$K$132)</f>
        <v>95468.025886637392</v>
      </c>
      <c r="H39" s="60" t="s">
        <v>27</v>
      </c>
      <c r="I39" s="61">
        <v>1</v>
      </c>
      <c r="J39" s="62">
        <f t="shared" ca="1" si="11"/>
        <v>95468.025886637392</v>
      </c>
      <c r="K39" s="55"/>
      <c r="S39" s="6"/>
    </row>
    <row r="40" spans="2:19" ht="12" customHeight="1" x14ac:dyDescent="0.2">
      <c r="B40" s="59" t="s">
        <v>38</v>
      </c>
      <c r="D40" s="55" t="s">
        <v>39</v>
      </c>
      <c r="E40" s="55" t="str">
        <f t="shared" si="0"/>
        <v>403GPWYP</v>
      </c>
      <c r="F40" s="55" t="s">
        <v>198</v>
      </c>
      <c r="G40" s="58">
        <f ca="1">SUMIF('6.1.2 - 6.1.3'!$H$10:$H$132,'6.1'!E40,'6.1.2 - 6.1.3'!$K$10:$K$132)</f>
        <v>640718.81244699098</v>
      </c>
      <c r="H40" s="60" t="s">
        <v>35</v>
      </c>
      <c r="I40" s="61">
        <v>0</v>
      </c>
      <c r="J40" s="62">
        <f t="shared" ca="1" si="11"/>
        <v>0</v>
      </c>
      <c r="K40" s="55"/>
      <c r="S40" s="6"/>
    </row>
    <row r="41" spans="2:19" ht="12" customHeight="1" x14ac:dyDescent="0.2">
      <c r="B41" s="59" t="s">
        <v>38</v>
      </c>
      <c r="D41" s="55" t="s">
        <v>39</v>
      </c>
      <c r="E41" s="55" t="str">
        <f t="shared" si="0"/>
        <v>403GPUT</v>
      </c>
      <c r="F41" s="55" t="s">
        <v>198</v>
      </c>
      <c r="G41" s="58">
        <f ca="1">SUMIF('6.1.2 - 6.1.3'!$H$10:$H$132,'6.1'!E41,'6.1.2 - 6.1.3'!$K$10:$K$132)</f>
        <v>783746.95729166642</v>
      </c>
      <c r="H41" s="60" t="s">
        <v>34</v>
      </c>
      <c r="I41" s="61">
        <v>0</v>
      </c>
      <c r="J41" s="62">
        <f t="shared" ca="1" si="11"/>
        <v>0</v>
      </c>
      <c r="K41" s="55"/>
      <c r="S41" s="6"/>
    </row>
    <row r="42" spans="2:19" ht="12" customHeight="1" x14ac:dyDescent="0.2">
      <c r="B42" s="59" t="s">
        <v>38</v>
      </c>
      <c r="D42" s="55" t="s">
        <v>39</v>
      </c>
      <c r="E42" s="55" t="str">
        <f t="shared" si="0"/>
        <v>403GPID</v>
      </c>
      <c r="F42" s="55" t="s">
        <v>198</v>
      </c>
      <c r="G42" s="58">
        <f ca="1">SUMIF('6.1.2 - 6.1.3'!$H$10:$H$132,'6.1'!E42,'6.1.2 - 6.1.3'!$K$10:$K$132)</f>
        <v>144357.5753968053</v>
      </c>
      <c r="H42" s="60" t="s">
        <v>32</v>
      </c>
      <c r="I42" s="61">
        <v>0</v>
      </c>
      <c r="J42" s="62">
        <f t="shared" ca="1" si="11"/>
        <v>0</v>
      </c>
    </row>
    <row r="43" spans="2:19" ht="12" customHeight="1" x14ac:dyDescent="0.2">
      <c r="B43" s="59" t="s">
        <v>38</v>
      </c>
      <c r="D43" s="55" t="s">
        <v>39</v>
      </c>
      <c r="E43" s="55" t="str">
        <f t="shared" si="0"/>
        <v>403GPWYU</v>
      </c>
      <c r="F43" s="55" t="s">
        <v>198</v>
      </c>
      <c r="G43" s="58">
        <f ca="1">SUMIF('6.1.2 - 6.1.3'!$H$10:$H$132,'6.1'!E43,'6.1.2 - 6.1.3'!$K$10:$K$132)</f>
        <v>-32215.872075299674</v>
      </c>
      <c r="H43" s="60" t="s">
        <v>40</v>
      </c>
      <c r="I43" s="61">
        <v>0</v>
      </c>
      <c r="J43" s="62">
        <f t="shared" ca="1" si="11"/>
        <v>0</v>
      </c>
    </row>
    <row r="44" spans="2:19" ht="12" customHeight="1" x14ac:dyDescent="0.2">
      <c r="B44" s="59" t="s">
        <v>38</v>
      </c>
      <c r="D44" s="55" t="s">
        <v>39</v>
      </c>
      <c r="E44" s="55" t="str">
        <f t="shared" si="0"/>
        <v>403GPCAGE</v>
      </c>
      <c r="F44" s="55" t="s">
        <v>198</v>
      </c>
      <c r="G44" s="58">
        <f ca="1">SUMIF('6.1.2 - 6.1.3'!$H$10:$H$132,'6.1'!E44,'6.1.2 - 6.1.3'!$K$10:$K$132)</f>
        <v>361718.21285989042</v>
      </c>
      <c r="H44" s="60" t="s">
        <v>14</v>
      </c>
      <c r="I44" s="61">
        <v>0</v>
      </c>
      <c r="J44" s="62">
        <f t="shared" ca="1" si="11"/>
        <v>0</v>
      </c>
    </row>
    <row r="45" spans="2:19" ht="12" customHeight="1" x14ac:dyDescent="0.2">
      <c r="B45" s="59" t="s">
        <v>38</v>
      </c>
      <c r="D45" s="55" t="s">
        <v>39</v>
      </c>
      <c r="E45" s="55" t="str">
        <f t="shared" si="0"/>
        <v>403GPCAGW</v>
      </c>
      <c r="F45" s="55" t="s">
        <v>198</v>
      </c>
      <c r="G45" s="58">
        <f ca="1">SUMIF('6.1.2 - 6.1.3'!$H$10:$H$132,'6.1'!E45,'6.1.2 - 6.1.3'!$K$10:$K$132)</f>
        <v>167167.11025384456</v>
      </c>
      <c r="H45" s="60" t="s">
        <v>15</v>
      </c>
      <c r="I45" s="61">
        <v>0.22162982918040364</v>
      </c>
      <c r="J45" s="62">
        <f t="shared" ca="1" si="11"/>
        <v>37049.218090141272</v>
      </c>
    </row>
    <row r="46" spans="2:19" ht="12" customHeight="1" x14ac:dyDescent="0.2">
      <c r="B46" s="59" t="s">
        <v>38</v>
      </c>
      <c r="D46" s="55" t="s">
        <v>39</v>
      </c>
      <c r="E46" s="55" t="str">
        <f t="shared" si="0"/>
        <v>403GPSG</v>
      </c>
      <c r="F46" s="55" t="s">
        <v>198</v>
      </c>
      <c r="G46" s="58">
        <f ca="1">SUMIF('6.1.2 - 6.1.3'!$H$10:$H$132,'6.1'!E46,'6.1.2 - 6.1.3'!$K$10:$K$132)</f>
        <v>245655.52238998283</v>
      </c>
      <c r="H46" s="60" t="s">
        <v>16</v>
      </c>
      <c r="I46" s="61">
        <v>7.9787774498314715E-2</v>
      </c>
      <c r="J46" s="62">
        <f t="shared" ca="1" si="11"/>
        <v>19600.307424717652</v>
      </c>
      <c r="K46" s="55"/>
    </row>
    <row r="47" spans="2:19" ht="12" customHeight="1" x14ac:dyDescent="0.2">
      <c r="B47" s="59" t="s">
        <v>41</v>
      </c>
      <c r="D47" s="55" t="s">
        <v>39</v>
      </c>
      <c r="E47" s="55" t="str">
        <f t="shared" si="0"/>
        <v>403GPSO</v>
      </c>
      <c r="F47" s="55" t="s">
        <v>198</v>
      </c>
      <c r="G47" s="58">
        <f ca="1">SUMIF('6.1.2 - 6.1.3'!$H$10:$H$132,'6.1'!E47,'6.1.2 - 6.1.3'!$K$10:$K$132)</f>
        <v>7310663.2114327066</v>
      </c>
      <c r="H47" s="60" t="s">
        <v>42</v>
      </c>
      <c r="I47" s="61">
        <v>7.0845810240555085E-2</v>
      </c>
      <c r="J47" s="62">
        <f t="shared" ca="1" si="11"/>
        <v>517929.85860976856</v>
      </c>
      <c r="K47" s="55"/>
    </row>
    <row r="48" spans="2:19" ht="12" customHeight="1" x14ac:dyDescent="0.2">
      <c r="B48" s="59" t="s">
        <v>38</v>
      </c>
      <c r="D48" s="55" t="s">
        <v>39</v>
      </c>
      <c r="E48" s="55" t="str">
        <f>D48&amp;H48</f>
        <v>403GPJBG</v>
      </c>
      <c r="F48" s="55" t="s">
        <v>198</v>
      </c>
      <c r="G48" s="58">
        <f ca="1">SUMIF('6.1.2 - 6.1.3'!$H$10:$H$132,'6.1'!E48,'6.1.2 - 6.1.3'!$K$10:$K$132)</f>
        <v>-44997.332426558423</v>
      </c>
      <c r="H48" s="60" t="s">
        <v>18</v>
      </c>
      <c r="I48" s="61">
        <v>0.22162982918040364</v>
      </c>
      <c r="J48" s="62">
        <f t="shared" ca="1" si="11"/>
        <v>-9972.7510992719817</v>
      </c>
      <c r="K48" s="55"/>
    </row>
    <row r="49" spans="1:14" ht="12" customHeight="1" x14ac:dyDescent="0.2">
      <c r="B49" s="59" t="s">
        <v>38</v>
      </c>
      <c r="D49" s="55" t="s">
        <v>39</v>
      </c>
      <c r="E49" s="55" t="str">
        <f t="shared" ref="E49" si="13">D49&amp;H49</f>
        <v>403GPJBE</v>
      </c>
      <c r="F49" s="55" t="s">
        <v>198</v>
      </c>
      <c r="G49" s="58">
        <f ca="1">SUMIF('6.1.2 - 6.1.3'!$H$10:$H$132,'6.1'!E49,'6.1.2 - 6.1.3'!$K$10:$K$132)</f>
        <v>0</v>
      </c>
      <c r="H49" s="60" t="s">
        <v>43</v>
      </c>
      <c r="I49" s="61">
        <v>0.22613352113854845</v>
      </c>
      <c r="J49" s="62">
        <f t="shared" ca="1" si="11"/>
        <v>0</v>
      </c>
      <c r="K49" s="55"/>
    </row>
    <row r="50" spans="1:14" ht="12" customHeight="1" x14ac:dyDescent="0.2">
      <c r="B50" s="59" t="s">
        <v>38</v>
      </c>
      <c r="D50" s="55" t="s">
        <v>39</v>
      </c>
      <c r="E50" s="55" t="str">
        <f>D50&amp;H50</f>
        <v>403GPCN</v>
      </c>
      <c r="F50" s="55" t="s">
        <v>198</v>
      </c>
      <c r="G50" s="58">
        <f ca="1">SUMIF('6.1.2 - 6.1.3'!$H$10:$H$132,'6.1'!E50,'6.1.2 - 6.1.3'!$K$10:$K$132)</f>
        <v>-91116.181431689067</v>
      </c>
      <c r="H50" s="60" t="s">
        <v>44</v>
      </c>
      <c r="I50" s="61">
        <v>6.742981175467383E-2</v>
      </c>
      <c r="J50" s="62">
        <f t="shared" ca="1" si="11"/>
        <v>-6143.9469617435007</v>
      </c>
      <c r="K50" s="55"/>
    </row>
    <row r="51" spans="1:14" ht="12" customHeight="1" x14ac:dyDescent="0.2">
      <c r="B51" s="59" t="s">
        <v>38</v>
      </c>
      <c r="D51" s="55" t="s">
        <v>39</v>
      </c>
      <c r="E51" s="55" t="str">
        <f>D51&amp;H51</f>
        <v>403GPCAEE</v>
      </c>
      <c r="F51" s="55" t="s">
        <v>198</v>
      </c>
      <c r="G51" s="58">
        <f ca="1">SUMIF('6.1.2 - 6.1.3'!$H$10:$H$132,'6.1'!E51,'6.1.2 - 6.1.3'!$K$10:$K$132)</f>
        <v>-4265.649153794584</v>
      </c>
      <c r="H51" s="60" t="s">
        <v>45</v>
      </c>
      <c r="I51" s="61">
        <v>0</v>
      </c>
      <c r="J51" s="62">
        <f t="shared" ca="1" si="11"/>
        <v>0</v>
      </c>
      <c r="K51" s="55"/>
    </row>
    <row r="52" spans="1:14" ht="12" customHeight="1" x14ac:dyDescent="0.2">
      <c r="B52" s="54" t="s">
        <v>46</v>
      </c>
      <c r="D52" s="55"/>
      <c r="E52" s="55"/>
      <c r="F52" s="55"/>
      <c r="G52" s="66">
        <f ca="1">SUM(G9:G51)</f>
        <v>-27501983.005369086</v>
      </c>
      <c r="H52" s="55"/>
      <c r="I52" s="61"/>
      <c r="J52" s="66">
        <f ca="1">SUM(J9:J51)</f>
        <v>-16220473.329020642</v>
      </c>
      <c r="K52" s="55" t="s">
        <v>47</v>
      </c>
      <c r="L52" s="67"/>
      <c r="M52" s="67"/>
      <c r="N52" s="67"/>
    </row>
    <row r="53" spans="1:14" ht="12" customHeight="1" x14ac:dyDescent="0.2">
      <c r="I53" s="61"/>
      <c r="J53" s="62"/>
      <c r="K53" s="55" t="s">
        <v>48</v>
      </c>
    </row>
    <row r="54" spans="1:14" ht="12" customHeight="1" x14ac:dyDescent="0.2">
      <c r="D54" s="55"/>
      <c r="E54" s="55"/>
      <c r="F54" s="55"/>
      <c r="G54" s="55"/>
      <c r="H54" s="55"/>
      <c r="I54" s="55"/>
      <c r="J54" s="55"/>
      <c r="K54" s="55"/>
    </row>
    <row r="55" spans="1:14" ht="12" customHeight="1" thickBot="1" x14ac:dyDescent="0.25">
      <c r="B55" s="53" t="s">
        <v>49</v>
      </c>
      <c r="D55" s="55"/>
      <c r="E55" s="55"/>
      <c r="F55" s="55"/>
      <c r="G55" s="55"/>
      <c r="H55" s="55"/>
      <c r="I55" s="55"/>
      <c r="J55" s="55"/>
      <c r="K55" s="55"/>
    </row>
    <row r="56" spans="1:14" ht="12" customHeight="1" x14ac:dyDescent="0.2">
      <c r="A56" s="68"/>
      <c r="B56" s="69"/>
      <c r="C56" s="70"/>
      <c r="D56" s="71"/>
      <c r="E56" s="71"/>
      <c r="F56" s="71"/>
      <c r="G56" s="72"/>
      <c r="H56" s="71"/>
      <c r="I56" s="71"/>
      <c r="J56" s="71"/>
      <c r="K56" s="73"/>
    </row>
    <row r="57" spans="1:14" ht="12" customHeight="1" x14ac:dyDescent="0.2">
      <c r="A57" s="74"/>
      <c r="B57" s="75"/>
      <c r="D57" s="55"/>
      <c r="E57" s="55"/>
      <c r="F57" s="55"/>
      <c r="G57" s="55"/>
      <c r="H57" s="55"/>
      <c r="I57" s="55"/>
      <c r="J57" s="55"/>
      <c r="K57" s="76"/>
    </row>
    <row r="58" spans="1:14" ht="12" customHeight="1" x14ac:dyDescent="0.2">
      <c r="A58" s="74"/>
      <c r="B58" s="75"/>
      <c r="D58" s="55"/>
      <c r="E58" s="55"/>
      <c r="F58" s="55"/>
      <c r="G58" s="55"/>
      <c r="H58" s="55"/>
      <c r="I58" s="55"/>
      <c r="J58" s="55"/>
      <c r="K58" s="76"/>
    </row>
    <row r="59" spans="1:14" ht="12" customHeight="1" x14ac:dyDescent="0.2">
      <c r="A59" s="74"/>
      <c r="D59" s="55"/>
      <c r="E59" s="55"/>
      <c r="F59" s="55"/>
      <c r="G59" s="55"/>
      <c r="H59" s="55"/>
      <c r="I59" s="55"/>
      <c r="J59" s="55"/>
      <c r="K59" s="76"/>
    </row>
    <row r="60" spans="1:14" ht="12" customHeight="1" x14ac:dyDescent="0.2">
      <c r="A60" s="74"/>
      <c r="D60" s="55"/>
      <c r="E60" s="55"/>
      <c r="F60" s="55"/>
      <c r="G60" s="55"/>
      <c r="H60" s="55"/>
      <c r="I60" s="55"/>
      <c r="J60" s="55"/>
      <c r="K60" s="76"/>
    </row>
    <row r="61" spans="1:14" ht="12" customHeight="1" x14ac:dyDescent="0.2">
      <c r="A61" s="74"/>
      <c r="D61" s="55"/>
      <c r="E61" s="55"/>
      <c r="F61" s="55"/>
      <c r="G61" s="55"/>
      <c r="H61" s="55"/>
      <c r="I61" s="55"/>
      <c r="J61" s="55"/>
      <c r="K61" s="76"/>
    </row>
    <row r="62" spans="1:14" ht="12" customHeight="1" x14ac:dyDescent="0.2">
      <c r="A62" s="74"/>
      <c r="D62" s="55"/>
      <c r="E62" s="55"/>
      <c r="F62" s="55"/>
      <c r="G62" s="55"/>
      <c r="H62" s="55"/>
      <c r="I62" s="55"/>
      <c r="J62" s="55"/>
      <c r="K62" s="76"/>
    </row>
    <row r="63" spans="1:14" ht="12" customHeight="1" thickBot="1" x14ac:dyDescent="0.25">
      <c r="A63" s="77"/>
      <c r="B63" s="78"/>
      <c r="C63" s="78"/>
      <c r="D63" s="79"/>
      <c r="E63" s="79"/>
      <c r="F63" s="79"/>
      <c r="G63" s="79"/>
      <c r="H63" s="79"/>
      <c r="I63" s="79"/>
      <c r="J63" s="79"/>
      <c r="K63" s="80"/>
    </row>
    <row r="64" spans="1:14" ht="12" customHeight="1" x14ac:dyDescent="0.2">
      <c r="D64" s="55"/>
      <c r="E64" s="55"/>
      <c r="F64" s="55"/>
      <c r="G64" s="55"/>
      <c r="H64" s="55"/>
      <c r="I64" s="55"/>
      <c r="J64" s="55"/>
      <c r="K64" s="55"/>
    </row>
    <row r="65" spans="4:11" ht="12" customHeight="1" x14ac:dyDescent="0.2">
      <c r="D65" s="55"/>
      <c r="E65" s="55"/>
      <c r="F65" s="55"/>
      <c r="G65" s="55"/>
      <c r="H65" s="55"/>
      <c r="I65" s="55"/>
      <c r="J65" s="55"/>
      <c r="K65" s="55"/>
    </row>
    <row r="66" spans="4:11" ht="12" customHeight="1" x14ac:dyDescent="0.2"/>
    <row r="68" spans="4:11" x14ac:dyDescent="0.2">
      <c r="D68" s="56"/>
      <c r="E68" s="56"/>
      <c r="H68" s="56"/>
    </row>
    <row r="69" spans="4:11" x14ac:dyDescent="0.2">
      <c r="D69" s="81"/>
      <c r="E69" s="81"/>
    </row>
    <row r="70" spans="4:11" x14ac:dyDescent="0.2">
      <c r="D70" s="81"/>
      <c r="E70" s="81"/>
    </row>
    <row r="71" spans="4:11" x14ac:dyDescent="0.2">
      <c r="D71" s="81"/>
      <c r="E71" s="81"/>
    </row>
    <row r="72" spans="4:11" x14ac:dyDescent="0.2">
      <c r="D72" s="81"/>
      <c r="E72" s="81"/>
    </row>
    <row r="73" spans="4:11" x14ac:dyDescent="0.2">
      <c r="D73" s="81"/>
      <c r="E73" s="81"/>
    </row>
    <row r="74" spans="4:11" x14ac:dyDescent="0.2">
      <c r="D74" s="81"/>
      <c r="E74" s="81"/>
    </row>
    <row r="75" spans="4:11" x14ac:dyDescent="0.2">
      <c r="D75" s="81"/>
      <c r="E75" s="81"/>
    </row>
    <row r="76" spans="4:11" x14ac:dyDescent="0.2">
      <c r="D76" s="81"/>
      <c r="E76" s="81"/>
    </row>
    <row r="77" spans="4:11" x14ac:dyDescent="0.2">
      <c r="D77" s="81"/>
      <c r="E77" s="81"/>
    </row>
    <row r="78" spans="4:11" x14ac:dyDescent="0.2">
      <c r="D78" s="81"/>
      <c r="E78" s="81"/>
    </row>
    <row r="79" spans="4:11" x14ac:dyDescent="0.2">
      <c r="D79" s="81"/>
      <c r="E79" s="81"/>
    </row>
    <row r="80" spans="4:11" x14ac:dyDescent="0.2">
      <c r="D80" s="81"/>
      <c r="E80" s="81"/>
    </row>
    <row r="81" spans="4:5" x14ac:dyDescent="0.2">
      <c r="D81" s="81"/>
      <c r="E81" s="81"/>
    </row>
    <row r="82" spans="4:5" x14ac:dyDescent="0.2">
      <c r="D82" s="81"/>
      <c r="E82" s="81"/>
    </row>
    <row r="83" spans="4:5" x14ac:dyDescent="0.2">
      <c r="D83" s="81"/>
      <c r="E83" s="81"/>
    </row>
    <row r="84" spans="4:5" x14ac:dyDescent="0.2">
      <c r="D84" s="81"/>
      <c r="E84" s="81"/>
    </row>
    <row r="85" spans="4:5" x14ac:dyDescent="0.2">
      <c r="D85" s="81"/>
      <c r="E85" s="81"/>
    </row>
    <row r="86" spans="4:5" x14ac:dyDescent="0.2">
      <c r="D86" s="81"/>
      <c r="E86" s="81"/>
    </row>
    <row r="87" spans="4:5" x14ac:dyDescent="0.2">
      <c r="D87" s="81"/>
      <c r="E87" s="81"/>
    </row>
    <row r="88" spans="4:5" x14ac:dyDescent="0.2">
      <c r="D88" s="81"/>
      <c r="E88" s="81"/>
    </row>
    <row r="89" spans="4:5" x14ac:dyDescent="0.2">
      <c r="D89" s="81"/>
      <c r="E89" s="81"/>
    </row>
    <row r="90" spans="4:5" x14ac:dyDescent="0.2">
      <c r="D90" s="81"/>
      <c r="E90" s="81"/>
    </row>
    <row r="91" spans="4:5" x14ac:dyDescent="0.2">
      <c r="D91" s="81"/>
      <c r="E91" s="81"/>
    </row>
    <row r="92" spans="4:5" x14ac:dyDescent="0.2">
      <c r="D92" s="81"/>
      <c r="E92" s="81"/>
    </row>
    <row r="93" spans="4:5" x14ac:dyDescent="0.2">
      <c r="D93" s="81"/>
      <c r="E93" s="81"/>
    </row>
    <row r="94" spans="4:5" x14ac:dyDescent="0.2">
      <c r="D94" s="81"/>
      <c r="E94" s="81"/>
    </row>
    <row r="95" spans="4:5" x14ac:dyDescent="0.2">
      <c r="D95" s="81"/>
      <c r="E95" s="81"/>
    </row>
    <row r="96" spans="4:5" x14ac:dyDescent="0.2">
      <c r="D96" s="81"/>
      <c r="E96" s="81"/>
    </row>
    <row r="97" spans="4:5" x14ac:dyDescent="0.2">
      <c r="D97" s="81"/>
      <c r="E97" s="81"/>
    </row>
    <row r="98" spans="4:5" x14ac:dyDescent="0.2">
      <c r="D98" s="81"/>
      <c r="E98" s="81"/>
    </row>
    <row r="99" spans="4:5" x14ac:dyDescent="0.2">
      <c r="D99" s="81"/>
      <c r="E99" s="81"/>
    </row>
    <row r="100" spans="4:5" x14ac:dyDescent="0.2">
      <c r="D100" s="81"/>
      <c r="E100" s="81"/>
    </row>
    <row r="101" spans="4:5" x14ac:dyDescent="0.2">
      <c r="D101" s="81"/>
      <c r="E101" s="81"/>
    </row>
    <row r="102" spans="4:5" x14ac:dyDescent="0.2">
      <c r="D102" s="81"/>
      <c r="E102" s="81"/>
    </row>
    <row r="103" spans="4:5" x14ac:dyDescent="0.2">
      <c r="D103" s="81"/>
      <c r="E103" s="81"/>
    </row>
    <row r="104" spans="4:5" x14ac:dyDescent="0.2">
      <c r="D104" s="81"/>
      <c r="E104" s="81"/>
    </row>
    <row r="105" spans="4:5" x14ac:dyDescent="0.2">
      <c r="D105" s="81"/>
      <c r="E105" s="81"/>
    </row>
    <row r="106" spans="4:5" x14ac:dyDescent="0.2">
      <c r="D106" s="81"/>
      <c r="E106" s="81"/>
    </row>
    <row r="107" spans="4:5" x14ac:dyDescent="0.2">
      <c r="D107" s="81"/>
      <c r="E107" s="81"/>
    </row>
    <row r="108" spans="4:5" x14ac:dyDescent="0.2">
      <c r="D108" s="81"/>
      <c r="E108" s="81"/>
    </row>
    <row r="109" spans="4:5" x14ac:dyDescent="0.2">
      <c r="D109" s="81"/>
      <c r="E109" s="81"/>
    </row>
    <row r="110" spans="4:5" x14ac:dyDescent="0.2">
      <c r="D110" s="81"/>
      <c r="E110" s="81"/>
    </row>
    <row r="111" spans="4:5" x14ac:dyDescent="0.2">
      <c r="D111" s="81"/>
      <c r="E111" s="81"/>
    </row>
    <row r="112" spans="4:5" x14ac:dyDescent="0.2">
      <c r="D112" s="81"/>
      <c r="E112" s="81"/>
    </row>
    <row r="113" spans="4:5" x14ac:dyDescent="0.2">
      <c r="D113" s="81"/>
      <c r="E113" s="81"/>
    </row>
    <row r="114" spans="4:5" x14ac:dyDescent="0.2">
      <c r="D114" s="81"/>
      <c r="E114" s="81"/>
    </row>
    <row r="115" spans="4:5" x14ac:dyDescent="0.2">
      <c r="D115" s="81"/>
      <c r="E115" s="81"/>
    </row>
    <row r="116" spans="4:5" x14ac:dyDescent="0.2">
      <c r="D116" s="81"/>
      <c r="E116" s="81"/>
    </row>
    <row r="117" spans="4:5" x14ac:dyDescent="0.2">
      <c r="D117" s="81"/>
      <c r="E117" s="81"/>
    </row>
    <row r="118" spans="4:5" x14ac:dyDescent="0.2">
      <c r="D118" s="81"/>
      <c r="E118" s="81"/>
    </row>
    <row r="119" spans="4:5" x14ac:dyDescent="0.2">
      <c r="D119" s="81"/>
      <c r="E119" s="81"/>
    </row>
    <row r="120" spans="4:5" x14ac:dyDescent="0.2">
      <c r="D120" s="81"/>
      <c r="E120" s="81"/>
    </row>
    <row r="121" spans="4:5" x14ac:dyDescent="0.2">
      <c r="D121" s="81"/>
      <c r="E121" s="81"/>
    </row>
    <row r="122" spans="4:5" x14ac:dyDescent="0.2">
      <c r="D122" s="81"/>
      <c r="E122" s="81"/>
    </row>
    <row r="123" spans="4:5" x14ac:dyDescent="0.2">
      <c r="D123" s="81"/>
      <c r="E123" s="81"/>
    </row>
    <row r="124" spans="4:5" x14ac:dyDescent="0.2">
      <c r="D124" s="81"/>
      <c r="E124" s="81"/>
    </row>
    <row r="125" spans="4:5" x14ac:dyDescent="0.2">
      <c r="D125" s="81"/>
      <c r="E125" s="81"/>
    </row>
    <row r="126" spans="4:5" x14ac:dyDescent="0.2">
      <c r="D126" s="81"/>
      <c r="E126" s="81"/>
    </row>
    <row r="127" spans="4:5" x14ac:dyDescent="0.2">
      <c r="D127" s="81"/>
      <c r="E127" s="81"/>
    </row>
    <row r="128" spans="4:5" x14ac:dyDescent="0.2">
      <c r="D128" s="81"/>
      <c r="E128" s="81"/>
    </row>
    <row r="129" spans="4:5" x14ac:dyDescent="0.2">
      <c r="D129" s="81"/>
      <c r="E129" s="81"/>
    </row>
    <row r="130" spans="4:5" x14ac:dyDescent="0.2">
      <c r="D130" s="81"/>
      <c r="E130" s="81"/>
    </row>
    <row r="131" spans="4:5" x14ac:dyDescent="0.2">
      <c r="D131" s="81"/>
      <c r="E131" s="81"/>
    </row>
    <row r="132" spans="4:5" x14ac:dyDescent="0.2">
      <c r="D132" s="81"/>
      <c r="E132" s="81"/>
    </row>
    <row r="133" spans="4:5" x14ac:dyDescent="0.2">
      <c r="D133" s="81"/>
      <c r="E133" s="81"/>
    </row>
    <row r="134" spans="4:5" x14ac:dyDescent="0.2">
      <c r="D134" s="81"/>
      <c r="E134" s="81"/>
    </row>
    <row r="135" spans="4:5" x14ac:dyDescent="0.2">
      <c r="D135" s="81"/>
      <c r="E135" s="81"/>
    </row>
    <row r="136" spans="4:5" x14ac:dyDescent="0.2">
      <c r="D136" s="81"/>
      <c r="E136" s="81"/>
    </row>
    <row r="137" spans="4:5" x14ac:dyDescent="0.2">
      <c r="D137" s="81"/>
      <c r="E137" s="81"/>
    </row>
    <row r="138" spans="4:5" x14ac:dyDescent="0.2">
      <c r="D138" s="81"/>
      <c r="E138" s="81"/>
    </row>
    <row r="139" spans="4:5" x14ac:dyDescent="0.2">
      <c r="D139" s="81"/>
      <c r="E139" s="81"/>
    </row>
    <row r="140" spans="4:5" x14ac:dyDescent="0.2">
      <c r="D140" s="81"/>
      <c r="E140" s="81"/>
    </row>
    <row r="141" spans="4:5" x14ac:dyDescent="0.2">
      <c r="D141" s="81"/>
      <c r="E141" s="81"/>
    </row>
    <row r="142" spans="4:5" x14ac:dyDescent="0.2">
      <c r="D142" s="81"/>
      <c r="E142" s="81"/>
    </row>
    <row r="143" spans="4:5" x14ac:dyDescent="0.2">
      <c r="D143" s="81"/>
      <c r="E143" s="81"/>
    </row>
    <row r="144" spans="4:5" x14ac:dyDescent="0.2">
      <c r="D144" s="81"/>
      <c r="E144" s="81"/>
    </row>
    <row r="145" spans="4:5" x14ac:dyDescent="0.2">
      <c r="D145" s="81"/>
      <c r="E145" s="81"/>
    </row>
    <row r="146" spans="4:5" x14ac:dyDescent="0.2">
      <c r="D146" s="81"/>
      <c r="E146" s="81"/>
    </row>
    <row r="147" spans="4:5" x14ac:dyDescent="0.2">
      <c r="D147" s="81"/>
      <c r="E147" s="81"/>
    </row>
    <row r="148" spans="4:5" x14ac:dyDescent="0.2">
      <c r="D148" s="81"/>
      <c r="E148" s="81"/>
    </row>
    <row r="149" spans="4:5" x14ac:dyDescent="0.2">
      <c r="D149" s="81"/>
      <c r="E149" s="81"/>
    </row>
    <row r="150" spans="4:5" x14ac:dyDescent="0.2">
      <c r="D150" s="81"/>
      <c r="E150" s="81"/>
    </row>
    <row r="151" spans="4:5" x14ac:dyDescent="0.2">
      <c r="D151" s="81"/>
      <c r="E151" s="81"/>
    </row>
    <row r="152" spans="4:5" x14ac:dyDescent="0.2">
      <c r="D152" s="81"/>
      <c r="E152" s="81"/>
    </row>
    <row r="153" spans="4:5" x14ac:dyDescent="0.2">
      <c r="D153" s="81"/>
      <c r="E153" s="81"/>
    </row>
    <row r="154" spans="4:5" x14ac:dyDescent="0.2">
      <c r="D154" s="81"/>
      <c r="E154" s="81"/>
    </row>
    <row r="155" spans="4:5" x14ac:dyDescent="0.2">
      <c r="D155" s="81"/>
      <c r="E155" s="81"/>
    </row>
    <row r="156" spans="4:5" x14ac:dyDescent="0.2">
      <c r="D156" s="81"/>
      <c r="E156" s="81"/>
    </row>
    <row r="157" spans="4:5" x14ac:dyDescent="0.2">
      <c r="D157" s="81"/>
      <c r="E157" s="81"/>
    </row>
    <row r="158" spans="4:5" x14ac:dyDescent="0.2">
      <c r="D158" s="81"/>
      <c r="E158" s="81"/>
    </row>
    <row r="159" spans="4:5" x14ac:dyDescent="0.2">
      <c r="D159" s="81"/>
      <c r="E159" s="81"/>
    </row>
    <row r="160" spans="4:5" x14ac:dyDescent="0.2">
      <c r="D160" s="81"/>
      <c r="E160" s="81"/>
    </row>
    <row r="161" spans="4:5" x14ac:dyDescent="0.2">
      <c r="D161" s="81"/>
      <c r="E161" s="81"/>
    </row>
    <row r="162" spans="4:5" x14ac:dyDescent="0.2">
      <c r="D162" s="81"/>
      <c r="E162" s="81"/>
    </row>
    <row r="163" spans="4:5" x14ac:dyDescent="0.2">
      <c r="D163" s="81"/>
      <c r="E163" s="81"/>
    </row>
    <row r="164" spans="4:5" x14ac:dyDescent="0.2">
      <c r="D164" s="81"/>
      <c r="E164" s="81"/>
    </row>
    <row r="165" spans="4:5" x14ac:dyDescent="0.2">
      <c r="D165" s="81"/>
      <c r="E165" s="81"/>
    </row>
    <row r="166" spans="4:5" x14ac:dyDescent="0.2">
      <c r="D166" s="81"/>
      <c r="E166" s="81"/>
    </row>
    <row r="167" spans="4:5" x14ac:dyDescent="0.2">
      <c r="D167" s="81"/>
      <c r="E167" s="81"/>
    </row>
    <row r="168" spans="4:5" x14ac:dyDescent="0.2">
      <c r="D168" s="81"/>
      <c r="E168" s="81"/>
    </row>
    <row r="169" spans="4:5" x14ac:dyDescent="0.2">
      <c r="D169" s="81"/>
      <c r="E169" s="81"/>
    </row>
    <row r="170" spans="4:5" x14ac:dyDescent="0.2">
      <c r="D170" s="81"/>
      <c r="E170" s="81"/>
    </row>
    <row r="171" spans="4:5" x14ac:dyDescent="0.2">
      <c r="D171" s="81"/>
      <c r="E171" s="81"/>
    </row>
    <row r="172" spans="4:5" x14ac:dyDescent="0.2">
      <c r="D172" s="81"/>
      <c r="E172" s="81"/>
    </row>
    <row r="173" spans="4:5" x14ac:dyDescent="0.2">
      <c r="D173" s="81"/>
      <c r="E173" s="81"/>
    </row>
    <row r="174" spans="4:5" x14ac:dyDescent="0.2">
      <c r="D174" s="81"/>
      <c r="E174" s="81"/>
    </row>
    <row r="175" spans="4:5" x14ac:dyDescent="0.2">
      <c r="D175" s="81"/>
      <c r="E175" s="81"/>
    </row>
    <row r="176" spans="4:5" x14ac:dyDescent="0.2">
      <c r="D176" s="81"/>
      <c r="E176" s="81"/>
    </row>
    <row r="177" spans="4:5" x14ac:dyDescent="0.2">
      <c r="D177" s="81"/>
      <c r="E177" s="81"/>
    </row>
    <row r="178" spans="4:5" x14ac:dyDescent="0.2">
      <c r="D178" s="81"/>
      <c r="E178" s="81"/>
    </row>
    <row r="179" spans="4:5" x14ac:dyDescent="0.2">
      <c r="D179" s="81"/>
      <c r="E179" s="81"/>
    </row>
    <row r="180" spans="4:5" x14ac:dyDescent="0.2">
      <c r="D180" s="81"/>
      <c r="E180" s="81"/>
    </row>
    <row r="181" spans="4:5" x14ac:dyDescent="0.2">
      <c r="D181" s="81"/>
      <c r="E181" s="81"/>
    </row>
    <row r="182" spans="4:5" x14ac:dyDescent="0.2">
      <c r="D182" s="81"/>
      <c r="E182" s="81"/>
    </row>
    <row r="183" spans="4:5" x14ac:dyDescent="0.2">
      <c r="D183" s="81"/>
      <c r="E183" s="81"/>
    </row>
    <row r="184" spans="4:5" x14ac:dyDescent="0.2">
      <c r="D184" s="81"/>
      <c r="E184" s="81"/>
    </row>
    <row r="185" spans="4:5" x14ac:dyDescent="0.2">
      <c r="D185" s="81"/>
      <c r="E185" s="81"/>
    </row>
    <row r="186" spans="4:5" x14ac:dyDescent="0.2">
      <c r="D186" s="81"/>
      <c r="E186" s="81"/>
    </row>
    <row r="187" spans="4:5" x14ac:dyDescent="0.2">
      <c r="D187" s="81"/>
      <c r="E187" s="81"/>
    </row>
    <row r="188" spans="4:5" x14ac:dyDescent="0.2">
      <c r="D188" s="81"/>
      <c r="E188" s="81"/>
    </row>
    <row r="189" spans="4:5" x14ac:dyDescent="0.2">
      <c r="D189" s="81"/>
      <c r="E189" s="81"/>
    </row>
    <row r="190" spans="4:5" x14ac:dyDescent="0.2">
      <c r="D190" s="81"/>
      <c r="E190" s="81"/>
    </row>
    <row r="191" spans="4:5" x14ac:dyDescent="0.2">
      <c r="D191" s="81"/>
      <c r="E191" s="81"/>
    </row>
    <row r="192" spans="4:5" x14ac:dyDescent="0.2">
      <c r="D192" s="81"/>
      <c r="E192" s="81"/>
    </row>
    <row r="193" spans="4:5" x14ac:dyDescent="0.2">
      <c r="D193" s="81"/>
      <c r="E193" s="81"/>
    </row>
    <row r="194" spans="4:5" x14ac:dyDescent="0.2">
      <c r="D194" s="81"/>
      <c r="E194" s="81"/>
    </row>
    <row r="195" spans="4:5" x14ac:dyDescent="0.2">
      <c r="D195" s="81"/>
      <c r="E195" s="81"/>
    </row>
    <row r="196" spans="4:5" x14ac:dyDescent="0.2">
      <c r="D196" s="81"/>
      <c r="E196" s="81"/>
    </row>
    <row r="197" spans="4:5" x14ac:dyDescent="0.2">
      <c r="D197" s="81"/>
      <c r="E197" s="81"/>
    </row>
    <row r="198" spans="4:5" x14ac:dyDescent="0.2">
      <c r="D198" s="81"/>
      <c r="E198" s="81"/>
    </row>
    <row r="199" spans="4:5" x14ac:dyDescent="0.2">
      <c r="D199" s="81"/>
      <c r="E199" s="81"/>
    </row>
    <row r="200" spans="4:5" x14ac:dyDescent="0.2">
      <c r="D200" s="81"/>
      <c r="E200" s="81"/>
    </row>
    <row r="201" spans="4:5" x14ac:dyDescent="0.2">
      <c r="D201" s="81"/>
      <c r="E201" s="81"/>
    </row>
    <row r="202" spans="4:5" x14ac:dyDescent="0.2">
      <c r="D202" s="81"/>
      <c r="E202" s="81"/>
    </row>
    <row r="203" spans="4:5" x14ac:dyDescent="0.2">
      <c r="D203" s="81"/>
      <c r="E203" s="81"/>
    </row>
    <row r="204" spans="4:5" x14ac:dyDescent="0.2">
      <c r="D204" s="81"/>
      <c r="E204" s="81"/>
    </row>
    <row r="205" spans="4:5" x14ac:dyDescent="0.2">
      <c r="D205" s="81"/>
      <c r="E205" s="81"/>
    </row>
    <row r="206" spans="4:5" x14ac:dyDescent="0.2">
      <c r="D206" s="81"/>
      <c r="E206" s="81"/>
    </row>
    <row r="207" spans="4:5" x14ac:dyDescent="0.2">
      <c r="D207" s="81"/>
      <c r="E207" s="81"/>
    </row>
    <row r="208" spans="4:5" x14ac:dyDescent="0.2">
      <c r="D208" s="81"/>
      <c r="E208" s="81"/>
    </row>
    <row r="209" spans="4:5" x14ac:dyDescent="0.2">
      <c r="D209" s="81"/>
      <c r="E209" s="81"/>
    </row>
    <row r="210" spans="4:5" x14ac:dyDescent="0.2">
      <c r="D210" s="81"/>
      <c r="E210" s="81"/>
    </row>
    <row r="211" spans="4:5" x14ac:dyDescent="0.2">
      <c r="D211" s="81"/>
      <c r="E211" s="81"/>
    </row>
    <row r="212" spans="4:5" x14ac:dyDescent="0.2">
      <c r="D212" s="81"/>
      <c r="E212" s="81"/>
    </row>
    <row r="213" spans="4:5" x14ac:dyDescent="0.2">
      <c r="D213" s="81"/>
      <c r="E213" s="81"/>
    </row>
    <row r="214" spans="4:5" x14ac:dyDescent="0.2">
      <c r="D214" s="81"/>
      <c r="E214" s="81"/>
    </row>
    <row r="215" spans="4:5" x14ac:dyDescent="0.2">
      <c r="D215" s="81"/>
      <c r="E215" s="81"/>
    </row>
    <row r="216" spans="4:5" x14ac:dyDescent="0.2">
      <c r="D216" s="81"/>
      <c r="E216" s="81"/>
    </row>
    <row r="217" spans="4:5" x14ac:dyDescent="0.2">
      <c r="D217" s="81"/>
      <c r="E217" s="81"/>
    </row>
    <row r="218" spans="4:5" x14ac:dyDescent="0.2">
      <c r="D218" s="81"/>
      <c r="E218" s="81"/>
    </row>
    <row r="219" spans="4:5" x14ac:dyDescent="0.2">
      <c r="D219" s="81"/>
      <c r="E219" s="81"/>
    </row>
    <row r="220" spans="4:5" x14ac:dyDescent="0.2">
      <c r="D220" s="81"/>
      <c r="E220" s="81"/>
    </row>
    <row r="221" spans="4:5" x14ac:dyDescent="0.2">
      <c r="D221" s="81"/>
      <c r="E221" s="81"/>
    </row>
    <row r="222" spans="4:5" x14ac:dyDescent="0.2">
      <c r="D222" s="81"/>
      <c r="E222" s="81"/>
    </row>
    <row r="223" spans="4:5" x14ac:dyDescent="0.2">
      <c r="D223" s="81"/>
      <c r="E223" s="81"/>
    </row>
    <row r="224" spans="4:5" x14ac:dyDescent="0.2">
      <c r="D224" s="81"/>
      <c r="E224" s="81"/>
    </row>
    <row r="225" spans="4:5" x14ac:dyDescent="0.2">
      <c r="D225" s="81"/>
      <c r="E225" s="81"/>
    </row>
    <row r="226" spans="4:5" x14ac:dyDescent="0.2">
      <c r="D226" s="81"/>
      <c r="E226" s="81"/>
    </row>
    <row r="227" spans="4:5" x14ac:dyDescent="0.2">
      <c r="D227" s="81"/>
      <c r="E227" s="81"/>
    </row>
    <row r="228" spans="4:5" x14ac:dyDescent="0.2">
      <c r="D228" s="81"/>
      <c r="E228" s="81"/>
    </row>
    <row r="229" spans="4:5" x14ac:dyDescent="0.2">
      <c r="D229" s="81"/>
      <c r="E229" s="81"/>
    </row>
    <row r="230" spans="4:5" x14ac:dyDescent="0.2">
      <c r="D230" s="81"/>
      <c r="E230" s="81"/>
    </row>
    <row r="231" spans="4:5" x14ac:dyDescent="0.2">
      <c r="D231" s="81"/>
      <c r="E231" s="81"/>
    </row>
    <row r="232" spans="4:5" x14ac:dyDescent="0.2">
      <c r="D232" s="81"/>
      <c r="E232" s="81"/>
    </row>
    <row r="233" spans="4:5" x14ac:dyDescent="0.2">
      <c r="D233" s="81"/>
      <c r="E233" s="81"/>
    </row>
    <row r="234" spans="4:5" x14ac:dyDescent="0.2">
      <c r="D234" s="81"/>
      <c r="E234" s="81"/>
    </row>
    <row r="235" spans="4:5" x14ac:dyDescent="0.2">
      <c r="D235" s="81"/>
      <c r="E235" s="81"/>
    </row>
    <row r="236" spans="4:5" x14ac:dyDescent="0.2">
      <c r="D236" s="81"/>
      <c r="E236" s="81"/>
    </row>
    <row r="237" spans="4:5" x14ac:dyDescent="0.2">
      <c r="D237" s="81"/>
      <c r="E237" s="81"/>
    </row>
    <row r="238" spans="4:5" x14ac:dyDescent="0.2">
      <c r="D238" s="81"/>
      <c r="E238" s="81"/>
    </row>
    <row r="239" spans="4:5" x14ac:dyDescent="0.2">
      <c r="D239" s="81"/>
      <c r="E239" s="81"/>
    </row>
    <row r="240" spans="4:5" x14ac:dyDescent="0.2">
      <c r="D240" s="81"/>
      <c r="E240" s="81"/>
    </row>
    <row r="241" spans="4:5" x14ac:dyDescent="0.2">
      <c r="D241" s="81"/>
      <c r="E241" s="81"/>
    </row>
    <row r="242" spans="4:5" x14ac:dyDescent="0.2">
      <c r="D242" s="81"/>
      <c r="E242" s="81"/>
    </row>
    <row r="243" spans="4:5" x14ac:dyDescent="0.2">
      <c r="D243" s="81"/>
      <c r="E243" s="81"/>
    </row>
    <row r="244" spans="4:5" x14ac:dyDescent="0.2">
      <c r="D244" s="81"/>
      <c r="E244" s="81"/>
    </row>
    <row r="245" spans="4:5" x14ac:dyDescent="0.2">
      <c r="D245" s="81"/>
      <c r="E245" s="81"/>
    </row>
    <row r="246" spans="4:5" x14ac:dyDescent="0.2">
      <c r="D246" s="81"/>
      <c r="E246" s="81"/>
    </row>
    <row r="247" spans="4:5" x14ac:dyDescent="0.2">
      <c r="D247" s="81"/>
      <c r="E247" s="81"/>
    </row>
    <row r="248" spans="4:5" x14ac:dyDescent="0.2">
      <c r="D248" s="81"/>
      <c r="E248" s="81"/>
    </row>
    <row r="249" spans="4:5" x14ac:dyDescent="0.2">
      <c r="D249" s="81"/>
      <c r="E249" s="81"/>
    </row>
    <row r="250" spans="4:5" x14ac:dyDescent="0.2">
      <c r="D250" s="81"/>
      <c r="E250" s="81"/>
    </row>
    <row r="251" spans="4:5" x14ac:dyDescent="0.2">
      <c r="D251" s="81"/>
      <c r="E251" s="81"/>
    </row>
    <row r="252" spans="4:5" x14ac:dyDescent="0.2">
      <c r="D252" s="81"/>
      <c r="E252" s="81"/>
    </row>
    <row r="253" spans="4:5" x14ac:dyDescent="0.2">
      <c r="D253" s="81"/>
      <c r="E253" s="81"/>
    </row>
    <row r="254" spans="4:5" x14ac:dyDescent="0.2">
      <c r="D254" s="81"/>
      <c r="E254" s="81"/>
    </row>
    <row r="255" spans="4:5" x14ac:dyDescent="0.2">
      <c r="D255" s="81"/>
      <c r="E255" s="81"/>
    </row>
    <row r="256" spans="4:5" x14ac:dyDescent="0.2">
      <c r="D256" s="81"/>
      <c r="E256" s="81"/>
    </row>
    <row r="257" spans="4:5" x14ac:dyDescent="0.2">
      <c r="D257" s="81"/>
      <c r="E257" s="81"/>
    </row>
    <row r="258" spans="4:5" x14ac:dyDescent="0.2">
      <c r="D258" s="81"/>
      <c r="E258" s="81"/>
    </row>
    <row r="259" spans="4:5" x14ac:dyDescent="0.2">
      <c r="D259" s="81"/>
      <c r="E259" s="81"/>
    </row>
    <row r="260" spans="4:5" x14ac:dyDescent="0.2">
      <c r="D260" s="81"/>
      <c r="E260" s="81"/>
    </row>
    <row r="261" spans="4:5" x14ac:dyDescent="0.2">
      <c r="D261" s="81"/>
      <c r="E261" s="81"/>
    </row>
    <row r="262" spans="4:5" x14ac:dyDescent="0.2">
      <c r="D262" s="81"/>
      <c r="E262" s="81"/>
    </row>
    <row r="263" spans="4:5" x14ac:dyDescent="0.2">
      <c r="D263" s="81"/>
      <c r="E263" s="81"/>
    </row>
    <row r="264" spans="4:5" x14ac:dyDescent="0.2">
      <c r="D264" s="81"/>
      <c r="E264" s="81"/>
    </row>
    <row r="265" spans="4:5" x14ac:dyDescent="0.2">
      <c r="D265" s="81"/>
      <c r="E265" s="81"/>
    </row>
    <row r="266" spans="4:5" x14ac:dyDescent="0.2">
      <c r="D266" s="81"/>
      <c r="E266" s="81"/>
    </row>
    <row r="267" spans="4:5" x14ac:dyDescent="0.2">
      <c r="D267" s="81"/>
      <c r="E267" s="81"/>
    </row>
    <row r="268" spans="4:5" x14ac:dyDescent="0.2">
      <c r="D268" s="81"/>
      <c r="E268" s="81"/>
    </row>
    <row r="269" spans="4:5" x14ac:dyDescent="0.2">
      <c r="D269" s="81"/>
      <c r="E269" s="81"/>
    </row>
    <row r="270" spans="4:5" x14ac:dyDescent="0.2">
      <c r="D270" s="81"/>
      <c r="E270" s="81"/>
    </row>
    <row r="271" spans="4:5" x14ac:dyDescent="0.2">
      <c r="D271" s="81"/>
      <c r="E271" s="81"/>
    </row>
    <row r="272" spans="4:5" x14ac:dyDescent="0.2">
      <c r="D272" s="81"/>
      <c r="E272" s="81"/>
    </row>
    <row r="273" spans="4:5" x14ac:dyDescent="0.2">
      <c r="D273" s="81"/>
      <c r="E273" s="81"/>
    </row>
    <row r="274" spans="4:5" x14ac:dyDescent="0.2">
      <c r="D274" s="81"/>
      <c r="E274" s="81"/>
    </row>
    <row r="275" spans="4:5" x14ac:dyDescent="0.2">
      <c r="D275" s="81"/>
      <c r="E275" s="81"/>
    </row>
    <row r="276" spans="4:5" x14ac:dyDescent="0.2">
      <c r="D276" s="81"/>
      <c r="E276" s="81"/>
    </row>
    <row r="277" spans="4:5" x14ac:dyDescent="0.2">
      <c r="D277" s="81"/>
      <c r="E277" s="81"/>
    </row>
    <row r="278" spans="4:5" x14ac:dyDescent="0.2">
      <c r="D278" s="81"/>
      <c r="E278" s="81"/>
    </row>
    <row r="279" spans="4:5" x14ac:dyDescent="0.2">
      <c r="D279" s="81"/>
      <c r="E279" s="81"/>
    </row>
    <row r="280" spans="4:5" x14ac:dyDescent="0.2">
      <c r="D280" s="81"/>
      <c r="E280" s="81"/>
    </row>
    <row r="281" spans="4:5" x14ac:dyDescent="0.2">
      <c r="D281" s="81"/>
      <c r="E281" s="81"/>
    </row>
    <row r="282" spans="4:5" x14ac:dyDescent="0.2">
      <c r="D282" s="81"/>
      <c r="E282" s="81"/>
    </row>
    <row r="283" spans="4:5" x14ac:dyDescent="0.2">
      <c r="D283" s="81"/>
      <c r="E283" s="81"/>
    </row>
    <row r="284" spans="4:5" x14ac:dyDescent="0.2">
      <c r="D284" s="81"/>
      <c r="E284" s="81"/>
    </row>
    <row r="285" spans="4:5" x14ac:dyDescent="0.2">
      <c r="D285" s="81"/>
      <c r="E285" s="81"/>
    </row>
    <row r="286" spans="4:5" x14ac:dyDescent="0.2">
      <c r="D286" s="81"/>
      <c r="E286" s="81"/>
    </row>
    <row r="287" spans="4:5" x14ac:dyDescent="0.2">
      <c r="D287" s="81"/>
      <c r="E287" s="81"/>
    </row>
    <row r="288" spans="4:5" x14ac:dyDescent="0.2">
      <c r="D288" s="81"/>
      <c r="E288" s="81"/>
    </row>
    <row r="289" spans="4:5" x14ac:dyDescent="0.2">
      <c r="D289" s="81"/>
      <c r="E289" s="81"/>
    </row>
    <row r="290" spans="4:5" x14ac:dyDescent="0.2">
      <c r="D290" s="81"/>
      <c r="E290" s="81"/>
    </row>
    <row r="291" spans="4:5" x14ac:dyDescent="0.2">
      <c r="D291" s="81"/>
      <c r="E291" s="81"/>
    </row>
    <row r="292" spans="4:5" x14ac:dyDescent="0.2">
      <c r="D292" s="81"/>
      <c r="E292" s="81"/>
    </row>
    <row r="293" spans="4:5" x14ac:dyDescent="0.2">
      <c r="D293" s="81"/>
      <c r="E293" s="81"/>
    </row>
    <row r="294" spans="4:5" x14ac:dyDescent="0.2">
      <c r="D294" s="81"/>
      <c r="E294" s="81"/>
    </row>
    <row r="295" spans="4:5" x14ac:dyDescent="0.2">
      <c r="D295" s="81"/>
      <c r="E295" s="81"/>
    </row>
    <row r="296" spans="4:5" x14ac:dyDescent="0.2">
      <c r="D296" s="81"/>
      <c r="E296" s="81"/>
    </row>
    <row r="297" spans="4:5" x14ac:dyDescent="0.2">
      <c r="D297" s="81"/>
      <c r="E297" s="81"/>
    </row>
    <row r="298" spans="4:5" x14ac:dyDescent="0.2">
      <c r="D298" s="81"/>
      <c r="E298" s="81"/>
    </row>
    <row r="299" spans="4:5" x14ac:dyDescent="0.2">
      <c r="D299" s="81"/>
      <c r="E299" s="81"/>
    </row>
    <row r="300" spans="4:5" x14ac:dyDescent="0.2">
      <c r="D300" s="81"/>
      <c r="E300" s="81"/>
    </row>
    <row r="301" spans="4:5" x14ac:dyDescent="0.2">
      <c r="D301" s="81"/>
      <c r="E301" s="81"/>
    </row>
    <row r="302" spans="4:5" x14ac:dyDescent="0.2">
      <c r="D302" s="81"/>
      <c r="E302" s="81"/>
    </row>
    <row r="303" spans="4:5" x14ac:dyDescent="0.2">
      <c r="D303" s="81"/>
      <c r="E303" s="81"/>
    </row>
    <row r="304" spans="4:5" x14ac:dyDescent="0.2">
      <c r="D304" s="81"/>
      <c r="E304" s="81"/>
    </row>
    <row r="305" spans="4:5" x14ac:dyDescent="0.2">
      <c r="D305" s="81"/>
      <c r="E305" s="81"/>
    </row>
    <row r="306" spans="4:5" x14ac:dyDescent="0.2">
      <c r="D306" s="81"/>
      <c r="E306" s="81"/>
    </row>
    <row r="307" spans="4:5" x14ac:dyDescent="0.2">
      <c r="D307" s="81"/>
      <c r="E307" s="81"/>
    </row>
    <row r="308" spans="4:5" x14ac:dyDescent="0.2">
      <c r="D308" s="81"/>
      <c r="E308" s="81"/>
    </row>
    <row r="309" spans="4:5" x14ac:dyDescent="0.2">
      <c r="D309" s="81"/>
      <c r="E309" s="81"/>
    </row>
    <row r="310" spans="4:5" x14ac:dyDescent="0.2">
      <c r="D310" s="81"/>
      <c r="E310" s="81"/>
    </row>
    <row r="311" spans="4:5" x14ac:dyDescent="0.2">
      <c r="D311" s="81"/>
      <c r="E311" s="81"/>
    </row>
    <row r="312" spans="4:5" x14ac:dyDescent="0.2">
      <c r="D312" s="81"/>
      <c r="E312" s="81"/>
    </row>
    <row r="313" spans="4:5" x14ac:dyDescent="0.2">
      <c r="D313" s="81"/>
      <c r="E313" s="81"/>
    </row>
    <row r="314" spans="4:5" x14ac:dyDescent="0.2">
      <c r="D314" s="81"/>
      <c r="E314" s="81"/>
    </row>
    <row r="315" spans="4:5" x14ac:dyDescent="0.2">
      <c r="D315" s="81"/>
      <c r="E315" s="81"/>
    </row>
    <row r="316" spans="4:5" x14ac:dyDescent="0.2">
      <c r="D316" s="81"/>
      <c r="E316" s="81"/>
    </row>
    <row r="317" spans="4:5" x14ac:dyDescent="0.2">
      <c r="D317" s="81"/>
      <c r="E317" s="81"/>
    </row>
    <row r="318" spans="4:5" x14ac:dyDescent="0.2">
      <c r="D318" s="81"/>
      <c r="E318" s="81"/>
    </row>
    <row r="319" spans="4:5" x14ac:dyDescent="0.2">
      <c r="D319" s="81"/>
      <c r="E319" s="81"/>
    </row>
    <row r="320" spans="4:5" x14ac:dyDescent="0.2">
      <c r="D320" s="81"/>
      <c r="E320" s="81"/>
    </row>
    <row r="321" spans="4:5" x14ac:dyDescent="0.2">
      <c r="D321" s="81"/>
      <c r="E321" s="81"/>
    </row>
    <row r="322" spans="4:5" x14ac:dyDescent="0.2">
      <c r="D322" s="81"/>
      <c r="E322" s="81"/>
    </row>
    <row r="323" spans="4:5" x14ac:dyDescent="0.2">
      <c r="D323" s="81"/>
      <c r="E323" s="81"/>
    </row>
    <row r="324" spans="4:5" x14ac:dyDescent="0.2">
      <c r="D324" s="81"/>
      <c r="E324" s="81"/>
    </row>
    <row r="325" spans="4:5" x14ac:dyDescent="0.2">
      <c r="D325" s="81"/>
      <c r="E325" s="81"/>
    </row>
    <row r="326" spans="4:5" x14ac:dyDescent="0.2">
      <c r="D326" s="81"/>
      <c r="E326" s="81"/>
    </row>
    <row r="327" spans="4:5" x14ac:dyDescent="0.2">
      <c r="D327" s="81"/>
      <c r="E327" s="81"/>
    </row>
    <row r="328" spans="4:5" x14ac:dyDescent="0.2">
      <c r="D328" s="81"/>
      <c r="E328" s="81"/>
    </row>
    <row r="329" spans="4:5" x14ac:dyDescent="0.2">
      <c r="D329" s="81"/>
      <c r="E329" s="81"/>
    </row>
    <row r="330" spans="4:5" x14ac:dyDescent="0.2">
      <c r="D330" s="81"/>
      <c r="E330" s="81"/>
    </row>
    <row r="331" spans="4:5" x14ac:dyDescent="0.2">
      <c r="D331" s="81"/>
      <c r="E331" s="81"/>
    </row>
    <row r="332" spans="4:5" x14ac:dyDescent="0.2">
      <c r="D332" s="81"/>
      <c r="E332" s="81"/>
    </row>
    <row r="333" spans="4:5" x14ac:dyDescent="0.2">
      <c r="D333" s="81"/>
      <c r="E333" s="81"/>
    </row>
    <row r="334" spans="4:5" x14ac:dyDescent="0.2">
      <c r="D334" s="81"/>
      <c r="E334" s="81"/>
    </row>
    <row r="335" spans="4:5" x14ac:dyDescent="0.2">
      <c r="D335" s="81"/>
      <c r="E335" s="81"/>
    </row>
    <row r="336" spans="4:5" x14ac:dyDescent="0.2">
      <c r="D336" s="81"/>
      <c r="E336" s="81"/>
    </row>
    <row r="337" spans="4:5" x14ac:dyDescent="0.2">
      <c r="D337" s="81"/>
      <c r="E337" s="81"/>
    </row>
    <row r="338" spans="4:5" x14ac:dyDescent="0.2">
      <c r="D338" s="81"/>
      <c r="E338" s="81"/>
    </row>
    <row r="339" spans="4:5" x14ac:dyDescent="0.2">
      <c r="D339" s="81"/>
      <c r="E339" s="81"/>
    </row>
    <row r="340" spans="4:5" x14ac:dyDescent="0.2">
      <c r="D340" s="81"/>
      <c r="E340" s="81"/>
    </row>
    <row r="341" spans="4:5" x14ac:dyDescent="0.2">
      <c r="D341" s="81"/>
      <c r="E341" s="81"/>
    </row>
    <row r="342" spans="4:5" x14ac:dyDescent="0.2">
      <c r="D342" s="81"/>
      <c r="E342" s="81"/>
    </row>
    <row r="343" spans="4:5" x14ac:dyDescent="0.2">
      <c r="D343" s="81"/>
      <c r="E343" s="81"/>
    </row>
    <row r="344" spans="4:5" x14ac:dyDescent="0.2">
      <c r="D344" s="81"/>
      <c r="E344" s="81"/>
    </row>
    <row r="345" spans="4:5" x14ac:dyDescent="0.2">
      <c r="D345" s="81"/>
      <c r="E345" s="81"/>
    </row>
    <row r="346" spans="4:5" x14ac:dyDescent="0.2">
      <c r="D346" s="81"/>
      <c r="E346" s="81"/>
    </row>
    <row r="347" spans="4:5" x14ac:dyDescent="0.2">
      <c r="D347" s="81"/>
      <c r="E347" s="81"/>
    </row>
    <row r="348" spans="4:5" x14ac:dyDescent="0.2">
      <c r="D348" s="81"/>
      <c r="E348" s="81"/>
    </row>
    <row r="349" spans="4:5" x14ac:dyDescent="0.2">
      <c r="D349" s="81"/>
      <c r="E349" s="81"/>
    </row>
    <row r="350" spans="4:5" x14ac:dyDescent="0.2">
      <c r="D350" s="81"/>
      <c r="E350" s="81"/>
    </row>
    <row r="351" spans="4:5" x14ac:dyDescent="0.2">
      <c r="D351" s="81"/>
      <c r="E351" s="81"/>
    </row>
    <row r="352" spans="4:5" x14ac:dyDescent="0.2">
      <c r="D352" s="81"/>
      <c r="E352" s="81"/>
    </row>
    <row r="353" spans="4:5" x14ac:dyDescent="0.2">
      <c r="D353" s="81"/>
      <c r="E353" s="81"/>
    </row>
    <row r="354" spans="4:5" x14ac:dyDescent="0.2">
      <c r="D354" s="81"/>
      <c r="E354" s="81"/>
    </row>
    <row r="355" spans="4:5" x14ac:dyDescent="0.2">
      <c r="D355" s="81"/>
      <c r="E355" s="81"/>
    </row>
    <row r="356" spans="4:5" x14ac:dyDescent="0.2">
      <c r="D356" s="81"/>
      <c r="E356" s="81"/>
    </row>
    <row r="357" spans="4:5" x14ac:dyDescent="0.2">
      <c r="D357" s="81"/>
      <c r="E357" s="81"/>
    </row>
    <row r="358" spans="4:5" x14ac:dyDescent="0.2">
      <c r="D358" s="81"/>
      <c r="E358" s="81"/>
    </row>
    <row r="359" spans="4:5" x14ac:dyDescent="0.2">
      <c r="D359" s="81"/>
      <c r="E359" s="81"/>
    </row>
    <row r="360" spans="4:5" x14ac:dyDescent="0.2">
      <c r="D360" s="81"/>
      <c r="E360" s="81"/>
    </row>
    <row r="361" spans="4:5" x14ac:dyDescent="0.2">
      <c r="D361" s="81"/>
      <c r="E361" s="81"/>
    </row>
    <row r="362" spans="4:5" x14ac:dyDescent="0.2">
      <c r="D362" s="81"/>
      <c r="E362" s="81"/>
    </row>
    <row r="363" spans="4:5" x14ac:dyDescent="0.2">
      <c r="D363" s="81"/>
      <c r="E363" s="81"/>
    </row>
    <row r="364" spans="4:5" x14ac:dyDescent="0.2">
      <c r="D364" s="81"/>
      <c r="E364" s="81"/>
    </row>
    <row r="365" spans="4:5" x14ac:dyDescent="0.2">
      <c r="D365" s="81"/>
      <c r="E365" s="81"/>
    </row>
    <row r="366" spans="4:5" x14ac:dyDescent="0.2">
      <c r="D366" s="81"/>
      <c r="E366" s="81"/>
    </row>
    <row r="367" spans="4:5" x14ac:dyDescent="0.2">
      <c r="D367" s="81"/>
      <c r="E367" s="81"/>
    </row>
    <row r="368" spans="4:5" x14ac:dyDescent="0.2">
      <c r="D368" s="81"/>
      <c r="E368" s="81"/>
    </row>
    <row r="369" spans="4:5" x14ac:dyDescent="0.2">
      <c r="D369" s="81"/>
      <c r="E369" s="81"/>
    </row>
    <row r="370" spans="4:5" x14ac:dyDescent="0.2">
      <c r="D370" s="81"/>
      <c r="E370" s="81"/>
    </row>
    <row r="371" spans="4:5" x14ac:dyDescent="0.2">
      <c r="D371" s="81"/>
      <c r="E371" s="81"/>
    </row>
    <row r="372" spans="4:5" x14ac:dyDescent="0.2">
      <c r="D372" s="81"/>
      <c r="E372" s="81"/>
    </row>
    <row r="373" spans="4:5" x14ac:dyDescent="0.2">
      <c r="D373" s="81"/>
      <c r="E373" s="81"/>
    </row>
    <row r="374" spans="4:5" x14ac:dyDescent="0.2">
      <c r="D374" s="81"/>
      <c r="E374" s="81"/>
    </row>
    <row r="375" spans="4:5" x14ac:dyDescent="0.2">
      <c r="D375" s="81"/>
      <c r="E375" s="81"/>
    </row>
    <row r="376" spans="4:5" x14ac:dyDescent="0.2">
      <c r="D376" s="81"/>
      <c r="E376" s="81"/>
    </row>
    <row r="377" spans="4:5" x14ac:dyDescent="0.2">
      <c r="D377" s="81"/>
      <c r="E377" s="81"/>
    </row>
    <row r="378" spans="4:5" x14ac:dyDescent="0.2">
      <c r="D378" s="81"/>
      <c r="E378" s="81"/>
    </row>
    <row r="379" spans="4:5" x14ac:dyDescent="0.2">
      <c r="D379" s="81"/>
      <c r="E379" s="81"/>
    </row>
    <row r="380" spans="4:5" x14ac:dyDescent="0.2">
      <c r="D380" s="81"/>
      <c r="E380" s="81"/>
    </row>
    <row r="381" spans="4:5" x14ac:dyDescent="0.2">
      <c r="D381" s="81"/>
      <c r="E381" s="81"/>
    </row>
    <row r="382" spans="4:5" x14ac:dyDescent="0.2">
      <c r="D382" s="81"/>
      <c r="E382" s="81"/>
    </row>
    <row r="383" spans="4:5" x14ac:dyDescent="0.2">
      <c r="D383" s="81"/>
      <c r="E383" s="81"/>
    </row>
    <row r="384" spans="4:5" x14ac:dyDescent="0.2">
      <c r="D384" s="81"/>
      <c r="E384" s="81"/>
    </row>
    <row r="385" spans="4:5" x14ac:dyDescent="0.2">
      <c r="D385" s="81"/>
      <c r="E385" s="81"/>
    </row>
    <row r="386" spans="4:5" x14ac:dyDescent="0.2">
      <c r="D386" s="81"/>
      <c r="E386" s="81"/>
    </row>
    <row r="387" spans="4:5" x14ac:dyDescent="0.2">
      <c r="D387" s="81"/>
      <c r="E387" s="81"/>
    </row>
    <row r="388" spans="4:5" x14ac:dyDescent="0.2">
      <c r="D388" s="81"/>
      <c r="E388" s="81"/>
    </row>
    <row r="389" spans="4:5" x14ac:dyDescent="0.2">
      <c r="D389" s="81"/>
      <c r="E389" s="81"/>
    </row>
    <row r="390" spans="4:5" x14ac:dyDescent="0.2">
      <c r="D390" s="81"/>
      <c r="E390" s="81"/>
    </row>
    <row r="391" spans="4:5" x14ac:dyDescent="0.2">
      <c r="D391" s="81"/>
      <c r="E391" s="81"/>
    </row>
    <row r="392" spans="4:5" x14ac:dyDescent="0.2">
      <c r="D392" s="81"/>
      <c r="E392" s="81"/>
    </row>
    <row r="393" spans="4:5" x14ac:dyDescent="0.2">
      <c r="D393" s="81"/>
      <c r="E393" s="81"/>
    </row>
    <row r="394" spans="4:5" x14ac:dyDescent="0.2">
      <c r="D394" s="81"/>
      <c r="E394" s="81"/>
    </row>
    <row r="395" spans="4:5" x14ac:dyDescent="0.2">
      <c r="D395" s="81"/>
      <c r="E395" s="81"/>
    </row>
    <row r="396" spans="4:5" x14ac:dyDescent="0.2">
      <c r="D396" s="81"/>
      <c r="E396" s="81"/>
    </row>
    <row r="397" spans="4:5" x14ac:dyDescent="0.2">
      <c r="D397" s="81"/>
      <c r="E397" s="81"/>
    </row>
    <row r="398" spans="4:5" x14ac:dyDescent="0.2">
      <c r="D398" s="81"/>
      <c r="E398" s="81"/>
    </row>
    <row r="399" spans="4:5" x14ac:dyDescent="0.2">
      <c r="D399" s="81"/>
      <c r="E399" s="81"/>
    </row>
    <row r="400" spans="4:5" x14ac:dyDescent="0.2">
      <c r="D400" s="81"/>
      <c r="E400" s="81"/>
    </row>
    <row r="401" spans="4:5" x14ac:dyDescent="0.2">
      <c r="D401" s="81"/>
      <c r="E401" s="81"/>
    </row>
    <row r="402" spans="4:5" x14ac:dyDescent="0.2">
      <c r="D402" s="81"/>
      <c r="E402" s="81"/>
    </row>
    <row r="403" spans="4:5" x14ac:dyDescent="0.2">
      <c r="D403" s="81"/>
      <c r="E403" s="81"/>
    </row>
  </sheetData>
  <mergeCells count="1">
    <mergeCell ref="M22:R22"/>
  </mergeCells>
  <conditionalFormatting sqref="B8:B11 B13:B17 B19:B51">
    <cfRule type="cellIs" dxfId="11" priority="4" stopIfTrue="1" operator="equal">
      <formula>"Adjustment to Income/Expense/Rate Base:"</formula>
    </cfRule>
  </conditionalFormatting>
  <conditionalFormatting sqref="K1">
    <cfRule type="cellIs" dxfId="10" priority="3" stopIfTrue="1" operator="equal">
      <formula>"x.x"</formula>
    </cfRule>
  </conditionalFormatting>
  <conditionalFormatting sqref="B12">
    <cfRule type="cellIs" dxfId="9" priority="2" stopIfTrue="1" operator="equal">
      <formula>"Adjustment to Income/Expense/Rate Base:"</formula>
    </cfRule>
  </conditionalFormatting>
  <conditionalFormatting sqref="B18">
    <cfRule type="cellIs" dxfId="8"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H51" xr:uid="{7D6BF2CC-79AD-4983-9F31-960D5988FBEF}">
      <formula1>#REF!</formula1>
    </dataValidation>
    <dataValidation type="list" errorStyle="warning" allowBlank="1" showInputMessage="1" showErrorMessage="1" errorTitle="FERC ACCOUNT" error="This FERC Account is not included in the drop-down list. Is this the account you want to use?" sqref="WVM983086:WVM983089 WLQ983086:WLQ983089 WBU983086:WBU983089 VRY983086:VRY983089 VIC983086:VIC983089 UYG983086:UYG983089 UOK983086:UOK983089 UEO983086:UEO983089 TUS983086:TUS983089 TKW983086:TKW983089 TBA983086:TBA983089 SRE983086:SRE983089 SHI983086:SHI983089 RXM983086:RXM983089 RNQ983086:RNQ983089 RDU983086:RDU983089 QTY983086:QTY983089 QKC983086:QKC983089 QAG983086:QAG983089 PQK983086:PQK983089 PGO983086:PGO983089 OWS983086:OWS983089 OMW983086:OMW983089 ODA983086:ODA983089 NTE983086:NTE983089 NJI983086:NJI983089 MZM983086:MZM983089 MPQ983086:MPQ983089 MFU983086:MFU983089 LVY983086:LVY983089 LMC983086:LMC983089 LCG983086:LCG983089 KSK983086:KSK983089 KIO983086:KIO983089 JYS983086:JYS983089 JOW983086:JOW983089 JFA983086:JFA983089 IVE983086:IVE983089 ILI983086:ILI983089 IBM983086:IBM983089 HRQ983086:HRQ983089 HHU983086:HHU983089 GXY983086:GXY983089 GOC983086:GOC983089 GEG983086:GEG983089 FUK983086:FUK983089 FKO983086:FKO983089 FAS983086:FAS983089 EQW983086:EQW983089 EHA983086:EHA983089 DXE983086:DXE983089 DNI983086:DNI983089 DDM983086:DDM983089 CTQ983086:CTQ983089 CJU983086:CJU983089 BZY983086:BZY983089 BQC983086:BQC983089 BGG983086:BGG983089 AWK983086:AWK983089 AMO983086:AMO983089 ACS983086:ACS983089 SW983086:SW983089 JA983086:JA983089 E983086:E983089 WVM917550:WVM917553 WLQ917550:WLQ917553 WBU917550:WBU917553 VRY917550:VRY917553 VIC917550:VIC917553 UYG917550:UYG917553 UOK917550:UOK917553 UEO917550:UEO917553 TUS917550:TUS917553 TKW917550:TKW917553 TBA917550:TBA917553 SRE917550:SRE917553 SHI917550:SHI917553 RXM917550:RXM917553 RNQ917550:RNQ917553 RDU917550:RDU917553 QTY917550:QTY917553 QKC917550:QKC917553 QAG917550:QAG917553 PQK917550:PQK917553 PGO917550:PGO917553 OWS917550:OWS917553 OMW917550:OMW917553 ODA917550:ODA917553 NTE917550:NTE917553 NJI917550:NJI917553 MZM917550:MZM917553 MPQ917550:MPQ917553 MFU917550:MFU917553 LVY917550:LVY917553 LMC917550:LMC917553 LCG917550:LCG917553 KSK917550:KSK917553 KIO917550:KIO917553 JYS917550:JYS917553 JOW917550:JOW917553 JFA917550:JFA917553 IVE917550:IVE917553 ILI917550:ILI917553 IBM917550:IBM917553 HRQ917550:HRQ917553 HHU917550:HHU917553 GXY917550:GXY917553 GOC917550:GOC917553 GEG917550:GEG917553 FUK917550:FUK917553 FKO917550:FKO917553 FAS917550:FAS917553 EQW917550:EQW917553 EHA917550:EHA917553 DXE917550:DXE917553 DNI917550:DNI917553 DDM917550:DDM917553 CTQ917550:CTQ917553 CJU917550:CJU917553 BZY917550:BZY917553 BQC917550:BQC917553 BGG917550:BGG917553 AWK917550:AWK917553 AMO917550:AMO917553 ACS917550:ACS917553 SW917550:SW917553 JA917550:JA917553 E917550:E917553 WVM852014:WVM852017 WLQ852014:WLQ852017 WBU852014:WBU852017 VRY852014:VRY852017 VIC852014:VIC852017 UYG852014:UYG852017 UOK852014:UOK852017 UEO852014:UEO852017 TUS852014:TUS852017 TKW852014:TKW852017 TBA852014:TBA852017 SRE852014:SRE852017 SHI852014:SHI852017 RXM852014:RXM852017 RNQ852014:RNQ852017 RDU852014:RDU852017 QTY852014:QTY852017 QKC852014:QKC852017 QAG852014:QAG852017 PQK852014:PQK852017 PGO852014:PGO852017 OWS852014:OWS852017 OMW852014:OMW852017 ODA852014:ODA852017 NTE852014:NTE852017 NJI852014:NJI852017 MZM852014:MZM852017 MPQ852014:MPQ852017 MFU852014:MFU852017 LVY852014:LVY852017 LMC852014:LMC852017 LCG852014:LCG852017 KSK852014:KSK852017 KIO852014:KIO852017 JYS852014:JYS852017 JOW852014:JOW852017 JFA852014:JFA852017 IVE852014:IVE852017 ILI852014:ILI852017 IBM852014:IBM852017 HRQ852014:HRQ852017 HHU852014:HHU852017 GXY852014:GXY852017 GOC852014:GOC852017 GEG852014:GEG852017 FUK852014:FUK852017 FKO852014:FKO852017 FAS852014:FAS852017 EQW852014:EQW852017 EHA852014:EHA852017 DXE852014:DXE852017 DNI852014:DNI852017 DDM852014:DDM852017 CTQ852014:CTQ852017 CJU852014:CJU852017 BZY852014:BZY852017 BQC852014:BQC852017 BGG852014:BGG852017 AWK852014:AWK852017 AMO852014:AMO852017 ACS852014:ACS852017 SW852014:SW852017 JA852014:JA852017 E852014:E852017 WVM786478:WVM786481 WLQ786478:WLQ786481 WBU786478:WBU786481 VRY786478:VRY786481 VIC786478:VIC786481 UYG786478:UYG786481 UOK786478:UOK786481 UEO786478:UEO786481 TUS786478:TUS786481 TKW786478:TKW786481 TBA786478:TBA786481 SRE786478:SRE786481 SHI786478:SHI786481 RXM786478:RXM786481 RNQ786478:RNQ786481 RDU786478:RDU786481 QTY786478:QTY786481 QKC786478:QKC786481 QAG786478:QAG786481 PQK786478:PQK786481 PGO786478:PGO786481 OWS786478:OWS786481 OMW786478:OMW786481 ODA786478:ODA786481 NTE786478:NTE786481 NJI786478:NJI786481 MZM786478:MZM786481 MPQ786478:MPQ786481 MFU786478:MFU786481 LVY786478:LVY786481 LMC786478:LMC786481 LCG786478:LCG786481 KSK786478:KSK786481 KIO786478:KIO786481 JYS786478:JYS786481 JOW786478:JOW786481 JFA786478:JFA786481 IVE786478:IVE786481 ILI786478:ILI786481 IBM786478:IBM786481 HRQ786478:HRQ786481 HHU786478:HHU786481 GXY786478:GXY786481 GOC786478:GOC786481 GEG786478:GEG786481 FUK786478:FUK786481 FKO786478:FKO786481 FAS786478:FAS786481 EQW786478:EQW786481 EHA786478:EHA786481 DXE786478:DXE786481 DNI786478:DNI786481 DDM786478:DDM786481 CTQ786478:CTQ786481 CJU786478:CJU786481 BZY786478:BZY786481 BQC786478:BQC786481 BGG786478:BGG786481 AWK786478:AWK786481 AMO786478:AMO786481 ACS786478:ACS786481 SW786478:SW786481 JA786478:JA786481 E786478:E786481 WVM720942:WVM720945 WLQ720942:WLQ720945 WBU720942:WBU720945 VRY720942:VRY720945 VIC720942:VIC720945 UYG720942:UYG720945 UOK720942:UOK720945 UEO720942:UEO720945 TUS720942:TUS720945 TKW720942:TKW720945 TBA720942:TBA720945 SRE720942:SRE720945 SHI720942:SHI720945 RXM720942:RXM720945 RNQ720942:RNQ720945 RDU720942:RDU720945 QTY720942:QTY720945 QKC720942:QKC720945 QAG720942:QAG720945 PQK720942:PQK720945 PGO720942:PGO720945 OWS720942:OWS720945 OMW720942:OMW720945 ODA720942:ODA720945 NTE720942:NTE720945 NJI720942:NJI720945 MZM720942:MZM720945 MPQ720942:MPQ720945 MFU720942:MFU720945 LVY720942:LVY720945 LMC720942:LMC720945 LCG720942:LCG720945 KSK720942:KSK720945 KIO720942:KIO720945 JYS720942:JYS720945 JOW720942:JOW720945 JFA720942:JFA720945 IVE720942:IVE720945 ILI720942:ILI720945 IBM720942:IBM720945 HRQ720942:HRQ720945 HHU720942:HHU720945 GXY720942:GXY720945 GOC720942:GOC720945 GEG720942:GEG720945 FUK720942:FUK720945 FKO720942:FKO720945 FAS720942:FAS720945 EQW720942:EQW720945 EHA720942:EHA720945 DXE720942:DXE720945 DNI720942:DNI720945 DDM720942:DDM720945 CTQ720942:CTQ720945 CJU720942:CJU720945 BZY720942:BZY720945 BQC720942:BQC720945 BGG720942:BGG720945 AWK720942:AWK720945 AMO720942:AMO720945 ACS720942:ACS720945 SW720942:SW720945 JA720942:JA720945 E720942:E720945 WVM655406:WVM655409 WLQ655406:WLQ655409 WBU655406:WBU655409 VRY655406:VRY655409 VIC655406:VIC655409 UYG655406:UYG655409 UOK655406:UOK655409 UEO655406:UEO655409 TUS655406:TUS655409 TKW655406:TKW655409 TBA655406:TBA655409 SRE655406:SRE655409 SHI655406:SHI655409 RXM655406:RXM655409 RNQ655406:RNQ655409 RDU655406:RDU655409 QTY655406:QTY655409 QKC655406:QKC655409 QAG655406:QAG655409 PQK655406:PQK655409 PGO655406:PGO655409 OWS655406:OWS655409 OMW655406:OMW655409 ODA655406:ODA655409 NTE655406:NTE655409 NJI655406:NJI655409 MZM655406:MZM655409 MPQ655406:MPQ655409 MFU655406:MFU655409 LVY655406:LVY655409 LMC655406:LMC655409 LCG655406:LCG655409 KSK655406:KSK655409 KIO655406:KIO655409 JYS655406:JYS655409 JOW655406:JOW655409 JFA655406:JFA655409 IVE655406:IVE655409 ILI655406:ILI655409 IBM655406:IBM655409 HRQ655406:HRQ655409 HHU655406:HHU655409 GXY655406:GXY655409 GOC655406:GOC655409 GEG655406:GEG655409 FUK655406:FUK655409 FKO655406:FKO655409 FAS655406:FAS655409 EQW655406:EQW655409 EHA655406:EHA655409 DXE655406:DXE655409 DNI655406:DNI655409 DDM655406:DDM655409 CTQ655406:CTQ655409 CJU655406:CJU655409 BZY655406:BZY655409 BQC655406:BQC655409 BGG655406:BGG655409 AWK655406:AWK655409 AMO655406:AMO655409 ACS655406:ACS655409 SW655406:SW655409 JA655406:JA655409 E655406:E655409 WVM589870:WVM589873 WLQ589870:WLQ589873 WBU589870:WBU589873 VRY589870:VRY589873 VIC589870:VIC589873 UYG589870:UYG589873 UOK589870:UOK589873 UEO589870:UEO589873 TUS589870:TUS589873 TKW589870:TKW589873 TBA589870:TBA589873 SRE589870:SRE589873 SHI589870:SHI589873 RXM589870:RXM589873 RNQ589870:RNQ589873 RDU589870:RDU589873 QTY589870:QTY589873 QKC589870:QKC589873 QAG589870:QAG589873 PQK589870:PQK589873 PGO589870:PGO589873 OWS589870:OWS589873 OMW589870:OMW589873 ODA589870:ODA589873 NTE589870:NTE589873 NJI589870:NJI589873 MZM589870:MZM589873 MPQ589870:MPQ589873 MFU589870:MFU589873 LVY589870:LVY589873 LMC589870:LMC589873 LCG589870:LCG589873 KSK589870:KSK589873 KIO589870:KIO589873 JYS589870:JYS589873 JOW589870:JOW589873 JFA589870:JFA589873 IVE589870:IVE589873 ILI589870:ILI589873 IBM589870:IBM589873 HRQ589870:HRQ589873 HHU589870:HHU589873 GXY589870:GXY589873 GOC589870:GOC589873 GEG589870:GEG589873 FUK589870:FUK589873 FKO589870:FKO589873 FAS589870:FAS589873 EQW589870:EQW589873 EHA589870:EHA589873 DXE589870:DXE589873 DNI589870:DNI589873 DDM589870:DDM589873 CTQ589870:CTQ589873 CJU589870:CJU589873 BZY589870:BZY589873 BQC589870:BQC589873 BGG589870:BGG589873 AWK589870:AWK589873 AMO589870:AMO589873 ACS589870:ACS589873 SW589870:SW589873 JA589870:JA589873 E589870:E589873 WVM524334:WVM524337 WLQ524334:WLQ524337 WBU524334:WBU524337 VRY524334:VRY524337 VIC524334:VIC524337 UYG524334:UYG524337 UOK524334:UOK524337 UEO524334:UEO524337 TUS524334:TUS524337 TKW524334:TKW524337 TBA524334:TBA524337 SRE524334:SRE524337 SHI524334:SHI524337 RXM524334:RXM524337 RNQ524334:RNQ524337 RDU524334:RDU524337 QTY524334:QTY524337 QKC524334:QKC524337 QAG524334:QAG524337 PQK524334:PQK524337 PGO524334:PGO524337 OWS524334:OWS524337 OMW524334:OMW524337 ODA524334:ODA524337 NTE524334:NTE524337 NJI524334:NJI524337 MZM524334:MZM524337 MPQ524334:MPQ524337 MFU524334:MFU524337 LVY524334:LVY524337 LMC524334:LMC524337 LCG524334:LCG524337 KSK524334:KSK524337 KIO524334:KIO524337 JYS524334:JYS524337 JOW524334:JOW524337 JFA524334:JFA524337 IVE524334:IVE524337 ILI524334:ILI524337 IBM524334:IBM524337 HRQ524334:HRQ524337 HHU524334:HHU524337 GXY524334:GXY524337 GOC524334:GOC524337 GEG524334:GEG524337 FUK524334:FUK524337 FKO524334:FKO524337 FAS524334:FAS524337 EQW524334:EQW524337 EHA524334:EHA524337 DXE524334:DXE524337 DNI524334:DNI524337 DDM524334:DDM524337 CTQ524334:CTQ524337 CJU524334:CJU524337 BZY524334:BZY524337 BQC524334:BQC524337 BGG524334:BGG524337 AWK524334:AWK524337 AMO524334:AMO524337 ACS524334:ACS524337 SW524334:SW524337 JA524334:JA524337 E524334:E524337 WVM458798:WVM458801 WLQ458798:WLQ458801 WBU458798:WBU458801 VRY458798:VRY458801 VIC458798:VIC458801 UYG458798:UYG458801 UOK458798:UOK458801 UEO458798:UEO458801 TUS458798:TUS458801 TKW458798:TKW458801 TBA458798:TBA458801 SRE458798:SRE458801 SHI458798:SHI458801 RXM458798:RXM458801 RNQ458798:RNQ458801 RDU458798:RDU458801 QTY458798:QTY458801 QKC458798:QKC458801 QAG458798:QAG458801 PQK458798:PQK458801 PGO458798:PGO458801 OWS458798:OWS458801 OMW458798:OMW458801 ODA458798:ODA458801 NTE458798:NTE458801 NJI458798:NJI458801 MZM458798:MZM458801 MPQ458798:MPQ458801 MFU458798:MFU458801 LVY458798:LVY458801 LMC458798:LMC458801 LCG458798:LCG458801 KSK458798:KSK458801 KIO458798:KIO458801 JYS458798:JYS458801 JOW458798:JOW458801 JFA458798:JFA458801 IVE458798:IVE458801 ILI458798:ILI458801 IBM458798:IBM458801 HRQ458798:HRQ458801 HHU458798:HHU458801 GXY458798:GXY458801 GOC458798:GOC458801 GEG458798:GEG458801 FUK458798:FUK458801 FKO458798:FKO458801 FAS458798:FAS458801 EQW458798:EQW458801 EHA458798:EHA458801 DXE458798:DXE458801 DNI458798:DNI458801 DDM458798:DDM458801 CTQ458798:CTQ458801 CJU458798:CJU458801 BZY458798:BZY458801 BQC458798:BQC458801 BGG458798:BGG458801 AWK458798:AWK458801 AMO458798:AMO458801 ACS458798:ACS458801 SW458798:SW458801 JA458798:JA458801 E458798:E458801 WVM393262:WVM393265 WLQ393262:WLQ393265 WBU393262:WBU393265 VRY393262:VRY393265 VIC393262:VIC393265 UYG393262:UYG393265 UOK393262:UOK393265 UEO393262:UEO393265 TUS393262:TUS393265 TKW393262:TKW393265 TBA393262:TBA393265 SRE393262:SRE393265 SHI393262:SHI393265 RXM393262:RXM393265 RNQ393262:RNQ393265 RDU393262:RDU393265 QTY393262:QTY393265 QKC393262:QKC393265 QAG393262:QAG393265 PQK393262:PQK393265 PGO393262:PGO393265 OWS393262:OWS393265 OMW393262:OMW393265 ODA393262:ODA393265 NTE393262:NTE393265 NJI393262:NJI393265 MZM393262:MZM393265 MPQ393262:MPQ393265 MFU393262:MFU393265 LVY393262:LVY393265 LMC393262:LMC393265 LCG393262:LCG393265 KSK393262:KSK393265 KIO393262:KIO393265 JYS393262:JYS393265 JOW393262:JOW393265 JFA393262:JFA393265 IVE393262:IVE393265 ILI393262:ILI393265 IBM393262:IBM393265 HRQ393262:HRQ393265 HHU393262:HHU393265 GXY393262:GXY393265 GOC393262:GOC393265 GEG393262:GEG393265 FUK393262:FUK393265 FKO393262:FKO393265 FAS393262:FAS393265 EQW393262:EQW393265 EHA393262:EHA393265 DXE393262:DXE393265 DNI393262:DNI393265 DDM393262:DDM393265 CTQ393262:CTQ393265 CJU393262:CJU393265 BZY393262:BZY393265 BQC393262:BQC393265 BGG393262:BGG393265 AWK393262:AWK393265 AMO393262:AMO393265 ACS393262:ACS393265 SW393262:SW393265 JA393262:JA393265 E393262:E393265 WVM327726:WVM327729 WLQ327726:WLQ327729 WBU327726:WBU327729 VRY327726:VRY327729 VIC327726:VIC327729 UYG327726:UYG327729 UOK327726:UOK327729 UEO327726:UEO327729 TUS327726:TUS327729 TKW327726:TKW327729 TBA327726:TBA327729 SRE327726:SRE327729 SHI327726:SHI327729 RXM327726:RXM327729 RNQ327726:RNQ327729 RDU327726:RDU327729 QTY327726:QTY327729 QKC327726:QKC327729 QAG327726:QAG327729 PQK327726:PQK327729 PGO327726:PGO327729 OWS327726:OWS327729 OMW327726:OMW327729 ODA327726:ODA327729 NTE327726:NTE327729 NJI327726:NJI327729 MZM327726:MZM327729 MPQ327726:MPQ327729 MFU327726:MFU327729 LVY327726:LVY327729 LMC327726:LMC327729 LCG327726:LCG327729 KSK327726:KSK327729 KIO327726:KIO327729 JYS327726:JYS327729 JOW327726:JOW327729 JFA327726:JFA327729 IVE327726:IVE327729 ILI327726:ILI327729 IBM327726:IBM327729 HRQ327726:HRQ327729 HHU327726:HHU327729 GXY327726:GXY327729 GOC327726:GOC327729 GEG327726:GEG327729 FUK327726:FUK327729 FKO327726:FKO327729 FAS327726:FAS327729 EQW327726:EQW327729 EHA327726:EHA327729 DXE327726:DXE327729 DNI327726:DNI327729 DDM327726:DDM327729 CTQ327726:CTQ327729 CJU327726:CJU327729 BZY327726:BZY327729 BQC327726:BQC327729 BGG327726:BGG327729 AWK327726:AWK327729 AMO327726:AMO327729 ACS327726:ACS327729 SW327726:SW327729 JA327726:JA327729 E327726:E327729 WVM262190:WVM262193 WLQ262190:WLQ262193 WBU262190:WBU262193 VRY262190:VRY262193 VIC262190:VIC262193 UYG262190:UYG262193 UOK262190:UOK262193 UEO262190:UEO262193 TUS262190:TUS262193 TKW262190:TKW262193 TBA262190:TBA262193 SRE262190:SRE262193 SHI262190:SHI262193 RXM262190:RXM262193 RNQ262190:RNQ262193 RDU262190:RDU262193 QTY262190:QTY262193 QKC262190:QKC262193 QAG262190:QAG262193 PQK262190:PQK262193 PGO262190:PGO262193 OWS262190:OWS262193 OMW262190:OMW262193 ODA262190:ODA262193 NTE262190:NTE262193 NJI262190:NJI262193 MZM262190:MZM262193 MPQ262190:MPQ262193 MFU262190:MFU262193 LVY262190:LVY262193 LMC262190:LMC262193 LCG262190:LCG262193 KSK262190:KSK262193 KIO262190:KIO262193 JYS262190:JYS262193 JOW262190:JOW262193 JFA262190:JFA262193 IVE262190:IVE262193 ILI262190:ILI262193 IBM262190:IBM262193 HRQ262190:HRQ262193 HHU262190:HHU262193 GXY262190:GXY262193 GOC262190:GOC262193 GEG262190:GEG262193 FUK262190:FUK262193 FKO262190:FKO262193 FAS262190:FAS262193 EQW262190:EQW262193 EHA262190:EHA262193 DXE262190:DXE262193 DNI262190:DNI262193 DDM262190:DDM262193 CTQ262190:CTQ262193 CJU262190:CJU262193 BZY262190:BZY262193 BQC262190:BQC262193 BGG262190:BGG262193 AWK262190:AWK262193 AMO262190:AMO262193 ACS262190:ACS262193 SW262190:SW262193 JA262190:JA262193 E262190:E262193 WVM196654:WVM196657 WLQ196654:WLQ196657 WBU196654:WBU196657 VRY196654:VRY196657 VIC196654:VIC196657 UYG196654:UYG196657 UOK196654:UOK196657 UEO196654:UEO196657 TUS196654:TUS196657 TKW196654:TKW196657 TBA196654:TBA196657 SRE196654:SRE196657 SHI196654:SHI196657 RXM196654:RXM196657 RNQ196654:RNQ196657 RDU196654:RDU196657 QTY196654:QTY196657 QKC196654:QKC196657 QAG196654:QAG196657 PQK196654:PQK196657 PGO196654:PGO196657 OWS196654:OWS196657 OMW196654:OMW196657 ODA196654:ODA196657 NTE196654:NTE196657 NJI196654:NJI196657 MZM196654:MZM196657 MPQ196654:MPQ196657 MFU196654:MFU196657 LVY196654:LVY196657 LMC196654:LMC196657 LCG196654:LCG196657 KSK196654:KSK196657 KIO196654:KIO196657 JYS196654:JYS196657 JOW196654:JOW196657 JFA196654:JFA196657 IVE196654:IVE196657 ILI196654:ILI196657 IBM196654:IBM196657 HRQ196654:HRQ196657 HHU196654:HHU196657 GXY196654:GXY196657 GOC196654:GOC196657 GEG196654:GEG196657 FUK196654:FUK196657 FKO196654:FKO196657 FAS196654:FAS196657 EQW196654:EQW196657 EHA196654:EHA196657 DXE196654:DXE196657 DNI196654:DNI196657 DDM196654:DDM196657 CTQ196654:CTQ196657 CJU196654:CJU196657 BZY196654:BZY196657 BQC196654:BQC196657 BGG196654:BGG196657 AWK196654:AWK196657 AMO196654:AMO196657 ACS196654:ACS196657 SW196654:SW196657 JA196654:JA196657 E196654:E196657 WVM131118:WVM131121 WLQ131118:WLQ131121 WBU131118:WBU131121 VRY131118:VRY131121 VIC131118:VIC131121 UYG131118:UYG131121 UOK131118:UOK131121 UEO131118:UEO131121 TUS131118:TUS131121 TKW131118:TKW131121 TBA131118:TBA131121 SRE131118:SRE131121 SHI131118:SHI131121 RXM131118:RXM131121 RNQ131118:RNQ131121 RDU131118:RDU131121 QTY131118:QTY131121 QKC131118:QKC131121 QAG131118:QAG131121 PQK131118:PQK131121 PGO131118:PGO131121 OWS131118:OWS131121 OMW131118:OMW131121 ODA131118:ODA131121 NTE131118:NTE131121 NJI131118:NJI131121 MZM131118:MZM131121 MPQ131118:MPQ131121 MFU131118:MFU131121 LVY131118:LVY131121 LMC131118:LMC131121 LCG131118:LCG131121 KSK131118:KSK131121 KIO131118:KIO131121 JYS131118:JYS131121 JOW131118:JOW131121 JFA131118:JFA131121 IVE131118:IVE131121 ILI131118:ILI131121 IBM131118:IBM131121 HRQ131118:HRQ131121 HHU131118:HHU131121 GXY131118:GXY131121 GOC131118:GOC131121 GEG131118:GEG131121 FUK131118:FUK131121 FKO131118:FKO131121 FAS131118:FAS131121 EQW131118:EQW131121 EHA131118:EHA131121 DXE131118:DXE131121 DNI131118:DNI131121 DDM131118:DDM131121 CTQ131118:CTQ131121 CJU131118:CJU131121 BZY131118:BZY131121 BQC131118:BQC131121 BGG131118:BGG131121 AWK131118:AWK131121 AMO131118:AMO131121 ACS131118:ACS131121 SW131118:SW131121 JA131118:JA131121 E131118:E131121 WVM65582:WVM65585 WLQ65582:WLQ65585 WBU65582:WBU65585 VRY65582:VRY65585 VIC65582:VIC65585 UYG65582:UYG65585 UOK65582:UOK65585 UEO65582:UEO65585 TUS65582:TUS65585 TKW65582:TKW65585 TBA65582:TBA65585 SRE65582:SRE65585 SHI65582:SHI65585 RXM65582:RXM65585 RNQ65582:RNQ65585 RDU65582:RDU65585 QTY65582:QTY65585 QKC65582:QKC65585 QAG65582:QAG65585 PQK65582:PQK65585 PGO65582:PGO65585 OWS65582:OWS65585 OMW65582:OMW65585 ODA65582:ODA65585 NTE65582:NTE65585 NJI65582:NJI65585 MZM65582:MZM65585 MPQ65582:MPQ65585 MFU65582:MFU65585 LVY65582:LVY65585 LMC65582:LMC65585 LCG65582:LCG65585 KSK65582:KSK65585 KIO65582:KIO65585 JYS65582:JYS65585 JOW65582:JOW65585 JFA65582:JFA65585 IVE65582:IVE65585 ILI65582:ILI65585 IBM65582:IBM65585 HRQ65582:HRQ65585 HHU65582:HHU65585 GXY65582:GXY65585 GOC65582:GOC65585 GEG65582:GEG65585 FUK65582:FUK65585 FKO65582:FKO65585 FAS65582:FAS65585 EQW65582:EQW65585 EHA65582:EHA65585 DXE65582:DXE65585 DNI65582:DNI65585 DDM65582:DDM65585 CTQ65582:CTQ65585 CJU65582:CJU65585 BZY65582:BZY65585 BQC65582:BQC65585 BGG65582:BGG65585 AWK65582:AWK65585 AMO65582:AMO65585 ACS65582:ACS65585 SW65582:SW65585 JA65582:JA65585 E65582:E65585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WVL983085:WVL983089 WLP983085:WLP983089 WBT983085:WBT983089 VRX983085:VRX983089 VIB983085:VIB983089 UYF983085:UYF983089 UOJ983085:UOJ983089 UEN983085:UEN983089 TUR983085:TUR983089 TKV983085:TKV983089 TAZ983085:TAZ983089 SRD983085:SRD983089 SHH983085:SHH983089 RXL983085:RXL983089 RNP983085:RNP983089 RDT983085:RDT983089 QTX983085:QTX983089 QKB983085:QKB983089 QAF983085:QAF983089 PQJ983085:PQJ983089 PGN983085:PGN983089 OWR983085:OWR983089 OMV983085:OMV983089 OCZ983085:OCZ983089 NTD983085:NTD983089 NJH983085:NJH983089 MZL983085:MZL983089 MPP983085:MPP983089 MFT983085:MFT983089 LVX983085:LVX983089 LMB983085:LMB983089 LCF983085:LCF983089 KSJ983085:KSJ983089 KIN983085:KIN983089 JYR983085:JYR983089 JOV983085:JOV983089 JEZ983085:JEZ983089 IVD983085:IVD983089 ILH983085:ILH983089 IBL983085:IBL983089 HRP983085:HRP983089 HHT983085:HHT983089 GXX983085:GXX983089 GOB983085:GOB983089 GEF983085:GEF983089 FUJ983085:FUJ983089 FKN983085:FKN983089 FAR983085:FAR983089 EQV983085:EQV983089 EGZ983085:EGZ983089 DXD983085:DXD983089 DNH983085:DNH983089 DDL983085:DDL983089 CTP983085:CTP983089 CJT983085:CJT983089 BZX983085:BZX983089 BQB983085:BQB983089 BGF983085:BGF983089 AWJ983085:AWJ983089 AMN983085:AMN983089 ACR983085:ACR983089 SV983085:SV983089 IZ983085:IZ983089 D983085:D983089 WVL917549:WVL917553 WLP917549:WLP917553 WBT917549:WBT917553 VRX917549:VRX917553 VIB917549:VIB917553 UYF917549:UYF917553 UOJ917549:UOJ917553 UEN917549:UEN917553 TUR917549:TUR917553 TKV917549:TKV917553 TAZ917549:TAZ917553 SRD917549:SRD917553 SHH917549:SHH917553 RXL917549:RXL917553 RNP917549:RNP917553 RDT917549:RDT917553 QTX917549:QTX917553 QKB917549:QKB917553 QAF917549:QAF917553 PQJ917549:PQJ917553 PGN917549:PGN917553 OWR917549:OWR917553 OMV917549:OMV917553 OCZ917549:OCZ917553 NTD917549:NTD917553 NJH917549:NJH917553 MZL917549:MZL917553 MPP917549:MPP917553 MFT917549:MFT917553 LVX917549:LVX917553 LMB917549:LMB917553 LCF917549:LCF917553 KSJ917549:KSJ917553 KIN917549:KIN917553 JYR917549:JYR917553 JOV917549:JOV917553 JEZ917549:JEZ917553 IVD917549:IVD917553 ILH917549:ILH917553 IBL917549:IBL917553 HRP917549:HRP917553 HHT917549:HHT917553 GXX917549:GXX917553 GOB917549:GOB917553 GEF917549:GEF917553 FUJ917549:FUJ917553 FKN917549:FKN917553 FAR917549:FAR917553 EQV917549:EQV917553 EGZ917549:EGZ917553 DXD917549:DXD917553 DNH917549:DNH917553 DDL917549:DDL917553 CTP917549:CTP917553 CJT917549:CJT917553 BZX917549:BZX917553 BQB917549:BQB917553 BGF917549:BGF917553 AWJ917549:AWJ917553 AMN917549:AMN917553 ACR917549:ACR917553 SV917549:SV917553 IZ917549:IZ917553 D917549:D917553 WVL852013:WVL852017 WLP852013:WLP852017 WBT852013:WBT852017 VRX852013:VRX852017 VIB852013:VIB852017 UYF852013:UYF852017 UOJ852013:UOJ852017 UEN852013:UEN852017 TUR852013:TUR852017 TKV852013:TKV852017 TAZ852013:TAZ852017 SRD852013:SRD852017 SHH852013:SHH852017 RXL852013:RXL852017 RNP852013:RNP852017 RDT852013:RDT852017 QTX852013:QTX852017 QKB852013:QKB852017 QAF852013:QAF852017 PQJ852013:PQJ852017 PGN852013:PGN852017 OWR852013:OWR852017 OMV852013:OMV852017 OCZ852013:OCZ852017 NTD852013:NTD852017 NJH852013:NJH852017 MZL852013:MZL852017 MPP852013:MPP852017 MFT852013:MFT852017 LVX852013:LVX852017 LMB852013:LMB852017 LCF852013:LCF852017 KSJ852013:KSJ852017 KIN852013:KIN852017 JYR852013:JYR852017 JOV852013:JOV852017 JEZ852013:JEZ852017 IVD852013:IVD852017 ILH852013:ILH852017 IBL852013:IBL852017 HRP852013:HRP852017 HHT852013:HHT852017 GXX852013:GXX852017 GOB852013:GOB852017 GEF852013:GEF852017 FUJ852013:FUJ852017 FKN852013:FKN852017 FAR852013:FAR852017 EQV852013:EQV852017 EGZ852013:EGZ852017 DXD852013:DXD852017 DNH852013:DNH852017 DDL852013:DDL852017 CTP852013:CTP852017 CJT852013:CJT852017 BZX852013:BZX852017 BQB852013:BQB852017 BGF852013:BGF852017 AWJ852013:AWJ852017 AMN852013:AMN852017 ACR852013:ACR852017 SV852013:SV852017 IZ852013:IZ852017 D852013:D852017 WVL786477:WVL786481 WLP786477:WLP786481 WBT786477:WBT786481 VRX786477:VRX786481 VIB786477:VIB786481 UYF786477:UYF786481 UOJ786477:UOJ786481 UEN786477:UEN786481 TUR786477:TUR786481 TKV786477:TKV786481 TAZ786477:TAZ786481 SRD786477:SRD786481 SHH786477:SHH786481 RXL786477:RXL786481 RNP786477:RNP786481 RDT786477:RDT786481 QTX786477:QTX786481 QKB786477:QKB786481 QAF786477:QAF786481 PQJ786477:PQJ786481 PGN786477:PGN786481 OWR786477:OWR786481 OMV786477:OMV786481 OCZ786477:OCZ786481 NTD786477:NTD786481 NJH786477:NJH786481 MZL786477:MZL786481 MPP786477:MPP786481 MFT786477:MFT786481 LVX786477:LVX786481 LMB786477:LMB786481 LCF786477:LCF786481 KSJ786477:KSJ786481 KIN786477:KIN786481 JYR786477:JYR786481 JOV786477:JOV786481 JEZ786477:JEZ786481 IVD786477:IVD786481 ILH786477:ILH786481 IBL786477:IBL786481 HRP786477:HRP786481 HHT786477:HHT786481 GXX786477:GXX786481 GOB786477:GOB786481 GEF786477:GEF786481 FUJ786477:FUJ786481 FKN786477:FKN786481 FAR786477:FAR786481 EQV786477:EQV786481 EGZ786477:EGZ786481 DXD786477:DXD786481 DNH786477:DNH786481 DDL786477:DDL786481 CTP786477:CTP786481 CJT786477:CJT786481 BZX786477:BZX786481 BQB786477:BQB786481 BGF786477:BGF786481 AWJ786477:AWJ786481 AMN786477:AMN786481 ACR786477:ACR786481 SV786477:SV786481 IZ786477:IZ786481 D786477:D786481 WVL720941:WVL720945 WLP720941:WLP720945 WBT720941:WBT720945 VRX720941:VRX720945 VIB720941:VIB720945 UYF720941:UYF720945 UOJ720941:UOJ720945 UEN720941:UEN720945 TUR720941:TUR720945 TKV720941:TKV720945 TAZ720941:TAZ720945 SRD720941:SRD720945 SHH720941:SHH720945 RXL720941:RXL720945 RNP720941:RNP720945 RDT720941:RDT720945 QTX720941:QTX720945 QKB720941:QKB720945 QAF720941:QAF720945 PQJ720941:PQJ720945 PGN720941:PGN720945 OWR720941:OWR720945 OMV720941:OMV720945 OCZ720941:OCZ720945 NTD720941:NTD720945 NJH720941:NJH720945 MZL720941:MZL720945 MPP720941:MPP720945 MFT720941:MFT720945 LVX720941:LVX720945 LMB720941:LMB720945 LCF720941:LCF720945 KSJ720941:KSJ720945 KIN720941:KIN720945 JYR720941:JYR720945 JOV720941:JOV720945 JEZ720941:JEZ720945 IVD720941:IVD720945 ILH720941:ILH720945 IBL720941:IBL720945 HRP720941:HRP720945 HHT720941:HHT720945 GXX720941:GXX720945 GOB720941:GOB720945 GEF720941:GEF720945 FUJ720941:FUJ720945 FKN720941:FKN720945 FAR720941:FAR720945 EQV720941:EQV720945 EGZ720941:EGZ720945 DXD720941:DXD720945 DNH720941:DNH720945 DDL720941:DDL720945 CTP720941:CTP720945 CJT720941:CJT720945 BZX720941:BZX720945 BQB720941:BQB720945 BGF720941:BGF720945 AWJ720941:AWJ720945 AMN720941:AMN720945 ACR720941:ACR720945 SV720941:SV720945 IZ720941:IZ720945 D720941:D720945 WVL655405:WVL655409 WLP655405:WLP655409 WBT655405:WBT655409 VRX655405:VRX655409 VIB655405:VIB655409 UYF655405:UYF655409 UOJ655405:UOJ655409 UEN655405:UEN655409 TUR655405:TUR655409 TKV655405:TKV655409 TAZ655405:TAZ655409 SRD655405:SRD655409 SHH655405:SHH655409 RXL655405:RXL655409 RNP655405:RNP655409 RDT655405:RDT655409 QTX655405:QTX655409 QKB655405:QKB655409 QAF655405:QAF655409 PQJ655405:PQJ655409 PGN655405:PGN655409 OWR655405:OWR655409 OMV655405:OMV655409 OCZ655405:OCZ655409 NTD655405:NTD655409 NJH655405:NJH655409 MZL655405:MZL655409 MPP655405:MPP655409 MFT655405:MFT655409 LVX655405:LVX655409 LMB655405:LMB655409 LCF655405:LCF655409 KSJ655405:KSJ655409 KIN655405:KIN655409 JYR655405:JYR655409 JOV655405:JOV655409 JEZ655405:JEZ655409 IVD655405:IVD655409 ILH655405:ILH655409 IBL655405:IBL655409 HRP655405:HRP655409 HHT655405:HHT655409 GXX655405:GXX655409 GOB655405:GOB655409 GEF655405:GEF655409 FUJ655405:FUJ655409 FKN655405:FKN655409 FAR655405:FAR655409 EQV655405:EQV655409 EGZ655405:EGZ655409 DXD655405:DXD655409 DNH655405:DNH655409 DDL655405:DDL655409 CTP655405:CTP655409 CJT655405:CJT655409 BZX655405:BZX655409 BQB655405:BQB655409 BGF655405:BGF655409 AWJ655405:AWJ655409 AMN655405:AMN655409 ACR655405:ACR655409 SV655405:SV655409 IZ655405:IZ655409 D655405:D655409 WVL589869:WVL589873 WLP589869:WLP589873 WBT589869:WBT589873 VRX589869:VRX589873 VIB589869:VIB589873 UYF589869:UYF589873 UOJ589869:UOJ589873 UEN589869:UEN589873 TUR589869:TUR589873 TKV589869:TKV589873 TAZ589869:TAZ589873 SRD589869:SRD589873 SHH589869:SHH589873 RXL589869:RXL589873 RNP589869:RNP589873 RDT589869:RDT589873 QTX589869:QTX589873 QKB589869:QKB589873 QAF589869:QAF589873 PQJ589869:PQJ589873 PGN589869:PGN589873 OWR589869:OWR589873 OMV589869:OMV589873 OCZ589869:OCZ589873 NTD589869:NTD589873 NJH589869:NJH589873 MZL589869:MZL589873 MPP589869:MPP589873 MFT589869:MFT589873 LVX589869:LVX589873 LMB589869:LMB589873 LCF589869:LCF589873 KSJ589869:KSJ589873 KIN589869:KIN589873 JYR589869:JYR589873 JOV589869:JOV589873 JEZ589869:JEZ589873 IVD589869:IVD589873 ILH589869:ILH589873 IBL589869:IBL589873 HRP589869:HRP589873 HHT589869:HHT589873 GXX589869:GXX589873 GOB589869:GOB589873 GEF589869:GEF589873 FUJ589869:FUJ589873 FKN589869:FKN589873 FAR589869:FAR589873 EQV589869:EQV589873 EGZ589869:EGZ589873 DXD589869:DXD589873 DNH589869:DNH589873 DDL589869:DDL589873 CTP589869:CTP589873 CJT589869:CJT589873 BZX589869:BZX589873 BQB589869:BQB589873 BGF589869:BGF589873 AWJ589869:AWJ589873 AMN589869:AMN589873 ACR589869:ACR589873 SV589869:SV589873 IZ589869:IZ589873 D589869:D589873 WVL524333:WVL524337 WLP524333:WLP524337 WBT524333:WBT524337 VRX524333:VRX524337 VIB524333:VIB524337 UYF524333:UYF524337 UOJ524333:UOJ524337 UEN524333:UEN524337 TUR524333:TUR524337 TKV524333:TKV524337 TAZ524333:TAZ524337 SRD524333:SRD524337 SHH524333:SHH524337 RXL524333:RXL524337 RNP524333:RNP524337 RDT524333:RDT524337 QTX524333:QTX524337 QKB524333:QKB524337 QAF524333:QAF524337 PQJ524333:PQJ524337 PGN524333:PGN524337 OWR524333:OWR524337 OMV524333:OMV524337 OCZ524333:OCZ524337 NTD524333:NTD524337 NJH524333:NJH524337 MZL524333:MZL524337 MPP524333:MPP524337 MFT524333:MFT524337 LVX524333:LVX524337 LMB524333:LMB524337 LCF524333:LCF524337 KSJ524333:KSJ524337 KIN524333:KIN524337 JYR524333:JYR524337 JOV524333:JOV524337 JEZ524333:JEZ524337 IVD524333:IVD524337 ILH524333:ILH524337 IBL524333:IBL524337 HRP524333:HRP524337 HHT524333:HHT524337 GXX524333:GXX524337 GOB524333:GOB524337 GEF524333:GEF524337 FUJ524333:FUJ524337 FKN524333:FKN524337 FAR524333:FAR524337 EQV524333:EQV524337 EGZ524333:EGZ524337 DXD524333:DXD524337 DNH524333:DNH524337 DDL524333:DDL524337 CTP524333:CTP524337 CJT524333:CJT524337 BZX524333:BZX524337 BQB524333:BQB524337 BGF524333:BGF524337 AWJ524333:AWJ524337 AMN524333:AMN524337 ACR524333:ACR524337 SV524333:SV524337 IZ524333:IZ524337 D524333:D524337 WVL458797:WVL458801 WLP458797:WLP458801 WBT458797:WBT458801 VRX458797:VRX458801 VIB458797:VIB458801 UYF458797:UYF458801 UOJ458797:UOJ458801 UEN458797:UEN458801 TUR458797:TUR458801 TKV458797:TKV458801 TAZ458797:TAZ458801 SRD458797:SRD458801 SHH458797:SHH458801 RXL458797:RXL458801 RNP458797:RNP458801 RDT458797:RDT458801 QTX458797:QTX458801 QKB458797:QKB458801 QAF458797:QAF458801 PQJ458797:PQJ458801 PGN458797:PGN458801 OWR458797:OWR458801 OMV458797:OMV458801 OCZ458797:OCZ458801 NTD458797:NTD458801 NJH458797:NJH458801 MZL458797:MZL458801 MPP458797:MPP458801 MFT458797:MFT458801 LVX458797:LVX458801 LMB458797:LMB458801 LCF458797:LCF458801 KSJ458797:KSJ458801 KIN458797:KIN458801 JYR458797:JYR458801 JOV458797:JOV458801 JEZ458797:JEZ458801 IVD458797:IVD458801 ILH458797:ILH458801 IBL458797:IBL458801 HRP458797:HRP458801 HHT458797:HHT458801 GXX458797:GXX458801 GOB458797:GOB458801 GEF458797:GEF458801 FUJ458797:FUJ458801 FKN458797:FKN458801 FAR458797:FAR458801 EQV458797:EQV458801 EGZ458797:EGZ458801 DXD458797:DXD458801 DNH458797:DNH458801 DDL458797:DDL458801 CTP458797:CTP458801 CJT458797:CJT458801 BZX458797:BZX458801 BQB458797:BQB458801 BGF458797:BGF458801 AWJ458797:AWJ458801 AMN458797:AMN458801 ACR458797:ACR458801 SV458797:SV458801 IZ458797:IZ458801 D458797:D458801 WVL393261:WVL393265 WLP393261:WLP393265 WBT393261:WBT393265 VRX393261:VRX393265 VIB393261:VIB393265 UYF393261:UYF393265 UOJ393261:UOJ393265 UEN393261:UEN393265 TUR393261:TUR393265 TKV393261:TKV393265 TAZ393261:TAZ393265 SRD393261:SRD393265 SHH393261:SHH393265 RXL393261:RXL393265 RNP393261:RNP393265 RDT393261:RDT393265 QTX393261:QTX393265 QKB393261:QKB393265 QAF393261:QAF393265 PQJ393261:PQJ393265 PGN393261:PGN393265 OWR393261:OWR393265 OMV393261:OMV393265 OCZ393261:OCZ393265 NTD393261:NTD393265 NJH393261:NJH393265 MZL393261:MZL393265 MPP393261:MPP393265 MFT393261:MFT393265 LVX393261:LVX393265 LMB393261:LMB393265 LCF393261:LCF393265 KSJ393261:KSJ393265 KIN393261:KIN393265 JYR393261:JYR393265 JOV393261:JOV393265 JEZ393261:JEZ393265 IVD393261:IVD393265 ILH393261:ILH393265 IBL393261:IBL393265 HRP393261:HRP393265 HHT393261:HHT393265 GXX393261:GXX393265 GOB393261:GOB393265 GEF393261:GEF393265 FUJ393261:FUJ393265 FKN393261:FKN393265 FAR393261:FAR393265 EQV393261:EQV393265 EGZ393261:EGZ393265 DXD393261:DXD393265 DNH393261:DNH393265 DDL393261:DDL393265 CTP393261:CTP393265 CJT393261:CJT393265 BZX393261:BZX393265 BQB393261:BQB393265 BGF393261:BGF393265 AWJ393261:AWJ393265 AMN393261:AMN393265 ACR393261:ACR393265 SV393261:SV393265 IZ393261:IZ393265 D393261:D393265 WVL327725:WVL327729 WLP327725:WLP327729 WBT327725:WBT327729 VRX327725:VRX327729 VIB327725:VIB327729 UYF327725:UYF327729 UOJ327725:UOJ327729 UEN327725:UEN327729 TUR327725:TUR327729 TKV327725:TKV327729 TAZ327725:TAZ327729 SRD327725:SRD327729 SHH327725:SHH327729 RXL327725:RXL327729 RNP327725:RNP327729 RDT327725:RDT327729 QTX327725:QTX327729 QKB327725:QKB327729 QAF327725:QAF327729 PQJ327725:PQJ327729 PGN327725:PGN327729 OWR327725:OWR327729 OMV327725:OMV327729 OCZ327725:OCZ327729 NTD327725:NTD327729 NJH327725:NJH327729 MZL327725:MZL327729 MPP327725:MPP327729 MFT327725:MFT327729 LVX327725:LVX327729 LMB327725:LMB327729 LCF327725:LCF327729 KSJ327725:KSJ327729 KIN327725:KIN327729 JYR327725:JYR327729 JOV327725:JOV327729 JEZ327725:JEZ327729 IVD327725:IVD327729 ILH327725:ILH327729 IBL327725:IBL327729 HRP327725:HRP327729 HHT327725:HHT327729 GXX327725:GXX327729 GOB327725:GOB327729 GEF327725:GEF327729 FUJ327725:FUJ327729 FKN327725:FKN327729 FAR327725:FAR327729 EQV327725:EQV327729 EGZ327725:EGZ327729 DXD327725:DXD327729 DNH327725:DNH327729 DDL327725:DDL327729 CTP327725:CTP327729 CJT327725:CJT327729 BZX327725:BZX327729 BQB327725:BQB327729 BGF327725:BGF327729 AWJ327725:AWJ327729 AMN327725:AMN327729 ACR327725:ACR327729 SV327725:SV327729 IZ327725:IZ327729 D327725:D327729 WVL262189:WVL262193 WLP262189:WLP262193 WBT262189:WBT262193 VRX262189:VRX262193 VIB262189:VIB262193 UYF262189:UYF262193 UOJ262189:UOJ262193 UEN262189:UEN262193 TUR262189:TUR262193 TKV262189:TKV262193 TAZ262189:TAZ262193 SRD262189:SRD262193 SHH262189:SHH262193 RXL262189:RXL262193 RNP262189:RNP262193 RDT262189:RDT262193 QTX262189:QTX262193 QKB262189:QKB262193 QAF262189:QAF262193 PQJ262189:PQJ262193 PGN262189:PGN262193 OWR262189:OWR262193 OMV262189:OMV262193 OCZ262189:OCZ262193 NTD262189:NTD262193 NJH262189:NJH262193 MZL262189:MZL262193 MPP262189:MPP262193 MFT262189:MFT262193 LVX262189:LVX262193 LMB262189:LMB262193 LCF262189:LCF262193 KSJ262189:KSJ262193 KIN262189:KIN262193 JYR262189:JYR262193 JOV262189:JOV262193 JEZ262189:JEZ262193 IVD262189:IVD262193 ILH262189:ILH262193 IBL262189:IBL262193 HRP262189:HRP262193 HHT262189:HHT262193 GXX262189:GXX262193 GOB262189:GOB262193 GEF262189:GEF262193 FUJ262189:FUJ262193 FKN262189:FKN262193 FAR262189:FAR262193 EQV262189:EQV262193 EGZ262189:EGZ262193 DXD262189:DXD262193 DNH262189:DNH262193 DDL262189:DDL262193 CTP262189:CTP262193 CJT262189:CJT262193 BZX262189:BZX262193 BQB262189:BQB262193 BGF262189:BGF262193 AWJ262189:AWJ262193 AMN262189:AMN262193 ACR262189:ACR262193 SV262189:SV262193 IZ262189:IZ262193 D262189:D262193 WVL196653:WVL196657 WLP196653:WLP196657 WBT196653:WBT196657 VRX196653:VRX196657 VIB196653:VIB196657 UYF196653:UYF196657 UOJ196653:UOJ196657 UEN196653:UEN196657 TUR196653:TUR196657 TKV196653:TKV196657 TAZ196653:TAZ196657 SRD196653:SRD196657 SHH196653:SHH196657 RXL196653:RXL196657 RNP196653:RNP196657 RDT196653:RDT196657 QTX196653:QTX196657 QKB196653:QKB196657 QAF196653:QAF196657 PQJ196653:PQJ196657 PGN196653:PGN196657 OWR196653:OWR196657 OMV196653:OMV196657 OCZ196653:OCZ196657 NTD196653:NTD196657 NJH196653:NJH196657 MZL196653:MZL196657 MPP196653:MPP196657 MFT196653:MFT196657 LVX196653:LVX196657 LMB196653:LMB196657 LCF196653:LCF196657 KSJ196653:KSJ196657 KIN196653:KIN196657 JYR196653:JYR196657 JOV196653:JOV196657 JEZ196653:JEZ196657 IVD196653:IVD196657 ILH196653:ILH196657 IBL196653:IBL196657 HRP196653:HRP196657 HHT196653:HHT196657 GXX196653:GXX196657 GOB196653:GOB196657 GEF196653:GEF196657 FUJ196653:FUJ196657 FKN196653:FKN196657 FAR196653:FAR196657 EQV196653:EQV196657 EGZ196653:EGZ196657 DXD196653:DXD196657 DNH196653:DNH196657 DDL196653:DDL196657 CTP196653:CTP196657 CJT196653:CJT196657 BZX196653:BZX196657 BQB196653:BQB196657 BGF196653:BGF196657 AWJ196653:AWJ196657 AMN196653:AMN196657 ACR196653:ACR196657 SV196653:SV196657 IZ196653:IZ196657 D196653:D196657 WVL131117:WVL131121 WLP131117:WLP131121 WBT131117:WBT131121 VRX131117:VRX131121 VIB131117:VIB131121 UYF131117:UYF131121 UOJ131117:UOJ131121 UEN131117:UEN131121 TUR131117:TUR131121 TKV131117:TKV131121 TAZ131117:TAZ131121 SRD131117:SRD131121 SHH131117:SHH131121 RXL131117:RXL131121 RNP131117:RNP131121 RDT131117:RDT131121 QTX131117:QTX131121 QKB131117:QKB131121 QAF131117:QAF131121 PQJ131117:PQJ131121 PGN131117:PGN131121 OWR131117:OWR131121 OMV131117:OMV131121 OCZ131117:OCZ131121 NTD131117:NTD131121 NJH131117:NJH131121 MZL131117:MZL131121 MPP131117:MPP131121 MFT131117:MFT131121 LVX131117:LVX131121 LMB131117:LMB131121 LCF131117:LCF131121 KSJ131117:KSJ131121 KIN131117:KIN131121 JYR131117:JYR131121 JOV131117:JOV131121 JEZ131117:JEZ131121 IVD131117:IVD131121 ILH131117:ILH131121 IBL131117:IBL131121 HRP131117:HRP131121 HHT131117:HHT131121 GXX131117:GXX131121 GOB131117:GOB131121 GEF131117:GEF131121 FUJ131117:FUJ131121 FKN131117:FKN131121 FAR131117:FAR131121 EQV131117:EQV131121 EGZ131117:EGZ131121 DXD131117:DXD131121 DNH131117:DNH131121 DDL131117:DDL131121 CTP131117:CTP131121 CJT131117:CJT131121 BZX131117:BZX131121 BQB131117:BQB131121 BGF131117:BGF131121 AWJ131117:AWJ131121 AMN131117:AMN131121 ACR131117:ACR131121 SV131117:SV131121 IZ131117:IZ131121 D131117:D131121 WVL65581:WVL65585 WLP65581:WLP65585 WBT65581:WBT65585 VRX65581:VRX65585 VIB65581:VIB65585 UYF65581:UYF65585 UOJ65581:UOJ65585 UEN65581:UEN65585 TUR65581:TUR65585 TKV65581:TKV65585 TAZ65581:TAZ65585 SRD65581:SRD65585 SHH65581:SHH65585 RXL65581:RXL65585 RNP65581:RNP65585 RDT65581:RDT65585 QTX65581:QTX65585 QKB65581:QKB65585 QAF65581:QAF65585 PQJ65581:PQJ65585 PGN65581:PGN65585 OWR65581:OWR65585 OMV65581:OMV65585 OCZ65581:OCZ65585 NTD65581:NTD65585 NJH65581:NJH65585 MZL65581:MZL65585 MPP65581:MPP65585 MFT65581:MFT65585 LVX65581:LVX65585 LMB65581:LMB65585 LCF65581:LCF65585 KSJ65581:KSJ65585 KIN65581:KIN65585 JYR65581:JYR65585 JOV65581:JOV65585 JEZ65581:JEZ65585 IVD65581:IVD65585 ILH65581:ILH65585 IBL65581:IBL65585 HRP65581:HRP65585 HHT65581:HHT65585 GXX65581:GXX65585 GOB65581:GOB65585 GEF65581:GEF65585 FUJ65581:FUJ65585 FKN65581:FKN65585 FAR65581:FAR65585 EQV65581:EQV65585 EGZ65581:EGZ65585 DXD65581:DXD65585 DNH65581:DNH65585 DDL65581:DDL65585 CTP65581:CTP65585 CJT65581:CJT65585 BZX65581:BZX65585 BQB65581:BQB65585 BGF65581:BGF65585 AWJ65581:AWJ65585 AMN65581:AMN65585 ACR65581:ACR65585 SV65581:SV65585 IZ65581:IZ65585 D65581:D65585 WVJ52:WVJ53 WLN52:WLN53 WBR52:WBR53 VRV52:VRV53 VHZ52:VHZ53 UYD52:UYD53 UOH52:UOH53 UEL52:UEL53 TUP52:TUP53 TKT52:TKT53 TAX52:TAX53 SRB52:SRB53 SHF52:SHF53 RXJ52:RXJ53 RNN52:RNN53 RDR52:RDR53 QTV52:QTV53 QJZ52:QJZ53 QAD52:QAD53 PQH52:PQH53 PGL52:PGL53 OWP52:OWP53 OMT52:OMT53 OCX52:OCX53 NTB52:NTB53 NJF52:NJF53 MZJ52:MZJ53 MPN52:MPN53 MFR52:MFR53 LVV52:LVV53 LLZ52:LLZ53 LCD52:LCD53 KSH52:KSH53 KIL52:KIL53 JYP52:JYP53 JOT52:JOT53 JEX52:JEX53 IVB52:IVB53 ILF52:ILF53 IBJ52:IBJ53 HRN52:HRN53 HHR52:HHR53 GXV52:GXV53 GNZ52:GNZ53 GED52:GED53 FUH52:FUH53 FKL52:FKL53 FAP52:FAP53 EQT52:EQT53 EGX52:EGX53 DXB52:DXB53 DNF52:DNF53 DDJ52:DDJ53 CTN52:CTN53 CJR52:CJR53 BZV52:BZV53 BPZ52:BPZ53 BGD52:BGD53 AWH52:AWH53 AML52:AML53 ACP52:ACP53 ST52:ST53 IX52:IX53 E52 D51:D52" xr:uid="{D78E0192-0B28-45BE-A585-5719DDB93BCC}">
      <formula1>$D$69:$D$403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F65582:F65585 JB65582:JB65585 SX65582:SX65585 ACT65582:ACT65585 AMP65582:AMP65585 AWL65582:AWL65585 BGH65582:BGH65585 BQD65582:BQD65585 BZZ65582:BZZ65585 CJV65582:CJV65585 CTR65582:CTR65585 DDN65582:DDN65585 DNJ65582:DNJ65585 DXF65582:DXF65585 EHB65582:EHB65585 EQX65582:EQX65585 FAT65582:FAT65585 FKP65582:FKP65585 FUL65582:FUL65585 GEH65582:GEH65585 GOD65582:GOD65585 GXZ65582:GXZ65585 HHV65582:HHV65585 HRR65582:HRR65585 IBN65582:IBN65585 ILJ65582:ILJ65585 IVF65582:IVF65585 JFB65582:JFB65585 JOX65582:JOX65585 JYT65582:JYT65585 KIP65582:KIP65585 KSL65582:KSL65585 LCH65582:LCH65585 LMD65582:LMD65585 LVZ65582:LVZ65585 MFV65582:MFV65585 MPR65582:MPR65585 MZN65582:MZN65585 NJJ65582:NJJ65585 NTF65582:NTF65585 ODB65582:ODB65585 OMX65582:OMX65585 OWT65582:OWT65585 PGP65582:PGP65585 PQL65582:PQL65585 QAH65582:QAH65585 QKD65582:QKD65585 QTZ65582:QTZ65585 RDV65582:RDV65585 RNR65582:RNR65585 RXN65582:RXN65585 SHJ65582:SHJ65585 SRF65582:SRF65585 TBB65582:TBB65585 TKX65582:TKX65585 TUT65582:TUT65585 UEP65582:UEP65585 UOL65582:UOL65585 UYH65582:UYH65585 VID65582:VID65585 VRZ65582:VRZ65585 WBV65582:WBV65585 WLR65582:WLR65585 WVN65582:WVN65585 F131118:F131121 JB131118:JB131121 SX131118:SX131121 ACT131118:ACT131121 AMP131118:AMP131121 AWL131118:AWL131121 BGH131118:BGH131121 BQD131118:BQD131121 BZZ131118:BZZ131121 CJV131118:CJV131121 CTR131118:CTR131121 DDN131118:DDN131121 DNJ131118:DNJ131121 DXF131118:DXF131121 EHB131118:EHB131121 EQX131118:EQX131121 FAT131118:FAT131121 FKP131118:FKP131121 FUL131118:FUL131121 GEH131118:GEH131121 GOD131118:GOD131121 GXZ131118:GXZ131121 HHV131118:HHV131121 HRR131118:HRR131121 IBN131118:IBN131121 ILJ131118:ILJ131121 IVF131118:IVF131121 JFB131118:JFB131121 JOX131118:JOX131121 JYT131118:JYT131121 KIP131118:KIP131121 KSL131118:KSL131121 LCH131118:LCH131121 LMD131118:LMD131121 LVZ131118:LVZ131121 MFV131118:MFV131121 MPR131118:MPR131121 MZN131118:MZN131121 NJJ131118:NJJ131121 NTF131118:NTF131121 ODB131118:ODB131121 OMX131118:OMX131121 OWT131118:OWT131121 PGP131118:PGP131121 PQL131118:PQL131121 QAH131118:QAH131121 QKD131118:QKD131121 QTZ131118:QTZ131121 RDV131118:RDV131121 RNR131118:RNR131121 RXN131118:RXN131121 SHJ131118:SHJ131121 SRF131118:SRF131121 TBB131118:TBB131121 TKX131118:TKX131121 TUT131118:TUT131121 UEP131118:UEP131121 UOL131118:UOL131121 UYH131118:UYH131121 VID131118:VID131121 VRZ131118:VRZ131121 WBV131118:WBV131121 WLR131118:WLR131121 WVN131118:WVN131121 F196654:F196657 JB196654:JB196657 SX196654:SX196657 ACT196654:ACT196657 AMP196654:AMP196657 AWL196654:AWL196657 BGH196654:BGH196657 BQD196654:BQD196657 BZZ196654:BZZ196657 CJV196654:CJV196657 CTR196654:CTR196657 DDN196654:DDN196657 DNJ196654:DNJ196657 DXF196654:DXF196657 EHB196654:EHB196657 EQX196654:EQX196657 FAT196654:FAT196657 FKP196654:FKP196657 FUL196654:FUL196657 GEH196654:GEH196657 GOD196654:GOD196657 GXZ196654:GXZ196657 HHV196654:HHV196657 HRR196654:HRR196657 IBN196654:IBN196657 ILJ196654:ILJ196657 IVF196654:IVF196657 JFB196654:JFB196657 JOX196654:JOX196657 JYT196654:JYT196657 KIP196654:KIP196657 KSL196654:KSL196657 LCH196654:LCH196657 LMD196654:LMD196657 LVZ196654:LVZ196657 MFV196654:MFV196657 MPR196654:MPR196657 MZN196654:MZN196657 NJJ196654:NJJ196657 NTF196654:NTF196657 ODB196654:ODB196657 OMX196654:OMX196657 OWT196654:OWT196657 PGP196654:PGP196657 PQL196654:PQL196657 QAH196654:QAH196657 QKD196654:QKD196657 QTZ196654:QTZ196657 RDV196654:RDV196657 RNR196654:RNR196657 RXN196654:RXN196657 SHJ196654:SHJ196657 SRF196654:SRF196657 TBB196654:TBB196657 TKX196654:TKX196657 TUT196654:TUT196657 UEP196654:UEP196657 UOL196654:UOL196657 UYH196654:UYH196657 VID196654:VID196657 VRZ196654:VRZ196657 WBV196654:WBV196657 WLR196654:WLR196657 WVN196654:WVN196657 F262190:F262193 JB262190:JB262193 SX262190:SX262193 ACT262190:ACT262193 AMP262190:AMP262193 AWL262190:AWL262193 BGH262190:BGH262193 BQD262190:BQD262193 BZZ262190:BZZ262193 CJV262190:CJV262193 CTR262190:CTR262193 DDN262190:DDN262193 DNJ262190:DNJ262193 DXF262190:DXF262193 EHB262190:EHB262193 EQX262190:EQX262193 FAT262190:FAT262193 FKP262190:FKP262193 FUL262190:FUL262193 GEH262190:GEH262193 GOD262190:GOD262193 GXZ262190:GXZ262193 HHV262190:HHV262193 HRR262190:HRR262193 IBN262190:IBN262193 ILJ262190:ILJ262193 IVF262190:IVF262193 JFB262190:JFB262193 JOX262190:JOX262193 JYT262190:JYT262193 KIP262190:KIP262193 KSL262190:KSL262193 LCH262190:LCH262193 LMD262190:LMD262193 LVZ262190:LVZ262193 MFV262190:MFV262193 MPR262190:MPR262193 MZN262190:MZN262193 NJJ262190:NJJ262193 NTF262190:NTF262193 ODB262190:ODB262193 OMX262190:OMX262193 OWT262190:OWT262193 PGP262190:PGP262193 PQL262190:PQL262193 QAH262190:QAH262193 QKD262190:QKD262193 QTZ262190:QTZ262193 RDV262190:RDV262193 RNR262190:RNR262193 RXN262190:RXN262193 SHJ262190:SHJ262193 SRF262190:SRF262193 TBB262190:TBB262193 TKX262190:TKX262193 TUT262190:TUT262193 UEP262190:UEP262193 UOL262190:UOL262193 UYH262190:UYH262193 VID262190:VID262193 VRZ262190:VRZ262193 WBV262190:WBV262193 WLR262190:WLR262193 WVN262190:WVN262193 F327726:F327729 JB327726:JB327729 SX327726:SX327729 ACT327726:ACT327729 AMP327726:AMP327729 AWL327726:AWL327729 BGH327726:BGH327729 BQD327726:BQD327729 BZZ327726:BZZ327729 CJV327726:CJV327729 CTR327726:CTR327729 DDN327726:DDN327729 DNJ327726:DNJ327729 DXF327726:DXF327729 EHB327726:EHB327729 EQX327726:EQX327729 FAT327726:FAT327729 FKP327726:FKP327729 FUL327726:FUL327729 GEH327726:GEH327729 GOD327726:GOD327729 GXZ327726:GXZ327729 HHV327726:HHV327729 HRR327726:HRR327729 IBN327726:IBN327729 ILJ327726:ILJ327729 IVF327726:IVF327729 JFB327726:JFB327729 JOX327726:JOX327729 JYT327726:JYT327729 KIP327726:KIP327729 KSL327726:KSL327729 LCH327726:LCH327729 LMD327726:LMD327729 LVZ327726:LVZ327729 MFV327726:MFV327729 MPR327726:MPR327729 MZN327726:MZN327729 NJJ327726:NJJ327729 NTF327726:NTF327729 ODB327726:ODB327729 OMX327726:OMX327729 OWT327726:OWT327729 PGP327726:PGP327729 PQL327726:PQL327729 QAH327726:QAH327729 QKD327726:QKD327729 QTZ327726:QTZ327729 RDV327726:RDV327729 RNR327726:RNR327729 RXN327726:RXN327729 SHJ327726:SHJ327729 SRF327726:SRF327729 TBB327726:TBB327729 TKX327726:TKX327729 TUT327726:TUT327729 UEP327726:UEP327729 UOL327726:UOL327729 UYH327726:UYH327729 VID327726:VID327729 VRZ327726:VRZ327729 WBV327726:WBV327729 WLR327726:WLR327729 WVN327726:WVN327729 F393262:F393265 JB393262:JB393265 SX393262:SX393265 ACT393262:ACT393265 AMP393262:AMP393265 AWL393262:AWL393265 BGH393262:BGH393265 BQD393262:BQD393265 BZZ393262:BZZ393265 CJV393262:CJV393265 CTR393262:CTR393265 DDN393262:DDN393265 DNJ393262:DNJ393265 DXF393262:DXF393265 EHB393262:EHB393265 EQX393262:EQX393265 FAT393262:FAT393265 FKP393262:FKP393265 FUL393262:FUL393265 GEH393262:GEH393265 GOD393262:GOD393265 GXZ393262:GXZ393265 HHV393262:HHV393265 HRR393262:HRR393265 IBN393262:IBN393265 ILJ393262:ILJ393265 IVF393262:IVF393265 JFB393262:JFB393265 JOX393262:JOX393265 JYT393262:JYT393265 KIP393262:KIP393265 KSL393262:KSL393265 LCH393262:LCH393265 LMD393262:LMD393265 LVZ393262:LVZ393265 MFV393262:MFV393265 MPR393262:MPR393265 MZN393262:MZN393265 NJJ393262:NJJ393265 NTF393262:NTF393265 ODB393262:ODB393265 OMX393262:OMX393265 OWT393262:OWT393265 PGP393262:PGP393265 PQL393262:PQL393265 QAH393262:QAH393265 QKD393262:QKD393265 QTZ393262:QTZ393265 RDV393262:RDV393265 RNR393262:RNR393265 RXN393262:RXN393265 SHJ393262:SHJ393265 SRF393262:SRF393265 TBB393262:TBB393265 TKX393262:TKX393265 TUT393262:TUT393265 UEP393262:UEP393265 UOL393262:UOL393265 UYH393262:UYH393265 VID393262:VID393265 VRZ393262:VRZ393265 WBV393262:WBV393265 WLR393262:WLR393265 WVN393262:WVN393265 F458798:F458801 JB458798:JB458801 SX458798:SX458801 ACT458798:ACT458801 AMP458798:AMP458801 AWL458798:AWL458801 BGH458798:BGH458801 BQD458798:BQD458801 BZZ458798:BZZ458801 CJV458798:CJV458801 CTR458798:CTR458801 DDN458798:DDN458801 DNJ458798:DNJ458801 DXF458798:DXF458801 EHB458798:EHB458801 EQX458798:EQX458801 FAT458798:FAT458801 FKP458798:FKP458801 FUL458798:FUL458801 GEH458798:GEH458801 GOD458798:GOD458801 GXZ458798:GXZ458801 HHV458798:HHV458801 HRR458798:HRR458801 IBN458798:IBN458801 ILJ458798:ILJ458801 IVF458798:IVF458801 JFB458798:JFB458801 JOX458798:JOX458801 JYT458798:JYT458801 KIP458798:KIP458801 KSL458798:KSL458801 LCH458798:LCH458801 LMD458798:LMD458801 LVZ458798:LVZ458801 MFV458798:MFV458801 MPR458798:MPR458801 MZN458798:MZN458801 NJJ458798:NJJ458801 NTF458798:NTF458801 ODB458798:ODB458801 OMX458798:OMX458801 OWT458798:OWT458801 PGP458798:PGP458801 PQL458798:PQL458801 QAH458798:QAH458801 QKD458798:QKD458801 QTZ458798:QTZ458801 RDV458798:RDV458801 RNR458798:RNR458801 RXN458798:RXN458801 SHJ458798:SHJ458801 SRF458798:SRF458801 TBB458798:TBB458801 TKX458798:TKX458801 TUT458798:TUT458801 UEP458798:UEP458801 UOL458798:UOL458801 UYH458798:UYH458801 VID458798:VID458801 VRZ458798:VRZ458801 WBV458798:WBV458801 WLR458798:WLR458801 WVN458798:WVN458801 F524334:F524337 JB524334:JB524337 SX524334:SX524337 ACT524334:ACT524337 AMP524334:AMP524337 AWL524334:AWL524337 BGH524334:BGH524337 BQD524334:BQD524337 BZZ524334:BZZ524337 CJV524334:CJV524337 CTR524334:CTR524337 DDN524334:DDN524337 DNJ524334:DNJ524337 DXF524334:DXF524337 EHB524334:EHB524337 EQX524334:EQX524337 FAT524334:FAT524337 FKP524334:FKP524337 FUL524334:FUL524337 GEH524334:GEH524337 GOD524334:GOD524337 GXZ524334:GXZ524337 HHV524334:HHV524337 HRR524334:HRR524337 IBN524334:IBN524337 ILJ524334:ILJ524337 IVF524334:IVF524337 JFB524334:JFB524337 JOX524334:JOX524337 JYT524334:JYT524337 KIP524334:KIP524337 KSL524334:KSL524337 LCH524334:LCH524337 LMD524334:LMD524337 LVZ524334:LVZ524337 MFV524334:MFV524337 MPR524334:MPR524337 MZN524334:MZN524337 NJJ524334:NJJ524337 NTF524334:NTF524337 ODB524334:ODB524337 OMX524334:OMX524337 OWT524334:OWT524337 PGP524334:PGP524337 PQL524334:PQL524337 QAH524334:QAH524337 QKD524334:QKD524337 QTZ524334:QTZ524337 RDV524334:RDV524337 RNR524334:RNR524337 RXN524334:RXN524337 SHJ524334:SHJ524337 SRF524334:SRF524337 TBB524334:TBB524337 TKX524334:TKX524337 TUT524334:TUT524337 UEP524334:UEP524337 UOL524334:UOL524337 UYH524334:UYH524337 VID524334:VID524337 VRZ524334:VRZ524337 WBV524334:WBV524337 WLR524334:WLR524337 WVN524334:WVN524337 F589870:F589873 JB589870:JB589873 SX589870:SX589873 ACT589870:ACT589873 AMP589870:AMP589873 AWL589870:AWL589873 BGH589870:BGH589873 BQD589870:BQD589873 BZZ589870:BZZ589873 CJV589870:CJV589873 CTR589870:CTR589873 DDN589870:DDN589873 DNJ589870:DNJ589873 DXF589870:DXF589873 EHB589870:EHB589873 EQX589870:EQX589873 FAT589870:FAT589873 FKP589870:FKP589873 FUL589870:FUL589873 GEH589870:GEH589873 GOD589870:GOD589873 GXZ589870:GXZ589873 HHV589870:HHV589873 HRR589870:HRR589873 IBN589870:IBN589873 ILJ589870:ILJ589873 IVF589870:IVF589873 JFB589870:JFB589873 JOX589870:JOX589873 JYT589870:JYT589873 KIP589870:KIP589873 KSL589870:KSL589873 LCH589870:LCH589873 LMD589870:LMD589873 LVZ589870:LVZ589873 MFV589870:MFV589873 MPR589870:MPR589873 MZN589870:MZN589873 NJJ589870:NJJ589873 NTF589870:NTF589873 ODB589870:ODB589873 OMX589870:OMX589873 OWT589870:OWT589873 PGP589870:PGP589873 PQL589870:PQL589873 QAH589870:QAH589873 QKD589870:QKD589873 QTZ589870:QTZ589873 RDV589870:RDV589873 RNR589870:RNR589873 RXN589870:RXN589873 SHJ589870:SHJ589873 SRF589870:SRF589873 TBB589870:TBB589873 TKX589870:TKX589873 TUT589870:TUT589873 UEP589870:UEP589873 UOL589870:UOL589873 UYH589870:UYH589873 VID589870:VID589873 VRZ589870:VRZ589873 WBV589870:WBV589873 WLR589870:WLR589873 WVN589870:WVN589873 F655406:F655409 JB655406:JB655409 SX655406:SX655409 ACT655406:ACT655409 AMP655406:AMP655409 AWL655406:AWL655409 BGH655406:BGH655409 BQD655406:BQD655409 BZZ655406:BZZ655409 CJV655406:CJV655409 CTR655406:CTR655409 DDN655406:DDN655409 DNJ655406:DNJ655409 DXF655406:DXF655409 EHB655406:EHB655409 EQX655406:EQX655409 FAT655406:FAT655409 FKP655406:FKP655409 FUL655406:FUL655409 GEH655406:GEH655409 GOD655406:GOD655409 GXZ655406:GXZ655409 HHV655406:HHV655409 HRR655406:HRR655409 IBN655406:IBN655409 ILJ655406:ILJ655409 IVF655406:IVF655409 JFB655406:JFB655409 JOX655406:JOX655409 JYT655406:JYT655409 KIP655406:KIP655409 KSL655406:KSL655409 LCH655406:LCH655409 LMD655406:LMD655409 LVZ655406:LVZ655409 MFV655406:MFV655409 MPR655406:MPR655409 MZN655406:MZN655409 NJJ655406:NJJ655409 NTF655406:NTF655409 ODB655406:ODB655409 OMX655406:OMX655409 OWT655406:OWT655409 PGP655406:PGP655409 PQL655406:PQL655409 QAH655406:QAH655409 QKD655406:QKD655409 QTZ655406:QTZ655409 RDV655406:RDV655409 RNR655406:RNR655409 RXN655406:RXN655409 SHJ655406:SHJ655409 SRF655406:SRF655409 TBB655406:TBB655409 TKX655406:TKX655409 TUT655406:TUT655409 UEP655406:UEP655409 UOL655406:UOL655409 UYH655406:UYH655409 VID655406:VID655409 VRZ655406:VRZ655409 WBV655406:WBV655409 WLR655406:WLR655409 WVN655406:WVN655409 F720942:F720945 JB720942:JB720945 SX720942:SX720945 ACT720942:ACT720945 AMP720942:AMP720945 AWL720942:AWL720945 BGH720942:BGH720945 BQD720942:BQD720945 BZZ720942:BZZ720945 CJV720942:CJV720945 CTR720942:CTR720945 DDN720942:DDN720945 DNJ720942:DNJ720945 DXF720942:DXF720945 EHB720942:EHB720945 EQX720942:EQX720945 FAT720942:FAT720945 FKP720942:FKP720945 FUL720942:FUL720945 GEH720942:GEH720945 GOD720942:GOD720945 GXZ720942:GXZ720945 HHV720942:HHV720945 HRR720942:HRR720945 IBN720942:IBN720945 ILJ720942:ILJ720945 IVF720942:IVF720945 JFB720942:JFB720945 JOX720942:JOX720945 JYT720942:JYT720945 KIP720942:KIP720945 KSL720942:KSL720945 LCH720942:LCH720945 LMD720942:LMD720945 LVZ720942:LVZ720945 MFV720942:MFV720945 MPR720942:MPR720945 MZN720942:MZN720945 NJJ720942:NJJ720945 NTF720942:NTF720945 ODB720942:ODB720945 OMX720942:OMX720945 OWT720942:OWT720945 PGP720942:PGP720945 PQL720942:PQL720945 QAH720942:QAH720945 QKD720942:QKD720945 QTZ720942:QTZ720945 RDV720942:RDV720945 RNR720942:RNR720945 RXN720942:RXN720945 SHJ720942:SHJ720945 SRF720942:SRF720945 TBB720942:TBB720945 TKX720942:TKX720945 TUT720942:TUT720945 UEP720942:UEP720945 UOL720942:UOL720945 UYH720942:UYH720945 VID720942:VID720945 VRZ720942:VRZ720945 WBV720942:WBV720945 WLR720942:WLR720945 WVN720942:WVN720945 F786478:F786481 JB786478:JB786481 SX786478:SX786481 ACT786478:ACT786481 AMP786478:AMP786481 AWL786478:AWL786481 BGH786478:BGH786481 BQD786478:BQD786481 BZZ786478:BZZ786481 CJV786478:CJV786481 CTR786478:CTR786481 DDN786478:DDN786481 DNJ786478:DNJ786481 DXF786478:DXF786481 EHB786478:EHB786481 EQX786478:EQX786481 FAT786478:FAT786481 FKP786478:FKP786481 FUL786478:FUL786481 GEH786478:GEH786481 GOD786478:GOD786481 GXZ786478:GXZ786481 HHV786478:HHV786481 HRR786478:HRR786481 IBN786478:IBN786481 ILJ786478:ILJ786481 IVF786478:IVF786481 JFB786478:JFB786481 JOX786478:JOX786481 JYT786478:JYT786481 KIP786478:KIP786481 KSL786478:KSL786481 LCH786478:LCH786481 LMD786478:LMD786481 LVZ786478:LVZ786481 MFV786478:MFV786481 MPR786478:MPR786481 MZN786478:MZN786481 NJJ786478:NJJ786481 NTF786478:NTF786481 ODB786478:ODB786481 OMX786478:OMX786481 OWT786478:OWT786481 PGP786478:PGP786481 PQL786478:PQL786481 QAH786478:QAH786481 QKD786478:QKD786481 QTZ786478:QTZ786481 RDV786478:RDV786481 RNR786478:RNR786481 RXN786478:RXN786481 SHJ786478:SHJ786481 SRF786478:SRF786481 TBB786478:TBB786481 TKX786478:TKX786481 TUT786478:TUT786481 UEP786478:UEP786481 UOL786478:UOL786481 UYH786478:UYH786481 VID786478:VID786481 VRZ786478:VRZ786481 WBV786478:WBV786481 WLR786478:WLR786481 WVN786478:WVN786481 F852014:F852017 JB852014:JB852017 SX852014:SX852017 ACT852014:ACT852017 AMP852014:AMP852017 AWL852014:AWL852017 BGH852014:BGH852017 BQD852014:BQD852017 BZZ852014:BZZ852017 CJV852014:CJV852017 CTR852014:CTR852017 DDN852014:DDN852017 DNJ852014:DNJ852017 DXF852014:DXF852017 EHB852014:EHB852017 EQX852014:EQX852017 FAT852014:FAT852017 FKP852014:FKP852017 FUL852014:FUL852017 GEH852014:GEH852017 GOD852014:GOD852017 GXZ852014:GXZ852017 HHV852014:HHV852017 HRR852014:HRR852017 IBN852014:IBN852017 ILJ852014:ILJ852017 IVF852014:IVF852017 JFB852014:JFB852017 JOX852014:JOX852017 JYT852014:JYT852017 KIP852014:KIP852017 KSL852014:KSL852017 LCH852014:LCH852017 LMD852014:LMD852017 LVZ852014:LVZ852017 MFV852014:MFV852017 MPR852014:MPR852017 MZN852014:MZN852017 NJJ852014:NJJ852017 NTF852014:NTF852017 ODB852014:ODB852017 OMX852014:OMX852017 OWT852014:OWT852017 PGP852014:PGP852017 PQL852014:PQL852017 QAH852014:QAH852017 QKD852014:QKD852017 QTZ852014:QTZ852017 RDV852014:RDV852017 RNR852014:RNR852017 RXN852014:RXN852017 SHJ852014:SHJ852017 SRF852014:SRF852017 TBB852014:TBB852017 TKX852014:TKX852017 TUT852014:TUT852017 UEP852014:UEP852017 UOL852014:UOL852017 UYH852014:UYH852017 VID852014:VID852017 VRZ852014:VRZ852017 WBV852014:WBV852017 WLR852014:WLR852017 WVN852014:WVN852017 F917550:F917553 JB917550:JB917553 SX917550:SX917553 ACT917550:ACT917553 AMP917550:AMP917553 AWL917550:AWL917553 BGH917550:BGH917553 BQD917550:BQD917553 BZZ917550:BZZ917553 CJV917550:CJV917553 CTR917550:CTR917553 DDN917550:DDN917553 DNJ917550:DNJ917553 DXF917550:DXF917553 EHB917550:EHB917553 EQX917550:EQX917553 FAT917550:FAT917553 FKP917550:FKP917553 FUL917550:FUL917553 GEH917550:GEH917553 GOD917550:GOD917553 GXZ917550:GXZ917553 HHV917550:HHV917553 HRR917550:HRR917553 IBN917550:IBN917553 ILJ917550:ILJ917553 IVF917550:IVF917553 JFB917550:JFB917553 JOX917550:JOX917553 JYT917550:JYT917553 KIP917550:KIP917553 KSL917550:KSL917553 LCH917550:LCH917553 LMD917550:LMD917553 LVZ917550:LVZ917553 MFV917550:MFV917553 MPR917550:MPR917553 MZN917550:MZN917553 NJJ917550:NJJ917553 NTF917550:NTF917553 ODB917550:ODB917553 OMX917550:OMX917553 OWT917550:OWT917553 PGP917550:PGP917553 PQL917550:PQL917553 QAH917550:QAH917553 QKD917550:QKD917553 QTZ917550:QTZ917553 RDV917550:RDV917553 RNR917550:RNR917553 RXN917550:RXN917553 SHJ917550:SHJ917553 SRF917550:SRF917553 TBB917550:TBB917553 TKX917550:TKX917553 TUT917550:TUT917553 UEP917550:UEP917553 UOL917550:UOL917553 UYH917550:UYH917553 VID917550:VID917553 VRZ917550:VRZ917553 WBV917550:WBV917553 WLR917550:WLR917553 WVN917550:WVN917553 F983086:F983089 JB983086:JB983089 SX983086:SX983089 ACT983086:ACT983089 AMP983086:AMP983089 AWL983086:AWL983089 BGH983086:BGH983089 BQD983086:BQD983089 BZZ983086:BZZ983089 CJV983086:CJV983089 CTR983086:CTR983089 DDN983086:DDN983089 DNJ983086:DNJ983089 DXF983086:DXF983089 EHB983086:EHB983089 EQX983086:EQX983089 FAT983086:FAT983089 FKP983086:FKP983089 FUL983086:FUL983089 GEH983086:GEH983089 GOD983086:GOD983089 GXZ983086:GXZ983089 HHV983086:HHV983089 HRR983086:HRR983089 IBN983086:IBN983089 ILJ983086:ILJ983089 IVF983086:IVF983089 JFB983086:JFB983089 JOX983086:JOX983089 JYT983086:JYT983089 KIP983086:KIP983089 KSL983086:KSL983089 LCH983086:LCH983089 LMD983086:LMD983089 LVZ983086:LVZ983089 MFV983086:MFV983089 MPR983086:MPR983089 MZN983086:MZN983089 NJJ983086:NJJ983089 NTF983086:NTF983089 ODB983086:ODB983089 OMX983086:OMX983089 OWT983086:OWT983089 PGP983086:PGP983089 PQL983086:PQL983089 QAH983086:QAH983089 QKD983086:QKD983089 QTZ983086:QTZ983089 RDV983086:RDV983089 RNR983086:RNR983089 RXN983086:RXN983089 SHJ983086:SHJ983089 SRF983086:SRF983089 TBB983086:TBB983089 TKX983086:TKX983089 TUT983086:TUT983089 UEP983086:UEP983089 UOL983086:UOL983089 UYH983086:UYH983089 VID983086:VID983089 VRZ983086:VRZ983089 WBV983086:WBV983089 WLR983086:WLR983089 WVN983086:WVN983089 F52" xr:uid="{9F3A7AE4-FA67-45F8-94F3-2B8433996584}">
      <formula1>"1, 2, 3"</formula1>
    </dataValidation>
    <dataValidation type="list" errorStyle="warning" allowBlank="1" showInputMessage="1" showErrorMessage="1" errorTitle="Factor" error="This factor is not included in the drop-down list. Is this the factor you want to use?" sqref="WVP983085:WVP983089 WLT983085:WLT983089 WBX983085:WBX983089 VSB983085:VSB983089 VIF983085:VIF983089 UYJ983085:UYJ983089 UON983085:UON983089 UER983085:UER983089 TUV983085:TUV983089 TKZ983085:TKZ983089 TBD983085:TBD983089 SRH983085:SRH983089 SHL983085:SHL983089 RXP983085:RXP983089 RNT983085:RNT983089 RDX983085:RDX983089 QUB983085:QUB983089 QKF983085:QKF983089 QAJ983085:QAJ983089 PQN983085:PQN983089 PGR983085:PGR983089 OWV983085:OWV983089 OMZ983085:OMZ983089 ODD983085:ODD983089 NTH983085:NTH983089 NJL983085:NJL983089 MZP983085:MZP983089 MPT983085:MPT983089 MFX983085:MFX983089 LWB983085:LWB983089 LMF983085:LMF983089 LCJ983085:LCJ983089 KSN983085:KSN983089 KIR983085:KIR983089 JYV983085:JYV983089 JOZ983085:JOZ983089 JFD983085:JFD983089 IVH983085:IVH983089 ILL983085:ILL983089 IBP983085:IBP983089 HRT983085:HRT983089 HHX983085:HHX983089 GYB983085:GYB983089 GOF983085:GOF983089 GEJ983085:GEJ983089 FUN983085:FUN983089 FKR983085:FKR983089 FAV983085:FAV983089 EQZ983085:EQZ983089 EHD983085:EHD983089 DXH983085:DXH983089 DNL983085:DNL983089 DDP983085:DDP983089 CTT983085:CTT983089 CJX983085:CJX983089 CAB983085:CAB983089 BQF983085:BQF983089 BGJ983085:BGJ983089 AWN983085:AWN983089 AMR983085:AMR983089 ACV983085:ACV983089 SZ983085:SZ983089 JD983085:JD983089 H983085:H983089 WVP917549:WVP917553 WLT917549:WLT917553 WBX917549:WBX917553 VSB917549:VSB917553 VIF917549:VIF917553 UYJ917549:UYJ917553 UON917549:UON917553 UER917549:UER917553 TUV917549:TUV917553 TKZ917549:TKZ917553 TBD917549:TBD917553 SRH917549:SRH917553 SHL917549:SHL917553 RXP917549:RXP917553 RNT917549:RNT917553 RDX917549:RDX917553 QUB917549:QUB917553 QKF917549:QKF917553 QAJ917549:QAJ917553 PQN917549:PQN917553 PGR917549:PGR917553 OWV917549:OWV917553 OMZ917549:OMZ917553 ODD917549:ODD917553 NTH917549:NTH917553 NJL917549:NJL917553 MZP917549:MZP917553 MPT917549:MPT917553 MFX917549:MFX917553 LWB917549:LWB917553 LMF917549:LMF917553 LCJ917549:LCJ917553 KSN917549:KSN917553 KIR917549:KIR917553 JYV917549:JYV917553 JOZ917549:JOZ917553 JFD917549:JFD917553 IVH917549:IVH917553 ILL917549:ILL917553 IBP917549:IBP917553 HRT917549:HRT917553 HHX917549:HHX917553 GYB917549:GYB917553 GOF917549:GOF917553 GEJ917549:GEJ917553 FUN917549:FUN917553 FKR917549:FKR917553 FAV917549:FAV917553 EQZ917549:EQZ917553 EHD917549:EHD917553 DXH917549:DXH917553 DNL917549:DNL917553 DDP917549:DDP917553 CTT917549:CTT917553 CJX917549:CJX917553 CAB917549:CAB917553 BQF917549:BQF917553 BGJ917549:BGJ917553 AWN917549:AWN917553 AMR917549:AMR917553 ACV917549:ACV917553 SZ917549:SZ917553 JD917549:JD917553 H917549:H917553 WVP852013:WVP852017 WLT852013:WLT852017 WBX852013:WBX852017 VSB852013:VSB852017 VIF852013:VIF852017 UYJ852013:UYJ852017 UON852013:UON852017 UER852013:UER852017 TUV852013:TUV852017 TKZ852013:TKZ852017 TBD852013:TBD852017 SRH852013:SRH852017 SHL852013:SHL852017 RXP852013:RXP852017 RNT852013:RNT852017 RDX852013:RDX852017 QUB852013:QUB852017 QKF852013:QKF852017 QAJ852013:QAJ852017 PQN852013:PQN852017 PGR852013:PGR852017 OWV852013:OWV852017 OMZ852013:OMZ852017 ODD852013:ODD852017 NTH852013:NTH852017 NJL852013:NJL852017 MZP852013:MZP852017 MPT852013:MPT852017 MFX852013:MFX852017 LWB852013:LWB852017 LMF852013:LMF852017 LCJ852013:LCJ852017 KSN852013:KSN852017 KIR852013:KIR852017 JYV852013:JYV852017 JOZ852013:JOZ852017 JFD852013:JFD852017 IVH852013:IVH852017 ILL852013:ILL852017 IBP852013:IBP852017 HRT852013:HRT852017 HHX852013:HHX852017 GYB852013:GYB852017 GOF852013:GOF852017 GEJ852013:GEJ852017 FUN852013:FUN852017 FKR852013:FKR852017 FAV852013:FAV852017 EQZ852013:EQZ852017 EHD852013:EHD852017 DXH852013:DXH852017 DNL852013:DNL852017 DDP852013:DDP852017 CTT852013:CTT852017 CJX852013:CJX852017 CAB852013:CAB852017 BQF852013:BQF852017 BGJ852013:BGJ852017 AWN852013:AWN852017 AMR852013:AMR852017 ACV852013:ACV852017 SZ852013:SZ852017 JD852013:JD852017 H852013:H852017 WVP786477:WVP786481 WLT786477:WLT786481 WBX786477:WBX786481 VSB786477:VSB786481 VIF786477:VIF786481 UYJ786477:UYJ786481 UON786477:UON786481 UER786477:UER786481 TUV786477:TUV786481 TKZ786477:TKZ786481 TBD786477:TBD786481 SRH786477:SRH786481 SHL786477:SHL786481 RXP786477:RXP786481 RNT786477:RNT786481 RDX786477:RDX786481 QUB786477:QUB786481 QKF786477:QKF786481 QAJ786477:QAJ786481 PQN786477:PQN786481 PGR786477:PGR786481 OWV786477:OWV786481 OMZ786477:OMZ786481 ODD786477:ODD786481 NTH786477:NTH786481 NJL786477:NJL786481 MZP786477:MZP786481 MPT786477:MPT786481 MFX786477:MFX786481 LWB786477:LWB786481 LMF786477:LMF786481 LCJ786477:LCJ786481 KSN786477:KSN786481 KIR786477:KIR786481 JYV786477:JYV786481 JOZ786477:JOZ786481 JFD786477:JFD786481 IVH786477:IVH786481 ILL786477:ILL786481 IBP786477:IBP786481 HRT786477:HRT786481 HHX786477:HHX786481 GYB786477:GYB786481 GOF786477:GOF786481 GEJ786477:GEJ786481 FUN786477:FUN786481 FKR786477:FKR786481 FAV786477:FAV786481 EQZ786477:EQZ786481 EHD786477:EHD786481 DXH786477:DXH786481 DNL786477:DNL786481 DDP786477:DDP786481 CTT786477:CTT786481 CJX786477:CJX786481 CAB786477:CAB786481 BQF786477:BQF786481 BGJ786477:BGJ786481 AWN786477:AWN786481 AMR786477:AMR786481 ACV786477:ACV786481 SZ786477:SZ786481 JD786477:JD786481 H786477:H786481 WVP720941:WVP720945 WLT720941:WLT720945 WBX720941:WBX720945 VSB720941:VSB720945 VIF720941:VIF720945 UYJ720941:UYJ720945 UON720941:UON720945 UER720941:UER720945 TUV720941:TUV720945 TKZ720941:TKZ720945 TBD720941:TBD720945 SRH720941:SRH720945 SHL720941:SHL720945 RXP720941:RXP720945 RNT720941:RNT720945 RDX720941:RDX720945 QUB720941:QUB720945 QKF720941:QKF720945 QAJ720941:QAJ720945 PQN720941:PQN720945 PGR720941:PGR720945 OWV720941:OWV720945 OMZ720941:OMZ720945 ODD720941:ODD720945 NTH720941:NTH720945 NJL720941:NJL720945 MZP720941:MZP720945 MPT720941:MPT720945 MFX720941:MFX720945 LWB720941:LWB720945 LMF720941:LMF720945 LCJ720941:LCJ720945 KSN720941:KSN720945 KIR720941:KIR720945 JYV720941:JYV720945 JOZ720941:JOZ720945 JFD720941:JFD720945 IVH720941:IVH720945 ILL720941:ILL720945 IBP720941:IBP720945 HRT720941:HRT720945 HHX720941:HHX720945 GYB720941:GYB720945 GOF720941:GOF720945 GEJ720941:GEJ720945 FUN720941:FUN720945 FKR720941:FKR720945 FAV720941:FAV720945 EQZ720941:EQZ720945 EHD720941:EHD720945 DXH720941:DXH720945 DNL720941:DNL720945 DDP720941:DDP720945 CTT720941:CTT720945 CJX720941:CJX720945 CAB720941:CAB720945 BQF720941:BQF720945 BGJ720941:BGJ720945 AWN720941:AWN720945 AMR720941:AMR720945 ACV720941:ACV720945 SZ720941:SZ720945 JD720941:JD720945 H720941:H720945 WVP655405:WVP655409 WLT655405:WLT655409 WBX655405:WBX655409 VSB655405:VSB655409 VIF655405:VIF655409 UYJ655405:UYJ655409 UON655405:UON655409 UER655405:UER655409 TUV655405:TUV655409 TKZ655405:TKZ655409 TBD655405:TBD655409 SRH655405:SRH655409 SHL655405:SHL655409 RXP655405:RXP655409 RNT655405:RNT655409 RDX655405:RDX655409 QUB655405:QUB655409 QKF655405:QKF655409 QAJ655405:QAJ655409 PQN655405:PQN655409 PGR655405:PGR655409 OWV655405:OWV655409 OMZ655405:OMZ655409 ODD655405:ODD655409 NTH655405:NTH655409 NJL655405:NJL655409 MZP655405:MZP655409 MPT655405:MPT655409 MFX655405:MFX655409 LWB655405:LWB655409 LMF655405:LMF655409 LCJ655405:LCJ655409 KSN655405:KSN655409 KIR655405:KIR655409 JYV655405:JYV655409 JOZ655405:JOZ655409 JFD655405:JFD655409 IVH655405:IVH655409 ILL655405:ILL655409 IBP655405:IBP655409 HRT655405:HRT655409 HHX655405:HHX655409 GYB655405:GYB655409 GOF655405:GOF655409 GEJ655405:GEJ655409 FUN655405:FUN655409 FKR655405:FKR655409 FAV655405:FAV655409 EQZ655405:EQZ655409 EHD655405:EHD655409 DXH655405:DXH655409 DNL655405:DNL655409 DDP655405:DDP655409 CTT655405:CTT655409 CJX655405:CJX655409 CAB655405:CAB655409 BQF655405:BQF655409 BGJ655405:BGJ655409 AWN655405:AWN655409 AMR655405:AMR655409 ACV655405:ACV655409 SZ655405:SZ655409 JD655405:JD655409 H655405:H655409 WVP589869:WVP589873 WLT589869:WLT589873 WBX589869:WBX589873 VSB589869:VSB589873 VIF589869:VIF589873 UYJ589869:UYJ589873 UON589869:UON589873 UER589869:UER589873 TUV589869:TUV589873 TKZ589869:TKZ589873 TBD589869:TBD589873 SRH589869:SRH589873 SHL589869:SHL589873 RXP589869:RXP589873 RNT589869:RNT589873 RDX589869:RDX589873 QUB589869:QUB589873 QKF589869:QKF589873 QAJ589869:QAJ589873 PQN589869:PQN589873 PGR589869:PGR589873 OWV589869:OWV589873 OMZ589869:OMZ589873 ODD589869:ODD589873 NTH589869:NTH589873 NJL589869:NJL589873 MZP589869:MZP589873 MPT589869:MPT589873 MFX589869:MFX589873 LWB589869:LWB589873 LMF589869:LMF589873 LCJ589869:LCJ589873 KSN589869:KSN589873 KIR589869:KIR589873 JYV589869:JYV589873 JOZ589869:JOZ589873 JFD589869:JFD589873 IVH589869:IVH589873 ILL589869:ILL589873 IBP589869:IBP589873 HRT589869:HRT589873 HHX589869:HHX589873 GYB589869:GYB589873 GOF589869:GOF589873 GEJ589869:GEJ589873 FUN589869:FUN589873 FKR589869:FKR589873 FAV589869:FAV589873 EQZ589869:EQZ589873 EHD589869:EHD589873 DXH589869:DXH589873 DNL589869:DNL589873 DDP589869:DDP589873 CTT589869:CTT589873 CJX589869:CJX589873 CAB589869:CAB589873 BQF589869:BQF589873 BGJ589869:BGJ589873 AWN589869:AWN589873 AMR589869:AMR589873 ACV589869:ACV589873 SZ589869:SZ589873 JD589869:JD589873 H589869:H589873 WVP524333:WVP524337 WLT524333:WLT524337 WBX524333:WBX524337 VSB524333:VSB524337 VIF524333:VIF524337 UYJ524333:UYJ524337 UON524333:UON524337 UER524333:UER524337 TUV524333:TUV524337 TKZ524333:TKZ524337 TBD524333:TBD524337 SRH524333:SRH524337 SHL524333:SHL524337 RXP524333:RXP524337 RNT524333:RNT524337 RDX524333:RDX524337 QUB524333:QUB524337 QKF524333:QKF524337 QAJ524333:QAJ524337 PQN524333:PQN524337 PGR524333:PGR524337 OWV524333:OWV524337 OMZ524333:OMZ524337 ODD524333:ODD524337 NTH524333:NTH524337 NJL524333:NJL524337 MZP524333:MZP524337 MPT524333:MPT524337 MFX524333:MFX524337 LWB524333:LWB524337 LMF524333:LMF524337 LCJ524333:LCJ524337 KSN524333:KSN524337 KIR524333:KIR524337 JYV524333:JYV524337 JOZ524333:JOZ524337 JFD524333:JFD524337 IVH524333:IVH524337 ILL524333:ILL524337 IBP524333:IBP524337 HRT524333:HRT524337 HHX524333:HHX524337 GYB524333:GYB524337 GOF524333:GOF524337 GEJ524333:GEJ524337 FUN524333:FUN524337 FKR524333:FKR524337 FAV524333:FAV524337 EQZ524333:EQZ524337 EHD524333:EHD524337 DXH524333:DXH524337 DNL524333:DNL524337 DDP524333:DDP524337 CTT524333:CTT524337 CJX524333:CJX524337 CAB524333:CAB524337 BQF524333:BQF524337 BGJ524333:BGJ524337 AWN524333:AWN524337 AMR524333:AMR524337 ACV524333:ACV524337 SZ524333:SZ524337 JD524333:JD524337 H524333:H524337 WVP458797:WVP458801 WLT458797:WLT458801 WBX458797:WBX458801 VSB458797:VSB458801 VIF458797:VIF458801 UYJ458797:UYJ458801 UON458797:UON458801 UER458797:UER458801 TUV458797:TUV458801 TKZ458797:TKZ458801 TBD458797:TBD458801 SRH458797:SRH458801 SHL458797:SHL458801 RXP458797:RXP458801 RNT458797:RNT458801 RDX458797:RDX458801 QUB458797:QUB458801 QKF458797:QKF458801 QAJ458797:QAJ458801 PQN458797:PQN458801 PGR458797:PGR458801 OWV458797:OWV458801 OMZ458797:OMZ458801 ODD458797:ODD458801 NTH458797:NTH458801 NJL458797:NJL458801 MZP458797:MZP458801 MPT458797:MPT458801 MFX458797:MFX458801 LWB458797:LWB458801 LMF458797:LMF458801 LCJ458797:LCJ458801 KSN458797:KSN458801 KIR458797:KIR458801 JYV458797:JYV458801 JOZ458797:JOZ458801 JFD458797:JFD458801 IVH458797:IVH458801 ILL458797:ILL458801 IBP458797:IBP458801 HRT458797:HRT458801 HHX458797:HHX458801 GYB458797:GYB458801 GOF458797:GOF458801 GEJ458797:GEJ458801 FUN458797:FUN458801 FKR458797:FKR458801 FAV458797:FAV458801 EQZ458797:EQZ458801 EHD458797:EHD458801 DXH458797:DXH458801 DNL458797:DNL458801 DDP458797:DDP458801 CTT458797:CTT458801 CJX458797:CJX458801 CAB458797:CAB458801 BQF458797:BQF458801 BGJ458797:BGJ458801 AWN458797:AWN458801 AMR458797:AMR458801 ACV458797:ACV458801 SZ458797:SZ458801 JD458797:JD458801 H458797:H458801 WVP393261:WVP393265 WLT393261:WLT393265 WBX393261:WBX393265 VSB393261:VSB393265 VIF393261:VIF393265 UYJ393261:UYJ393265 UON393261:UON393265 UER393261:UER393265 TUV393261:TUV393265 TKZ393261:TKZ393265 TBD393261:TBD393265 SRH393261:SRH393265 SHL393261:SHL393265 RXP393261:RXP393265 RNT393261:RNT393265 RDX393261:RDX393265 QUB393261:QUB393265 QKF393261:QKF393265 QAJ393261:QAJ393265 PQN393261:PQN393265 PGR393261:PGR393265 OWV393261:OWV393265 OMZ393261:OMZ393265 ODD393261:ODD393265 NTH393261:NTH393265 NJL393261:NJL393265 MZP393261:MZP393265 MPT393261:MPT393265 MFX393261:MFX393265 LWB393261:LWB393265 LMF393261:LMF393265 LCJ393261:LCJ393265 KSN393261:KSN393265 KIR393261:KIR393265 JYV393261:JYV393265 JOZ393261:JOZ393265 JFD393261:JFD393265 IVH393261:IVH393265 ILL393261:ILL393265 IBP393261:IBP393265 HRT393261:HRT393265 HHX393261:HHX393265 GYB393261:GYB393265 GOF393261:GOF393265 GEJ393261:GEJ393265 FUN393261:FUN393265 FKR393261:FKR393265 FAV393261:FAV393265 EQZ393261:EQZ393265 EHD393261:EHD393265 DXH393261:DXH393265 DNL393261:DNL393265 DDP393261:DDP393265 CTT393261:CTT393265 CJX393261:CJX393265 CAB393261:CAB393265 BQF393261:BQF393265 BGJ393261:BGJ393265 AWN393261:AWN393265 AMR393261:AMR393265 ACV393261:ACV393265 SZ393261:SZ393265 JD393261:JD393265 H393261:H393265 WVP327725:WVP327729 WLT327725:WLT327729 WBX327725:WBX327729 VSB327725:VSB327729 VIF327725:VIF327729 UYJ327725:UYJ327729 UON327725:UON327729 UER327725:UER327729 TUV327725:TUV327729 TKZ327725:TKZ327729 TBD327725:TBD327729 SRH327725:SRH327729 SHL327725:SHL327729 RXP327725:RXP327729 RNT327725:RNT327729 RDX327725:RDX327729 QUB327725:QUB327729 QKF327725:QKF327729 QAJ327725:QAJ327729 PQN327725:PQN327729 PGR327725:PGR327729 OWV327725:OWV327729 OMZ327725:OMZ327729 ODD327725:ODD327729 NTH327725:NTH327729 NJL327725:NJL327729 MZP327725:MZP327729 MPT327725:MPT327729 MFX327725:MFX327729 LWB327725:LWB327729 LMF327725:LMF327729 LCJ327725:LCJ327729 KSN327725:KSN327729 KIR327725:KIR327729 JYV327725:JYV327729 JOZ327725:JOZ327729 JFD327725:JFD327729 IVH327725:IVH327729 ILL327725:ILL327729 IBP327725:IBP327729 HRT327725:HRT327729 HHX327725:HHX327729 GYB327725:GYB327729 GOF327725:GOF327729 GEJ327725:GEJ327729 FUN327725:FUN327729 FKR327725:FKR327729 FAV327725:FAV327729 EQZ327725:EQZ327729 EHD327725:EHD327729 DXH327725:DXH327729 DNL327725:DNL327729 DDP327725:DDP327729 CTT327725:CTT327729 CJX327725:CJX327729 CAB327725:CAB327729 BQF327725:BQF327729 BGJ327725:BGJ327729 AWN327725:AWN327729 AMR327725:AMR327729 ACV327725:ACV327729 SZ327725:SZ327729 JD327725:JD327729 H327725:H327729 WVP262189:WVP262193 WLT262189:WLT262193 WBX262189:WBX262193 VSB262189:VSB262193 VIF262189:VIF262193 UYJ262189:UYJ262193 UON262189:UON262193 UER262189:UER262193 TUV262189:TUV262193 TKZ262189:TKZ262193 TBD262189:TBD262193 SRH262189:SRH262193 SHL262189:SHL262193 RXP262189:RXP262193 RNT262189:RNT262193 RDX262189:RDX262193 QUB262189:QUB262193 QKF262189:QKF262193 QAJ262189:QAJ262193 PQN262189:PQN262193 PGR262189:PGR262193 OWV262189:OWV262193 OMZ262189:OMZ262193 ODD262189:ODD262193 NTH262189:NTH262193 NJL262189:NJL262193 MZP262189:MZP262193 MPT262189:MPT262193 MFX262189:MFX262193 LWB262189:LWB262193 LMF262189:LMF262193 LCJ262189:LCJ262193 KSN262189:KSN262193 KIR262189:KIR262193 JYV262189:JYV262193 JOZ262189:JOZ262193 JFD262189:JFD262193 IVH262189:IVH262193 ILL262189:ILL262193 IBP262189:IBP262193 HRT262189:HRT262193 HHX262189:HHX262193 GYB262189:GYB262193 GOF262189:GOF262193 GEJ262189:GEJ262193 FUN262189:FUN262193 FKR262189:FKR262193 FAV262189:FAV262193 EQZ262189:EQZ262193 EHD262189:EHD262193 DXH262189:DXH262193 DNL262189:DNL262193 DDP262189:DDP262193 CTT262189:CTT262193 CJX262189:CJX262193 CAB262189:CAB262193 BQF262189:BQF262193 BGJ262189:BGJ262193 AWN262189:AWN262193 AMR262189:AMR262193 ACV262189:ACV262193 SZ262189:SZ262193 JD262189:JD262193 H262189:H262193 WVP196653:WVP196657 WLT196653:WLT196657 WBX196653:WBX196657 VSB196653:VSB196657 VIF196653:VIF196657 UYJ196653:UYJ196657 UON196653:UON196657 UER196653:UER196657 TUV196653:TUV196657 TKZ196653:TKZ196657 TBD196653:TBD196657 SRH196653:SRH196657 SHL196653:SHL196657 RXP196653:RXP196657 RNT196653:RNT196657 RDX196653:RDX196657 QUB196653:QUB196657 QKF196653:QKF196657 QAJ196653:QAJ196657 PQN196653:PQN196657 PGR196653:PGR196657 OWV196653:OWV196657 OMZ196653:OMZ196657 ODD196653:ODD196657 NTH196653:NTH196657 NJL196653:NJL196657 MZP196653:MZP196657 MPT196653:MPT196657 MFX196653:MFX196657 LWB196653:LWB196657 LMF196653:LMF196657 LCJ196653:LCJ196657 KSN196653:KSN196657 KIR196653:KIR196657 JYV196653:JYV196657 JOZ196653:JOZ196657 JFD196653:JFD196657 IVH196653:IVH196657 ILL196653:ILL196657 IBP196653:IBP196657 HRT196653:HRT196657 HHX196653:HHX196657 GYB196653:GYB196657 GOF196653:GOF196657 GEJ196653:GEJ196657 FUN196653:FUN196657 FKR196653:FKR196657 FAV196653:FAV196657 EQZ196653:EQZ196657 EHD196653:EHD196657 DXH196653:DXH196657 DNL196653:DNL196657 DDP196653:DDP196657 CTT196653:CTT196657 CJX196653:CJX196657 CAB196653:CAB196657 BQF196653:BQF196657 BGJ196653:BGJ196657 AWN196653:AWN196657 AMR196653:AMR196657 ACV196653:ACV196657 SZ196653:SZ196657 JD196653:JD196657 H196653:H196657 WVP131117:WVP131121 WLT131117:WLT131121 WBX131117:WBX131121 VSB131117:VSB131121 VIF131117:VIF131121 UYJ131117:UYJ131121 UON131117:UON131121 UER131117:UER131121 TUV131117:TUV131121 TKZ131117:TKZ131121 TBD131117:TBD131121 SRH131117:SRH131121 SHL131117:SHL131121 RXP131117:RXP131121 RNT131117:RNT131121 RDX131117:RDX131121 QUB131117:QUB131121 QKF131117:QKF131121 QAJ131117:QAJ131121 PQN131117:PQN131121 PGR131117:PGR131121 OWV131117:OWV131121 OMZ131117:OMZ131121 ODD131117:ODD131121 NTH131117:NTH131121 NJL131117:NJL131121 MZP131117:MZP131121 MPT131117:MPT131121 MFX131117:MFX131121 LWB131117:LWB131121 LMF131117:LMF131121 LCJ131117:LCJ131121 KSN131117:KSN131121 KIR131117:KIR131121 JYV131117:JYV131121 JOZ131117:JOZ131121 JFD131117:JFD131121 IVH131117:IVH131121 ILL131117:ILL131121 IBP131117:IBP131121 HRT131117:HRT131121 HHX131117:HHX131121 GYB131117:GYB131121 GOF131117:GOF131121 GEJ131117:GEJ131121 FUN131117:FUN131121 FKR131117:FKR131121 FAV131117:FAV131121 EQZ131117:EQZ131121 EHD131117:EHD131121 DXH131117:DXH131121 DNL131117:DNL131121 DDP131117:DDP131121 CTT131117:CTT131121 CJX131117:CJX131121 CAB131117:CAB131121 BQF131117:BQF131121 BGJ131117:BGJ131121 AWN131117:AWN131121 AMR131117:AMR131121 ACV131117:ACV131121 SZ131117:SZ131121 JD131117:JD131121 H131117:H131121 WVP65581:WVP65585 WLT65581:WLT65585 WBX65581:WBX65585 VSB65581:VSB65585 VIF65581:VIF65585 UYJ65581:UYJ65585 UON65581:UON65585 UER65581:UER65585 TUV65581:TUV65585 TKZ65581:TKZ65585 TBD65581:TBD65585 SRH65581:SRH65585 SHL65581:SHL65585 RXP65581:RXP65585 RNT65581:RNT65585 RDX65581:RDX65585 QUB65581:QUB65585 QKF65581:QKF65585 QAJ65581:QAJ65585 PQN65581:PQN65585 PGR65581:PGR65585 OWV65581:OWV65585 OMZ65581:OMZ65585 ODD65581:ODD65585 NTH65581:NTH65585 NJL65581:NJL65585 MZP65581:MZP65585 MPT65581:MPT65585 MFX65581:MFX65585 LWB65581:LWB65585 LMF65581:LMF65585 LCJ65581:LCJ65585 KSN65581:KSN65585 KIR65581:KIR65585 JYV65581:JYV65585 JOZ65581:JOZ65585 JFD65581:JFD65585 IVH65581:IVH65585 ILL65581:ILL65585 IBP65581:IBP65585 HRT65581:HRT65585 HHX65581:HHX65585 GYB65581:GYB65585 GOF65581:GOF65585 GEJ65581:GEJ65585 FUN65581:FUN65585 FKR65581:FKR65585 FAV65581:FAV65585 EQZ65581:EQZ65585 EHD65581:EHD65585 DXH65581:DXH65585 DNL65581:DNL65585 DDP65581:DDP65585 CTT65581:CTT65585 CJX65581:CJX65585 CAB65581:CAB65585 BQF65581:BQF65585 BGJ65581:BGJ65585 AWN65581:AWN65585 AMR65581:AMR65585 ACV65581:ACV65585 SZ65581:SZ65585 JD65581:JD65585 H65581:H65585 WVN52:WVN53 WLR52:WLR53 WBV52:WBV53 VRZ52:VRZ53 VID52:VID53 UYH52:UYH53 UOL52:UOL53 UEP52:UEP53 TUT52:TUT53 TKX52:TKX53 TBB52:TBB53 SRF52:SRF53 SHJ52:SHJ53 RXN52:RXN53 RNR52:RNR53 RDV52:RDV53 QTZ52:QTZ53 QKD52:QKD53 QAH52:QAH53 PQL52:PQL53 PGP52:PGP53 OWT52:OWT53 OMX52:OMX53 ODB52:ODB53 NTF52:NTF53 NJJ52:NJJ53 MZN52:MZN53 MPR52:MPR53 MFV52:MFV53 LVZ52:LVZ53 LMD52:LMD53 LCH52:LCH53 KSL52:KSL53 KIP52:KIP53 JYT52:JYT53 JOX52:JOX53 JFB52:JFB53 IVF52:IVF53 ILJ52:ILJ53 IBN52:IBN53 HRR52:HRR53 HHV52:HHV53 GXZ52:GXZ53 GOD52:GOD53 GEH52:GEH53 FUL52:FUL53 FKP52:FKP53 FAT52:FAT53 EQX52:EQX53 EHB52:EHB53 DXF52:DXF53 DNJ52:DNJ53 DDN52:DDN53 CTR52:CTR53 CJV52:CJV53 BZZ52:BZZ53 BQD52:BQD53 BGH52:BGH53 AWL52:AWL53 AMP52:AMP53 ACT52:ACT53 SX52:SX53 JB52:JB53 H52" xr:uid="{56F747A2-5E09-4F5D-8DE9-57894D7ADAD8}">
      <formula1>$H$69:$H$160</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B0DFE-600E-40B2-AC0E-53C5C39CA067}">
  <sheetPr>
    <pageSetUpPr fitToPage="1"/>
  </sheetPr>
  <dimension ref="A1:T401"/>
  <sheetViews>
    <sheetView view="pageBreakPreview" zoomScale="90" zoomScaleNormal="100" zoomScaleSheetLayoutView="90" workbookViewId="0">
      <selection activeCell="M44" sqref="M44"/>
    </sheetView>
  </sheetViews>
  <sheetFormatPr defaultColWidth="10" defaultRowHeight="12.75" x14ac:dyDescent="0.2"/>
  <cols>
    <col min="1" max="1" width="2.5703125" style="54" customWidth="1"/>
    <col min="2" max="2" width="7.28515625" style="54" customWidth="1"/>
    <col min="3" max="3" width="18.85546875" style="54" customWidth="1"/>
    <col min="4" max="4" width="9.7109375" style="54" customWidth="1"/>
    <col min="5" max="5" width="9.7109375" style="54" hidden="1" customWidth="1"/>
    <col min="6" max="6" width="4.7109375" style="54" customWidth="1"/>
    <col min="7" max="7" width="14.42578125" style="54" customWidth="1"/>
    <col min="8" max="8" width="11.28515625" style="54" customWidth="1"/>
    <col min="9" max="9" width="11.140625" style="54" bestFit="1" customWidth="1"/>
    <col min="10" max="10" width="13" style="54" customWidth="1"/>
    <col min="11" max="11" width="8.28515625" style="54" customWidth="1"/>
    <col min="12" max="12" width="12.85546875" style="54" bestFit="1" customWidth="1"/>
    <col min="13" max="13" width="12.7109375" style="54" bestFit="1" customWidth="1"/>
    <col min="14" max="18" width="10" style="54"/>
    <col min="19" max="19" width="13.28515625" style="54" customWidth="1"/>
    <col min="20" max="20" width="11.5703125" style="54" bestFit="1" customWidth="1"/>
    <col min="21" max="256" width="10" style="54"/>
    <col min="257" max="257" width="2.5703125" style="54" customWidth="1"/>
    <col min="258" max="258" width="7.28515625" style="54" customWidth="1"/>
    <col min="259" max="259" width="23.5703125" style="54" customWidth="1"/>
    <col min="260" max="260" width="9.7109375" style="54" customWidth="1"/>
    <col min="261" max="261" width="0" style="54" hidden="1" customWidth="1"/>
    <col min="262" max="262" width="4.7109375" style="54" customWidth="1"/>
    <col min="263" max="263" width="14.42578125" style="54" customWidth="1"/>
    <col min="264" max="264" width="11.28515625" style="54" customWidth="1"/>
    <col min="265" max="265" width="10.28515625" style="54" customWidth="1"/>
    <col min="266" max="266" width="13" style="54" customWidth="1"/>
    <col min="267" max="267" width="8.28515625" style="54" customWidth="1"/>
    <col min="268" max="512" width="10" style="54"/>
    <col min="513" max="513" width="2.5703125" style="54" customWidth="1"/>
    <col min="514" max="514" width="7.28515625" style="54" customWidth="1"/>
    <col min="515" max="515" width="23.5703125" style="54" customWidth="1"/>
    <col min="516" max="516" width="9.7109375" style="54" customWidth="1"/>
    <col min="517" max="517" width="0" style="54" hidden="1" customWidth="1"/>
    <col min="518" max="518" width="4.7109375" style="54" customWidth="1"/>
    <col min="519" max="519" width="14.42578125" style="54" customWidth="1"/>
    <col min="520" max="520" width="11.28515625" style="54" customWidth="1"/>
    <col min="521" max="521" width="10.28515625" style="54" customWidth="1"/>
    <col min="522" max="522" width="13" style="54" customWidth="1"/>
    <col min="523" max="523" width="8.28515625" style="54" customWidth="1"/>
    <col min="524" max="768" width="10" style="54"/>
    <col min="769" max="769" width="2.5703125" style="54" customWidth="1"/>
    <col min="770" max="770" width="7.28515625" style="54" customWidth="1"/>
    <col min="771" max="771" width="23.5703125" style="54" customWidth="1"/>
    <col min="772" max="772" width="9.7109375" style="54" customWidth="1"/>
    <col min="773" max="773" width="0" style="54" hidden="1" customWidth="1"/>
    <col min="774" max="774" width="4.7109375" style="54" customWidth="1"/>
    <col min="775" max="775" width="14.42578125" style="54" customWidth="1"/>
    <col min="776" max="776" width="11.28515625" style="54" customWidth="1"/>
    <col min="777" max="777" width="10.28515625" style="54" customWidth="1"/>
    <col min="778" max="778" width="13" style="54" customWidth="1"/>
    <col min="779" max="779" width="8.28515625" style="54" customWidth="1"/>
    <col min="780" max="1024" width="10" style="54"/>
    <col min="1025" max="1025" width="2.5703125" style="54" customWidth="1"/>
    <col min="1026" max="1026" width="7.28515625" style="54" customWidth="1"/>
    <col min="1027" max="1027" width="23.5703125" style="54" customWidth="1"/>
    <col min="1028" max="1028" width="9.7109375" style="54" customWidth="1"/>
    <col min="1029" max="1029" width="0" style="54" hidden="1" customWidth="1"/>
    <col min="1030" max="1030" width="4.7109375" style="54" customWidth="1"/>
    <col min="1031" max="1031" width="14.42578125" style="54" customWidth="1"/>
    <col min="1032" max="1032" width="11.28515625" style="54" customWidth="1"/>
    <col min="1033" max="1033" width="10.28515625" style="54" customWidth="1"/>
    <col min="1034" max="1034" width="13" style="54" customWidth="1"/>
    <col min="1035" max="1035" width="8.28515625" style="54" customWidth="1"/>
    <col min="1036" max="1280" width="10" style="54"/>
    <col min="1281" max="1281" width="2.5703125" style="54" customWidth="1"/>
    <col min="1282" max="1282" width="7.28515625" style="54" customWidth="1"/>
    <col min="1283" max="1283" width="23.5703125" style="54" customWidth="1"/>
    <col min="1284" max="1284" width="9.7109375" style="54" customWidth="1"/>
    <col min="1285" max="1285" width="0" style="54" hidden="1" customWidth="1"/>
    <col min="1286" max="1286" width="4.7109375" style="54" customWidth="1"/>
    <col min="1287" max="1287" width="14.42578125" style="54" customWidth="1"/>
    <col min="1288" max="1288" width="11.28515625" style="54" customWidth="1"/>
    <col min="1289" max="1289" width="10.28515625" style="54" customWidth="1"/>
    <col min="1290" max="1290" width="13" style="54" customWidth="1"/>
    <col min="1291" max="1291" width="8.28515625" style="54" customWidth="1"/>
    <col min="1292" max="1536" width="10" style="54"/>
    <col min="1537" max="1537" width="2.5703125" style="54" customWidth="1"/>
    <col min="1538" max="1538" width="7.28515625" style="54" customWidth="1"/>
    <col min="1539" max="1539" width="23.5703125" style="54" customWidth="1"/>
    <col min="1540" max="1540" width="9.7109375" style="54" customWidth="1"/>
    <col min="1541" max="1541" width="0" style="54" hidden="1" customWidth="1"/>
    <col min="1542" max="1542" width="4.7109375" style="54" customWidth="1"/>
    <col min="1543" max="1543" width="14.42578125" style="54" customWidth="1"/>
    <col min="1544" max="1544" width="11.28515625" style="54" customWidth="1"/>
    <col min="1545" max="1545" width="10.28515625" style="54" customWidth="1"/>
    <col min="1546" max="1546" width="13" style="54" customWidth="1"/>
    <col min="1547" max="1547" width="8.28515625" style="54" customWidth="1"/>
    <col min="1548" max="1792" width="10" style="54"/>
    <col min="1793" max="1793" width="2.5703125" style="54" customWidth="1"/>
    <col min="1794" max="1794" width="7.28515625" style="54" customWidth="1"/>
    <col min="1795" max="1795" width="23.5703125" style="54" customWidth="1"/>
    <col min="1796" max="1796" width="9.7109375" style="54" customWidth="1"/>
    <col min="1797" max="1797" width="0" style="54" hidden="1" customWidth="1"/>
    <col min="1798" max="1798" width="4.7109375" style="54" customWidth="1"/>
    <col min="1799" max="1799" width="14.42578125" style="54" customWidth="1"/>
    <col min="1800" max="1800" width="11.28515625" style="54" customWidth="1"/>
    <col min="1801" max="1801" width="10.28515625" style="54" customWidth="1"/>
    <col min="1802" max="1802" width="13" style="54" customWidth="1"/>
    <col min="1803" max="1803" width="8.28515625" style="54" customWidth="1"/>
    <col min="1804" max="2048" width="10" style="54"/>
    <col min="2049" max="2049" width="2.5703125" style="54" customWidth="1"/>
    <col min="2050" max="2050" width="7.28515625" style="54" customWidth="1"/>
    <col min="2051" max="2051" width="23.5703125" style="54" customWidth="1"/>
    <col min="2052" max="2052" width="9.7109375" style="54" customWidth="1"/>
    <col min="2053" max="2053" width="0" style="54" hidden="1" customWidth="1"/>
    <col min="2054" max="2054" width="4.7109375" style="54" customWidth="1"/>
    <col min="2055" max="2055" width="14.42578125" style="54" customWidth="1"/>
    <col min="2056" max="2056" width="11.28515625" style="54" customWidth="1"/>
    <col min="2057" max="2057" width="10.28515625" style="54" customWidth="1"/>
    <col min="2058" max="2058" width="13" style="54" customWidth="1"/>
    <col min="2059" max="2059" width="8.28515625" style="54" customWidth="1"/>
    <col min="2060" max="2304" width="10" style="54"/>
    <col min="2305" max="2305" width="2.5703125" style="54" customWidth="1"/>
    <col min="2306" max="2306" width="7.28515625" style="54" customWidth="1"/>
    <col min="2307" max="2307" width="23.5703125" style="54" customWidth="1"/>
    <col min="2308" max="2308" width="9.7109375" style="54" customWidth="1"/>
    <col min="2309" max="2309" width="0" style="54" hidden="1" customWidth="1"/>
    <col min="2310" max="2310" width="4.7109375" style="54" customWidth="1"/>
    <col min="2311" max="2311" width="14.42578125" style="54" customWidth="1"/>
    <col min="2312" max="2312" width="11.28515625" style="54" customWidth="1"/>
    <col min="2313" max="2313" width="10.28515625" style="54" customWidth="1"/>
    <col min="2314" max="2314" width="13" style="54" customWidth="1"/>
    <col min="2315" max="2315" width="8.28515625" style="54" customWidth="1"/>
    <col min="2316" max="2560" width="10" style="54"/>
    <col min="2561" max="2561" width="2.5703125" style="54" customWidth="1"/>
    <col min="2562" max="2562" width="7.28515625" style="54" customWidth="1"/>
    <col min="2563" max="2563" width="23.5703125" style="54" customWidth="1"/>
    <col min="2564" max="2564" width="9.7109375" style="54" customWidth="1"/>
    <col min="2565" max="2565" width="0" style="54" hidden="1" customWidth="1"/>
    <col min="2566" max="2566" width="4.7109375" style="54" customWidth="1"/>
    <col min="2567" max="2567" width="14.42578125" style="54" customWidth="1"/>
    <col min="2568" max="2568" width="11.28515625" style="54" customWidth="1"/>
    <col min="2569" max="2569" width="10.28515625" style="54" customWidth="1"/>
    <col min="2570" max="2570" width="13" style="54" customWidth="1"/>
    <col min="2571" max="2571" width="8.28515625" style="54" customWidth="1"/>
    <col min="2572" max="2816" width="10" style="54"/>
    <col min="2817" max="2817" width="2.5703125" style="54" customWidth="1"/>
    <col min="2818" max="2818" width="7.28515625" style="54" customWidth="1"/>
    <col min="2819" max="2819" width="23.5703125" style="54" customWidth="1"/>
    <col min="2820" max="2820" width="9.7109375" style="54" customWidth="1"/>
    <col min="2821" max="2821" width="0" style="54" hidden="1" customWidth="1"/>
    <col min="2822" max="2822" width="4.7109375" style="54" customWidth="1"/>
    <col min="2823" max="2823" width="14.42578125" style="54" customWidth="1"/>
    <col min="2824" max="2824" width="11.28515625" style="54" customWidth="1"/>
    <col min="2825" max="2825" width="10.28515625" style="54" customWidth="1"/>
    <col min="2826" max="2826" width="13" style="54" customWidth="1"/>
    <col min="2827" max="2827" width="8.28515625" style="54" customWidth="1"/>
    <col min="2828" max="3072" width="10" style="54"/>
    <col min="3073" max="3073" width="2.5703125" style="54" customWidth="1"/>
    <col min="3074" max="3074" width="7.28515625" style="54" customWidth="1"/>
    <col min="3075" max="3075" width="23.5703125" style="54" customWidth="1"/>
    <col min="3076" max="3076" width="9.7109375" style="54" customWidth="1"/>
    <col min="3077" max="3077" width="0" style="54" hidden="1" customWidth="1"/>
    <col min="3078" max="3078" width="4.7109375" style="54" customWidth="1"/>
    <col min="3079" max="3079" width="14.42578125" style="54" customWidth="1"/>
    <col min="3080" max="3080" width="11.28515625" style="54" customWidth="1"/>
    <col min="3081" max="3081" width="10.28515625" style="54" customWidth="1"/>
    <col min="3082" max="3082" width="13" style="54" customWidth="1"/>
    <col min="3083" max="3083" width="8.28515625" style="54" customWidth="1"/>
    <col min="3084" max="3328" width="10" style="54"/>
    <col min="3329" max="3329" width="2.5703125" style="54" customWidth="1"/>
    <col min="3330" max="3330" width="7.28515625" style="54" customWidth="1"/>
    <col min="3331" max="3331" width="23.5703125" style="54" customWidth="1"/>
    <col min="3332" max="3332" width="9.7109375" style="54" customWidth="1"/>
    <col min="3333" max="3333" width="0" style="54" hidden="1" customWidth="1"/>
    <col min="3334" max="3334" width="4.7109375" style="54" customWidth="1"/>
    <col min="3335" max="3335" width="14.42578125" style="54" customWidth="1"/>
    <col min="3336" max="3336" width="11.28515625" style="54" customWidth="1"/>
    <col min="3337" max="3337" width="10.28515625" style="54" customWidth="1"/>
    <col min="3338" max="3338" width="13" style="54" customWidth="1"/>
    <col min="3339" max="3339" width="8.28515625" style="54" customWidth="1"/>
    <col min="3340" max="3584" width="10" style="54"/>
    <col min="3585" max="3585" width="2.5703125" style="54" customWidth="1"/>
    <col min="3586" max="3586" width="7.28515625" style="54" customWidth="1"/>
    <col min="3587" max="3587" width="23.5703125" style="54" customWidth="1"/>
    <col min="3588" max="3588" width="9.7109375" style="54" customWidth="1"/>
    <col min="3589" max="3589" width="0" style="54" hidden="1" customWidth="1"/>
    <col min="3590" max="3590" width="4.7109375" style="54" customWidth="1"/>
    <col min="3591" max="3591" width="14.42578125" style="54" customWidth="1"/>
    <col min="3592" max="3592" width="11.28515625" style="54" customWidth="1"/>
    <col min="3593" max="3593" width="10.28515625" style="54" customWidth="1"/>
    <col min="3594" max="3594" width="13" style="54" customWidth="1"/>
    <col min="3595" max="3595" width="8.28515625" style="54" customWidth="1"/>
    <col min="3596" max="3840" width="10" style="54"/>
    <col min="3841" max="3841" width="2.5703125" style="54" customWidth="1"/>
    <col min="3842" max="3842" width="7.28515625" style="54" customWidth="1"/>
    <col min="3843" max="3843" width="23.5703125" style="54" customWidth="1"/>
    <col min="3844" max="3844" width="9.7109375" style="54" customWidth="1"/>
    <col min="3845" max="3845" width="0" style="54" hidden="1" customWidth="1"/>
    <col min="3846" max="3846" width="4.7109375" style="54" customWidth="1"/>
    <col min="3847" max="3847" width="14.42578125" style="54" customWidth="1"/>
    <col min="3848" max="3848" width="11.28515625" style="54" customWidth="1"/>
    <col min="3849" max="3849" width="10.28515625" style="54" customWidth="1"/>
    <col min="3850" max="3850" width="13" style="54" customWidth="1"/>
    <col min="3851" max="3851" width="8.28515625" style="54" customWidth="1"/>
    <col min="3852" max="4096" width="10" style="54"/>
    <col min="4097" max="4097" width="2.5703125" style="54" customWidth="1"/>
    <col min="4098" max="4098" width="7.28515625" style="54" customWidth="1"/>
    <col min="4099" max="4099" width="23.5703125" style="54" customWidth="1"/>
    <col min="4100" max="4100" width="9.7109375" style="54" customWidth="1"/>
    <col min="4101" max="4101" width="0" style="54" hidden="1" customWidth="1"/>
    <col min="4102" max="4102" width="4.7109375" style="54" customWidth="1"/>
    <col min="4103" max="4103" width="14.42578125" style="54" customWidth="1"/>
    <col min="4104" max="4104" width="11.28515625" style="54" customWidth="1"/>
    <col min="4105" max="4105" width="10.28515625" style="54" customWidth="1"/>
    <col min="4106" max="4106" width="13" style="54" customWidth="1"/>
    <col min="4107" max="4107" width="8.28515625" style="54" customWidth="1"/>
    <col min="4108" max="4352" width="10" style="54"/>
    <col min="4353" max="4353" width="2.5703125" style="54" customWidth="1"/>
    <col min="4354" max="4354" width="7.28515625" style="54" customWidth="1"/>
    <col min="4355" max="4355" width="23.5703125" style="54" customWidth="1"/>
    <col min="4356" max="4356" width="9.7109375" style="54" customWidth="1"/>
    <col min="4357" max="4357" width="0" style="54" hidden="1" customWidth="1"/>
    <col min="4358" max="4358" width="4.7109375" style="54" customWidth="1"/>
    <col min="4359" max="4359" width="14.42578125" style="54" customWidth="1"/>
    <col min="4360" max="4360" width="11.28515625" style="54" customWidth="1"/>
    <col min="4361" max="4361" width="10.28515625" style="54" customWidth="1"/>
    <col min="4362" max="4362" width="13" style="54" customWidth="1"/>
    <col min="4363" max="4363" width="8.28515625" style="54" customWidth="1"/>
    <col min="4364" max="4608" width="10" style="54"/>
    <col min="4609" max="4609" width="2.5703125" style="54" customWidth="1"/>
    <col min="4610" max="4610" width="7.28515625" style="54" customWidth="1"/>
    <col min="4611" max="4611" width="23.5703125" style="54" customWidth="1"/>
    <col min="4612" max="4612" width="9.7109375" style="54" customWidth="1"/>
    <col min="4613" max="4613" width="0" style="54" hidden="1" customWidth="1"/>
    <col min="4614" max="4614" width="4.7109375" style="54" customWidth="1"/>
    <col min="4615" max="4615" width="14.42578125" style="54" customWidth="1"/>
    <col min="4616" max="4616" width="11.28515625" style="54" customWidth="1"/>
    <col min="4617" max="4617" width="10.28515625" style="54" customWidth="1"/>
    <col min="4618" max="4618" width="13" style="54" customWidth="1"/>
    <col min="4619" max="4619" width="8.28515625" style="54" customWidth="1"/>
    <col min="4620" max="4864" width="10" style="54"/>
    <col min="4865" max="4865" width="2.5703125" style="54" customWidth="1"/>
    <col min="4866" max="4866" width="7.28515625" style="54" customWidth="1"/>
    <col min="4867" max="4867" width="23.5703125" style="54" customWidth="1"/>
    <col min="4868" max="4868" width="9.7109375" style="54" customWidth="1"/>
    <col min="4869" max="4869" width="0" style="54" hidden="1" customWidth="1"/>
    <col min="4870" max="4870" width="4.7109375" style="54" customWidth="1"/>
    <col min="4871" max="4871" width="14.42578125" style="54" customWidth="1"/>
    <col min="4872" max="4872" width="11.28515625" style="54" customWidth="1"/>
    <col min="4873" max="4873" width="10.28515625" style="54" customWidth="1"/>
    <col min="4874" max="4874" width="13" style="54" customWidth="1"/>
    <col min="4875" max="4875" width="8.28515625" style="54" customWidth="1"/>
    <col min="4876" max="5120" width="10" style="54"/>
    <col min="5121" max="5121" width="2.5703125" style="54" customWidth="1"/>
    <col min="5122" max="5122" width="7.28515625" style="54" customWidth="1"/>
    <col min="5123" max="5123" width="23.5703125" style="54" customWidth="1"/>
    <col min="5124" max="5124" width="9.7109375" style="54" customWidth="1"/>
    <col min="5125" max="5125" width="0" style="54" hidden="1" customWidth="1"/>
    <col min="5126" max="5126" width="4.7109375" style="54" customWidth="1"/>
    <col min="5127" max="5127" width="14.42578125" style="54" customWidth="1"/>
    <col min="5128" max="5128" width="11.28515625" style="54" customWidth="1"/>
    <col min="5129" max="5129" width="10.28515625" style="54" customWidth="1"/>
    <col min="5130" max="5130" width="13" style="54" customWidth="1"/>
    <col min="5131" max="5131" width="8.28515625" style="54" customWidth="1"/>
    <col min="5132" max="5376" width="10" style="54"/>
    <col min="5377" max="5377" width="2.5703125" style="54" customWidth="1"/>
    <col min="5378" max="5378" width="7.28515625" style="54" customWidth="1"/>
    <col min="5379" max="5379" width="23.5703125" style="54" customWidth="1"/>
    <col min="5380" max="5380" width="9.7109375" style="54" customWidth="1"/>
    <col min="5381" max="5381" width="0" style="54" hidden="1" customWidth="1"/>
    <col min="5382" max="5382" width="4.7109375" style="54" customWidth="1"/>
    <col min="5383" max="5383" width="14.42578125" style="54" customWidth="1"/>
    <col min="5384" max="5384" width="11.28515625" style="54" customWidth="1"/>
    <col min="5385" max="5385" width="10.28515625" style="54" customWidth="1"/>
    <col min="5386" max="5386" width="13" style="54" customWidth="1"/>
    <col min="5387" max="5387" width="8.28515625" style="54" customWidth="1"/>
    <col min="5388" max="5632" width="10" style="54"/>
    <col min="5633" max="5633" width="2.5703125" style="54" customWidth="1"/>
    <col min="5634" max="5634" width="7.28515625" style="54" customWidth="1"/>
    <col min="5635" max="5635" width="23.5703125" style="54" customWidth="1"/>
    <col min="5636" max="5636" width="9.7109375" style="54" customWidth="1"/>
    <col min="5637" max="5637" width="0" style="54" hidden="1" customWidth="1"/>
    <col min="5638" max="5638" width="4.7109375" style="54" customWidth="1"/>
    <col min="5639" max="5639" width="14.42578125" style="54" customWidth="1"/>
    <col min="5640" max="5640" width="11.28515625" style="54" customWidth="1"/>
    <col min="5641" max="5641" width="10.28515625" style="54" customWidth="1"/>
    <col min="5642" max="5642" width="13" style="54" customWidth="1"/>
    <col min="5643" max="5643" width="8.28515625" style="54" customWidth="1"/>
    <col min="5644" max="5888" width="10" style="54"/>
    <col min="5889" max="5889" width="2.5703125" style="54" customWidth="1"/>
    <col min="5890" max="5890" width="7.28515625" style="54" customWidth="1"/>
    <col min="5891" max="5891" width="23.5703125" style="54" customWidth="1"/>
    <col min="5892" max="5892" width="9.7109375" style="54" customWidth="1"/>
    <col min="5893" max="5893" width="0" style="54" hidden="1" customWidth="1"/>
    <col min="5894" max="5894" width="4.7109375" style="54" customWidth="1"/>
    <col min="5895" max="5895" width="14.42578125" style="54" customWidth="1"/>
    <col min="5896" max="5896" width="11.28515625" style="54" customWidth="1"/>
    <col min="5897" max="5897" width="10.28515625" style="54" customWidth="1"/>
    <col min="5898" max="5898" width="13" style="54" customWidth="1"/>
    <col min="5899" max="5899" width="8.28515625" style="54" customWidth="1"/>
    <col min="5900" max="6144" width="10" style="54"/>
    <col min="6145" max="6145" width="2.5703125" style="54" customWidth="1"/>
    <col min="6146" max="6146" width="7.28515625" style="54" customWidth="1"/>
    <col min="6147" max="6147" width="23.5703125" style="54" customWidth="1"/>
    <col min="6148" max="6148" width="9.7109375" style="54" customWidth="1"/>
    <col min="6149" max="6149" width="0" style="54" hidden="1" customWidth="1"/>
    <col min="6150" max="6150" width="4.7109375" style="54" customWidth="1"/>
    <col min="6151" max="6151" width="14.42578125" style="54" customWidth="1"/>
    <col min="6152" max="6152" width="11.28515625" style="54" customWidth="1"/>
    <col min="6153" max="6153" width="10.28515625" style="54" customWidth="1"/>
    <col min="6154" max="6154" width="13" style="54" customWidth="1"/>
    <col min="6155" max="6155" width="8.28515625" style="54" customWidth="1"/>
    <col min="6156" max="6400" width="10" style="54"/>
    <col min="6401" max="6401" width="2.5703125" style="54" customWidth="1"/>
    <col min="6402" max="6402" width="7.28515625" style="54" customWidth="1"/>
    <col min="6403" max="6403" width="23.5703125" style="54" customWidth="1"/>
    <col min="6404" max="6404" width="9.7109375" style="54" customWidth="1"/>
    <col min="6405" max="6405" width="0" style="54" hidden="1" customWidth="1"/>
    <col min="6406" max="6406" width="4.7109375" style="54" customWidth="1"/>
    <col min="6407" max="6407" width="14.42578125" style="54" customWidth="1"/>
    <col min="6408" max="6408" width="11.28515625" style="54" customWidth="1"/>
    <col min="6409" max="6409" width="10.28515625" style="54" customWidth="1"/>
    <col min="6410" max="6410" width="13" style="54" customWidth="1"/>
    <col min="6411" max="6411" width="8.28515625" style="54" customWidth="1"/>
    <col min="6412" max="6656" width="10" style="54"/>
    <col min="6657" max="6657" width="2.5703125" style="54" customWidth="1"/>
    <col min="6658" max="6658" width="7.28515625" style="54" customWidth="1"/>
    <col min="6659" max="6659" width="23.5703125" style="54" customWidth="1"/>
    <col min="6660" max="6660" width="9.7109375" style="54" customWidth="1"/>
    <col min="6661" max="6661" width="0" style="54" hidden="1" customWidth="1"/>
    <col min="6662" max="6662" width="4.7109375" style="54" customWidth="1"/>
    <col min="6663" max="6663" width="14.42578125" style="54" customWidth="1"/>
    <col min="6664" max="6664" width="11.28515625" style="54" customWidth="1"/>
    <col min="6665" max="6665" width="10.28515625" style="54" customWidth="1"/>
    <col min="6666" max="6666" width="13" style="54" customWidth="1"/>
    <col min="6667" max="6667" width="8.28515625" style="54" customWidth="1"/>
    <col min="6668" max="6912" width="10" style="54"/>
    <col min="6913" max="6913" width="2.5703125" style="54" customWidth="1"/>
    <col min="6914" max="6914" width="7.28515625" style="54" customWidth="1"/>
    <col min="6915" max="6915" width="23.5703125" style="54" customWidth="1"/>
    <col min="6916" max="6916" width="9.7109375" style="54" customWidth="1"/>
    <col min="6917" max="6917" width="0" style="54" hidden="1" customWidth="1"/>
    <col min="6918" max="6918" width="4.7109375" style="54" customWidth="1"/>
    <col min="6919" max="6919" width="14.42578125" style="54" customWidth="1"/>
    <col min="6920" max="6920" width="11.28515625" style="54" customWidth="1"/>
    <col min="6921" max="6921" width="10.28515625" style="54" customWidth="1"/>
    <col min="6922" max="6922" width="13" style="54" customWidth="1"/>
    <col min="6923" max="6923" width="8.28515625" style="54" customWidth="1"/>
    <col min="6924" max="7168" width="10" style="54"/>
    <col min="7169" max="7169" width="2.5703125" style="54" customWidth="1"/>
    <col min="7170" max="7170" width="7.28515625" style="54" customWidth="1"/>
    <col min="7171" max="7171" width="23.5703125" style="54" customWidth="1"/>
    <col min="7172" max="7172" width="9.7109375" style="54" customWidth="1"/>
    <col min="7173" max="7173" width="0" style="54" hidden="1" customWidth="1"/>
    <col min="7174" max="7174" width="4.7109375" style="54" customWidth="1"/>
    <col min="7175" max="7175" width="14.42578125" style="54" customWidth="1"/>
    <col min="7176" max="7176" width="11.28515625" style="54" customWidth="1"/>
    <col min="7177" max="7177" width="10.28515625" style="54" customWidth="1"/>
    <col min="7178" max="7178" width="13" style="54" customWidth="1"/>
    <col min="7179" max="7179" width="8.28515625" style="54" customWidth="1"/>
    <col min="7180" max="7424" width="10" style="54"/>
    <col min="7425" max="7425" width="2.5703125" style="54" customWidth="1"/>
    <col min="7426" max="7426" width="7.28515625" style="54" customWidth="1"/>
    <col min="7427" max="7427" width="23.5703125" style="54" customWidth="1"/>
    <col min="7428" max="7428" width="9.7109375" style="54" customWidth="1"/>
    <col min="7429" max="7429" width="0" style="54" hidden="1" customWidth="1"/>
    <col min="7430" max="7430" width="4.7109375" style="54" customWidth="1"/>
    <col min="7431" max="7431" width="14.42578125" style="54" customWidth="1"/>
    <col min="7432" max="7432" width="11.28515625" style="54" customWidth="1"/>
    <col min="7433" max="7433" width="10.28515625" style="54" customWidth="1"/>
    <col min="7434" max="7434" width="13" style="54" customWidth="1"/>
    <col min="7435" max="7435" width="8.28515625" style="54" customWidth="1"/>
    <col min="7436" max="7680" width="10" style="54"/>
    <col min="7681" max="7681" width="2.5703125" style="54" customWidth="1"/>
    <col min="7682" max="7682" width="7.28515625" style="54" customWidth="1"/>
    <col min="7683" max="7683" width="23.5703125" style="54" customWidth="1"/>
    <col min="7684" max="7684" width="9.7109375" style="54" customWidth="1"/>
    <col min="7685" max="7685" width="0" style="54" hidden="1" customWidth="1"/>
    <col min="7686" max="7686" width="4.7109375" style="54" customWidth="1"/>
    <col min="7687" max="7687" width="14.42578125" style="54" customWidth="1"/>
    <col min="7688" max="7688" width="11.28515625" style="54" customWidth="1"/>
    <col min="7689" max="7689" width="10.28515625" style="54" customWidth="1"/>
    <col min="7690" max="7690" width="13" style="54" customWidth="1"/>
    <col min="7691" max="7691" width="8.28515625" style="54" customWidth="1"/>
    <col min="7692" max="7936" width="10" style="54"/>
    <col min="7937" max="7937" width="2.5703125" style="54" customWidth="1"/>
    <col min="7938" max="7938" width="7.28515625" style="54" customWidth="1"/>
    <col min="7939" max="7939" width="23.5703125" style="54" customWidth="1"/>
    <col min="7940" max="7940" width="9.7109375" style="54" customWidth="1"/>
    <col min="7941" max="7941" width="0" style="54" hidden="1" customWidth="1"/>
    <col min="7942" max="7942" width="4.7109375" style="54" customWidth="1"/>
    <col min="7943" max="7943" width="14.42578125" style="54" customWidth="1"/>
    <col min="7944" max="7944" width="11.28515625" style="54" customWidth="1"/>
    <col min="7945" max="7945" width="10.28515625" style="54" customWidth="1"/>
    <col min="7946" max="7946" width="13" style="54" customWidth="1"/>
    <col min="7947" max="7947" width="8.28515625" style="54" customWidth="1"/>
    <col min="7948" max="8192" width="10" style="54"/>
    <col min="8193" max="8193" width="2.5703125" style="54" customWidth="1"/>
    <col min="8194" max="8194" width="7.28515625" style="54" customWidth="1"/>
    <col min="8195" max="8195" width="23.5703125" style="54" customWidth="1"/>
    <col min="8196" max="8196" width="9.7109375" style="54" customWidth="1"/>
    <col min="8197" max="8197" width="0" style="54" hidden="1" customWidth="1"/>
    <col min="8198" max="8198" width="4.7109375" style="54" customWidth="1"/>
    <col min="8199" max="8199" width="14.42578125" style="54" customWidth="1"/>
    <col min="8200" max="8200" width="11.28515625" style="54" customWidth="1"/>
    <col min="8201" max="8201" width="10.28515625" style="54" customWidth="1"/>
    <col min="8202" max="8202" width="13" style="54" customWidth="1"/>
    <col min="8203" max="8203" width="8.28515625" style="54" customWidth="1"/>
    <col min="8204" max="8448" width="10" style="54"/>
    <col min="8449" max="8449" width="2.5703125" style="54" customWidth="1"/>
    <col min="8450" max="8450" width="7.28515625" style="54" customWidth="1"/>
    <col min="8451" max="8451" width="23.5703125" style="54" customWidth="1"/>
    <col min="8452" max="8452" width="9.7109375" style="54" customWidth="1"/>
    <col min="8453" max="8453" width="0" style="54" hidden="1" customWidth="1"/>
    <col min="8454" max="8454" width="4.7109375" style="54" customWidth="1"/>
    <col min="8455" max="8455" width="14.42578125" style="54" customWidth="1"/>
    <col min="8456" max="8456" width="11.28515625" style="54" customWidth="1"/>
    <col min="8457" max="8457" width="10.28515625" style="54" customWidth="1"/>
    <col min="8458" max="8458" width="13" style="54" customWidth="1"/>
    <col min="8459" max="8459" width="8.28515625" style="54" customWidth="1"/>
    <col min="8460" max="8704" width="10" style="54"/>
    <col min="8705" max="8705" width="2.5703125" style="54" customWidth="1"/>
    <col min="8706" max="8706" width="7.28515625" style="54" customWidth="1"/>
    <col min="8707" max="8707" width="23.5703125" style="54" customWidth="1"/>
    <col min="8708" max="8708" width="9.7109375" style="54" customWidth="1"/>
    <col min="8709" max="8709" width="0" style="54" hidden="1" customWidth="1"/>
    <col min="8710" max="8710" width="4.7109375" style="54" customWidth="1"/>
    <col min="8711" max="8711" width="14.42578125" style="54" customWidth="1"/>
    <col min="8712" max="8712" width="11.28515625" style="54" customWidth="1"/>
    <col min="8713" max="8713" width="10.28515625" style="54" customWidth="1"/>
    <col min="8714" max="8714" width="13" style="54" customWidth="1"/>
    <col min="8715" max="8715" width="8.28515625" style="54" customWidth="1"/>
    <col min="8716" max="8960" width="10" style="54"/>
    <col min="8961" max="8961" width="2.5703125" style="54" customWidth="1"/>
    <col min="8962" max="8962" width="7.28515625" style="54" customWidth="1"/>
    <col min="8963" max="8963" width="23.5703125" style="54" customWidth="1"/>
    <col min="8964" max="8964" width="9.7109375" style="54" customWidth="1"/>
    <col min="8965" max="8965" width="0" style="54" hidden="1" customWidth="1"/>
    <col min="8966" max="8966" width="4.7109375" style="54" customWidth="1"/>
    <col min="8967" max="8967" width="14.42578125" style="54" customWidth="1"/>
    <col min="8968" max="8968" width="11.28515625" style="54" customWidth="1"/>
    <col min="8969" max="8969" width="10.28515625" style="54" customWidth="1"/>
    <col min="8970" max="8970" width="13" style="54" customWidth="1"/>
    <col min="8971" max="8971" width="8.28515625" style="54" customWidth="1"/>
    <col min="8972" max="9216" width="10" style="54"/>
    <col min="9217" max="9217" width="2.5703125" style="54" customWidth="1"/>
    <col min="9218" max="9218" width="7.28515625" style="54" customWidth="1"/>
    <col min="9219" max="9219" width="23.5703125" style="54" customWidth="1"/>
    <col min="9220" max="9220" width="9.7109375" style="54" customWidth="1"/>
    <col min="9221" max="9221" width="0" style="54" hidden="1" customWidth="1"/>
    <col min="9222" max="9222" width="4.7109375" style="54" customWidth="1"/>
    <col min="9223" max="9223" width="14.42578125" style="54" customWidth="1"/>
    <col min="9224" max="9224" width="11.28515625" style="54" customWidth="1"/>
    <col min="9225" max="9225" width="10.28515625" style="54" customWidth="1"/>
    <col min="9226" max="9226" width="13" style="54" customWidth="1"/>
    <col min="9227" max="9227" width="8.28515625" style="54" customWidth="1"/>
    <col min="9228" max="9472" width="10" style="54"/>
    <col min="9473" max="9473" width="2.5703125" style="54" customWidth="1"/>
    <col min="9474" max="9474" width="7.28515625" style="54" customWidth="1"/>
    <col min="9475" max="9475" width="23.5703125" style="54" customWidth="1"/>
    <col min="9476" max="9476" width="9.7109375" style="54" customWidth="1"/>
    <col min="9477" max="9477" width="0" style="54" hidden="1" customWidth="1"/>
    <col min="9478" max="9478" width="4.7109375" style="54" customWidth="1"/>
    <col min="9479" max="9479" width="14.42578125" style="54" customWidth="1"/>
    <col min="9480" max="9480" width="11.28515625" style="54" customWidth="1"/>
    <col min="9481" max="9481" width="10.28515625" style="54" customWidth="1"/>
    <col min="9482" max="9482" width="13" style="54" customWidth="1"/>
    <col min="9483" max="9483" width="8.28515625" style="54" customWidth="1"/>
    <col min="9484" max="9728" width="10" style="54"/>
    <col min="9729" max="9729" width="2.5703125" style="54" customWidth="1"/>
    <col min="9730" max="9730" width="7.28515625" style="54" customWidth="1"/>
    <col min="9731" max="9731" width="23.5703125" style="54" customWidth="1"/>
    <col min="9732" max="9732" width="9.7109375" style="54" customWidth="1"/>
    <col min="9733" max="9733" width="0" style="54" hidden="1" customWidth="1"/>
    <col min="9734" max="9734" width="4.7109375" style="54" customWidth="1"/>
    <col min="9735" max="9735" width="14.42578125" style="54" customWidth="1"/>
    <col min="9736" max="9736" width="11.28515625" style="54" customWidth="1"/>
    <col min="9737" max="9737" width="10.28515625" style="54" customWidth="1"/>
    <col min="9738" max="9738" width="13" style="54" customWidth="1"/>
    <col min="9739" max="9739" width="8.28515625" style="54" customWidth="1"/>
    <col min="9740" max="9984" width="10" style="54"/>
    <col min="9985" max="9985" width="2.5703125" style="54" customWidth="1"/>
    <col min="9986" max="9986" width="7.28515625" style="54" customWidth="1"/>
    <col min="9987" max="9987" width="23.5703125" style="54" customWidth="1"/>
    <col min="9988" max="9988" width="9.7109375" style="54" customWidth="1"/>
    <col min="9989" max="9989" width="0" style="54" hidden="1" customWidth="1"/>
    <col min="9990" max="9990" width="4.7109375" style="54" customWidth="1"/>
    <col min="9991" max="9991" width="14.42578125" style="54" customWidth="1"/>
    <col min="9992" max="9992" width="11.28515625" style="54" customWidth="1"/>
    <col min="9993" max="9993" width="10.28515625" style="54" customWidth="1"/>
    <col min="9994" max="9994" width="13" style="54" customWidth="1"/>
    <col min="9995" max="9995" width="8.28515625" style="54" customWidth="1"/>
    <col min="9996" max="10240" width="10" style="54"/>
    <col min="10241" max="10241" width="2.5703125" style="54" customWidth="1"/>
    <col min="10242" max="10242" width="7.28515625" style="54" customWidth="1"/>
    <col min="10243" max="10243" width="23.5703125" style="54" customWidth="1"/>
    <col min="10244" max="10244" width="9.7109375" style="54" customWidth="1"/>
    <col min="10245" max="10245" width="0" style="54" hidden="1" customWidth="1"/>
    <col min="10246" max="10246" width="4.7109375" style="54" customWidth="1"/>
    <col min="10247" max="10247" width="14.42578125" style="54" customWidth="1"/>
    <col min="10248" max="10248" width="11.28515625" style="54" customWidth="1"/>
    <col min="10249" max="10249" width="10.28515625" style="54" customWidth="1"/>
    <col min="10250" max="10250" width="13" style="54" customWidth="1"/>
    <col min="10251" max="10251" width="8.28515625" style="54" customWidth="1"/>
    <col min="10252" max="10496" width="10" style="54"/>
    <col min="10497" max="10497" width="2.5703125" style="54" customWidth="1"/>
    <col min="10498" max="10498" width="7.28515625" style="54" customWidth="1"/>
    <col min="10499" max="10499" width="23.5703125" style="54" customWidth="1"/>
    <col min="10500" max="10500" width="9.7109375" style="54" customWidth="1"/>
    <col min="10501" max="10501" width="0" style="54" hidden="1" customWidth="1"/>
    <col min="10502" max="10502" width="4.7109375" style="54" customWidth="1"/>
    <col min="10503" max="10503" width="14.42578125" style="54" customWidth="1"/>
    <col min="10504" max="10504" width="11.28515625" style="54" customWidth="1"/>
    <col min="10505" max="10505" width="10.28515625" style="54" customWidth="1"/>
    <col min="10506" max="10506" width="13" style="54" customWidth="1"/>
    <col min="10507" max="10507" width="8.28515625" style="54" customWidth="1"/>
    <col min="10508" max="10752" width="10" style="54"/>
    <col min="10753" max="10753" width="2.5703125" style="54" customWidth="1"/>
    <col min="10754" max="10754" width="7.28515625" style="54" customWidth="1"/>
    <col min="10755" max="10755" width="23.5703125" style="54" customWidth="1"/>
    <col min="10756" max="10756" width="9.7109375" style="54" customWidth="1"/>
    <col min="10757" max="10757" width="0" style="54" hidden="1" customWidth="1"/>
    <col min="10758" max="10758" width="4.7109375" style="54" customWidth="1"/>
    <col min="10759" max="10759" width="14.42578125" style="54" customWidth="1"/>
    <col min="10760" max="10760" width="11.28515625" style="54" customWidth="1"/>
    <col min="10761" max="10761" width="10.28515625" style="54" customWidth="1"/>
    <col min="10762" max="10762" width="13" style="54" customWidth="1"/>
    <col min="10763" max="10763" width="8.28515625" style="54" customWidth="1"/>
    <col min="10764" max="11008" width="10" style="54"/>
    <col min="11009" max="11009" width="2.5703125" style="54" customWidth="1"/>
    <col min="11010" max="11010" width="7.28515625" style="54" customWidth="1"/>
    <col min="11011" max="11011" width="23.5703125" style="54" customWidth="1"/>
    <col min="11012" max="11012" width="9.7109375" style="54" customWidth="1"/>
    <col min="11013" max="11013" width="0" style="54" hidden="1" customWidth="1"/>
    <col min="11014" max="11014" width="4.7109375" style="54" customWidth="1"/>
    <col min="11015" max="11015" width="14.42578125" style="54" customWidth="1"/>
    <col min="11016" max="11016" width="11.28515625" style="54" customWidth="1"/>
    <col min="11017" max="11017" width="10.28515625" style="54" customWidth="1"/>
    <col min="11018" max="11018" width="13" style="54" customWidth="1"/>
    <col min="11019" max="11019" width="8.28515625" style="54" customWidth="1"/>
    <col min="11020" max="11264" width="10" style="54"/>
    <col min="11265" max="11265" width="2.5703125" style="54" customWidth="1"/>
    <col min="11266" max="11266" width="7.28515625" style="54" customWidth="1"/>
    <col min="11267" max="11267" width="23.5703125" style="54" customWidth="1"/>
    <col min="11268" max="11268" width="9.7109375" style="54" customWidth="1"/>
    <col min="11269" max="11269" width="0" style="54" hidden="1" customWidth="1"/>
    <col min="11270" max="11270" width="4.7109375" style="54" customWidth="1"/>
    <col min="11271" max="11271" width="14.42578125" style="54" customWidth="1"/>
    <col min="11272" max="11272" width="11.28515625" style="54" customWidth="1"/>
    <col min="11273" max="11273" width="10.28515625" style="54" customWidth="1"/>
    <col min="11274" max="11274" width="13" style="54" customWidth="1"/>
    <col min="11275" max="11275" width="8.28515625" style="54" customWidth="1"/>
    <col min="11276" max="11520" width="10" style="54"/>
    <col min="11521" max="11521" width="2.5703125" style="54" customWidth="1"/>
    <col min="11522" max="11522" width="7.28515625" style="54" customWidth="1"/>
    <col min="11523" max="11523" width="23.5703125" style="54" customWidth="1"/>
    <col min="11524" max="11524" width="9.7109375" style="54" customWidth="1"/>
    <col min="11525" max="11525" width="0" style="54" hidden="1" customWidth="1"/>
    <col min="11526" max="11526" width="4.7109375" style="54" customWidth="1"/>
    <col min="11527" max="11527" width="14.42578125" style="54" customWidth="1"/>
    <col min="11528" max="11528" width="11.28515625" style="54" customWidth="1"/>
    <col min="11529" max="11529" width="10.28515625" style="54" customWidth="1"/>
    <col min="11530" max="11530" width="13" style="54" customWidth="1"/>
    <col min="11531" max="11531" width="8.28515625" style="54" customWidth="1"/>
    <col min="11532" max="11776" width="10" style="54"/>
    <col min="11777" max="11777" width="2.5703125" style="54" customWidth="1"/>
    <col min="11778" max="11778" width="7.28515625" style="54" customWidth="1"/>
    <col min="11779" max="11779" width="23.5703125" style="54" customWidth="1"/>
    <col min="11780" max="11780" width="9.7109375" style="54" customWidth="1"/>
    <col min="11781" max="11781" width="0" style="54" hidden="1" customWidth="1"/>
    <col min="11782" max="11782" width="4.7109375" style="54" customWidth="1"/>
    <col min="11783" max="11783" width="14.42578125" style="54" customWidth="1"/>
    <col min="11784" max="11784" width="11.28515625" style="54" customWidth="1"/>
    <col min="11785" max="11785" width="10.28515625" style="54" customWidth="1"/>
    <col min="11786" max="11786" width="13" style="54" customWidth="1"/>
    <col min="11787" max="11787" width="8.28515625" style="54" customWidth="1"/>
    <col min="11788" max="12032" width="10" style="54"/>
    <col min="12033" max="12033" width="2.5703125" style="54" customWidth="1"/>
    <col min="12034" max="12034" width="7.28515625" style="54" customWidth="1"/>
    <col min="12035" max="12035" width="23.5703125" style="54" customWidth="1"/>
    <col min="12036" max="12036" width="9.7109375" style="54" customWidth="1"/>
    <col min="12037" max="12037" width="0" style="54" hidden="1" customWidth="1"/>
    <col min="12038" max="12038" width="4.7109375" style="54" customWidth="1"/>
    <col min="12039" max="12039" width="14.42578125" style="54" customWidth="1"/>
    <col min="12040" max="12040" width="11.28515625" style="54" customWidth="1"/>
    <col min="12041" max="12041" width="10.28515625" style="54" customWidth="1"/>
    <col min="12042" max="12042" width="13" style="54" customWidth="1"/>
    <col min="12043" max="12043" width="8.28515625" style="54" customWidth="1"/>
    <col min="12044" max="12288" width="10" style="54"/>
    <col min="12289" max="12289" width="2.5703125" style="54" customWidth="1"/>
    <col min="12290" max="12290" width="7.28515625" style="54" customWidth="1"/>
    <col min="12291" max="12291" width="23.5703125" style="54" customWidth="1"/>
    <col min="12292" max="12292" width="9.7109375" style="54" customWidth="1"/>
    <col min="12293" max="12293" width="0" style="54" hidden="1" customWidth="1"/>
    <col min="12294" max="12294" width="4.7109375" style="54" customWidth="1"/>
    <col min="12295" max="12295" width="14.42578125" style="54" customWidth="1"/>
    <col min="12296" max="12296" width="11.28515625" style="54" customWidth="1"/>
    <col min="12297" max="12297" width="10.28515625" style="54" customWidth="1"/>
    <col min="12298" max="12298" width="13" style="54" customWidth="1"/>
    <col min="12299" max="12299" width="8.28515625" style="54" customWidth="1"/>
    <col min="12300" max="12544" width="10" style="54"/>
    <col min="12545" max="12545" width="2.5703125" style="54" customWidth="1"/>
    <col min="12546" max="12546" width="7.28515625" style="54" customWidth="1"/>
    <col min="12547" max="12547" width="23.5703125" style="54" customWidth="1"/>
    <col min="12548" max="12548" width="9.7109375" style="54" customWidth="1"/>
    <col min="12549" max="12549" width="0" style="54" hidden="1" customWidth="1"/>
    <col min="12550" max="12550" width="4.7109375" style="54" customWidth="1"/>
    <col min="12551" max="12551" width="14.42578125" style="54" customWidth="1"/>
    <col min="12552" max="12552" width="11.28515625" style="54" customWidth="1"/>
    <col min="12553" max="12553" width="10.28515625" style="54" customWidth="1"/>
    <col min="12554" max="12554" width="13" style="54" customWidth="1"/>
    <col min="12555" max="12555" width="8.28515625" style="54" customWidth="1"/>
    <col min="12556" max="12800" width="10" style="54"/>
    <col min="12801" max="12801" width="2.5703125" style="54" customWidth="1"/>
    <col min="12802" max="12802" width="7.28515625" style="54" customWidth="1"/>
    <col min="12803" max="12803" width="23.5703125" style="54" customWidth="1"/>
    <col min="12804" max="12804" width="9.7109375" style="54" customWidth="1"/>
    <col min="12805" max="12805" width="0" style="54" hidden="1" customWidth="1"/>
    <col min="12806" max="12806" width="4.7109375" style="54" customWidth="1"/>
    <col min="12807" max="12807" width="14.42578125" style="54" customWidth="1"/>
    <col min="12808" max="12808" width="11.28515625" style="54" customWidth="1"/>
    <col min="12809" max="12809" width="10.28515625" style="54" customWidth="1"/>
    <col min="12810" max="12810" width="13" style="54" customWidth="1"/>
    <col min="12811" max="12811" width="8.28515625" style="54" customWidth="1"/>
    <col min="12812" max="13056" width="10" style="54"/>
    <col min="13057" max="13057" width="2.5703125" style="54" customWidth="1"/>
    <col min="13058" max="13058" width="7.28515625" style="54" customWidth="1"/>
    <col min="13059" max="13059" width="23.5703125" style="54" customWidth="1"/>
    <col min="13060" max="13060" width="9.7109375" style="54" customWidth="1"/>
    <col min="13061" max="13061" width="0" style="54" hidden="1" customWidth="1"/>
    <col min="13062" max="13062" width="4.7109375" style="54" customWidth="1"/>
    <col min="13063" max="13063" width="14.42578125" style="54" customWidth="1"/>
    <col min="13064" max="13064" width="11.28515625" style="54" customWidth="1"/>
    <col min="13065" max="13065" width="10.28515625" style="54" customWidth="1"/>
    <col min="13066" max="13066" width="13" style="54" customWidth="1"/>
    <col min="13067" max="13067" width="8.28515625" style="54" customWidth="1"/>
    <col min="13068" max="13312" width="10" style="54"/>
    <col min="13313" max="13313" width="2.5703125" style="54" customWidth="1"/>
    <col min="13314" max="13314" width="7.28515625" style="54" customWidth="1"/>
    <col min="13315" max="13315" width="23.5703125" style="54" customWidth="1"/>
    <col min="13316" max="13316" width="9.7109375" style="54" customWidth="1"/>
    <col min="13317" max="13317" width="0" style="54" hidden="1" customWidth="1"/>
    <col min="13318" max="13318" width="4.7109375" style="54" customWidth="1"/>
    <col min="13319" max="13319" width="14.42578125" style="54" customWidth="1"/>
    <col min="13320" max="13320" width="11.28515625" style="54" customWidth="1"/>
    <col min="13321" max="13321" width="10.28515625" style="54" customWidth="1"/>
    <col min="13322" max="13322" width="13" style="54" customWidth="1"/>
    <col min="13323" max="13323" width="8.28515625" style="54" customWidth="1"/>
    <col min="13324" max="13568" width="10" style="54"/>
    <col min="13569" max="13569" width="2.5703125" style="54" customWidth="1"/>
    <col min="13570" max="13570" width="7.28515625" style="54" customWidth="1"/>
    <col min="13571" max="13571" width="23.5703125" style="54" customWidth="1"/>
    <col min="13572" max="13572" width="9.7109375" style="54" customWidth="1"/>
    <col min="13573" max="13573" width="0" style="54" hidden="1" customWidth="1"/>
    <col min="13574" max="13574" width="4.7109375" style="54" customWidth="1"/>
    <col min="13575" max="13575" width="14.42578125" style="54" customWidth="1"/>
    <col min="13576" max="13576" width="11.28515625" style="54" customWidth="1"/>
    <col min="13577" max="13577" width="10.28515625" style="54" customWidth="1"/>
    <col min="13578" max="13578" width="13" style="54" customWidth="1"/>
    <col min="13579" max="13579" width="8.28515625" style="54" customWidth="1"/>
    <col min="13580" max="13824" width="10" style="54"/>
    <col min="13825" max="13825" width="2.5703125" style="54" customWidth="1"/>
    <col min="13826" max="13826" width="7.28515625" style="54" customWidth="1"/>
    <col min="13827" max="13827" width="23.5703125" style="54" customWidth="1"/>
    <col min="13828" max="13828" width="9.7109375" style="54" customWidth="1"/>
    <col min="13829" max="13829" width="0" style="54" hidden="1" customWidth="1"/>
    <col min="13830" max="13830" width="4.7109375" style="54" customWidth="1"/>
    <col min="13831" max="13831" width="14.42578125" style="54" customWidth="1"/>
    <col min="13832" max="13832" width="11.28515625" style="54" customWidth="1"/>
    <col min="13833" max="13833" width="10.28515625" style="54" customWidth="1"/>
    <col min="13834" max="13834" width="13" style="54" customWidth="1"/>
    <col min="13835" max="13835" width="8.28515625" style="54" customWidth="1"/>
    <col min="13836" max="14080" width="10" style="54"/>
    <col min="14081" max="14081" width="2.5703125" style="54" customWidth="1"/>
    <col min="14082" max="14082" width="7.28515625" style="54" customWidth="1"/>
    <col min="14083" max="14083" width="23.5703125" style="54" customWidth="1"/>
    <col min="14084" max="14084" width="9.7109375" style="54" customWidth="1"/>
    <col min="14085" max="14085" width="0" style="54" hidden="1" customWidth="1"/>
    <col min="14086" max="14086" width="4.7109375" style="54" customWidth="1"/>
    <col min="14087" max="14087" width="14.42578125" style="54" customWidth="1"/>
    <col min="14088" max="14088" width="11.28515625" style="54" customWidth="1"/>
    <col min="14089" max="14089" width="10.28515625" style="54" customWidth="1"/>
    <col min="14090" max="14090" width="13" style="54" customWidth="1"/>
    <col min="14091" max="14091" width="8.28515625" style="54" customWidth="1"/>
    <col min="14092" max="14336" width="10" style="54"/>
    <col min="14337" max="14337" width="2.5703125" style="54" customWidth="1"/>
    <col min="14338" max="14338" width="7.28515625" style="54" customWidth="1"/>
    <col min="14339" max="14339" width="23.5703125" style="54" customWidth="1"/>
    <col min="14340" max="14340" width="9.7109375" style="54" customWidth="1"/>
    <col min="14341" max="14341" width="0" style="54" hidden="1" customWidth="1"/>
    <col min="14342" max="14342" width="4.7109375" style="54" customWidth="1"/>
    <col min="14343" max="14343" width="14.42578125" style="54" customWidth="1"/>
    <col min="14344" max="14344" width="11.28515625" style="54" customWidth="1"/>
    <col min="14345" max="14345" width="10.28515625" style="54" customWidth="1"/>
    <col min="14346" max="14346" width="13" style="54" customWidth="1"/>
    <col min="14347" max="14347" width="8.28515625" style="54" customWidth="1"/>
    <col min="14348" max="14592" width="10" style="54"/>
    <col min="14593" max="14593" width="2.5703125" style="54" customWidth="1"/>
    <col min="14594" max="14594" width="7.28515625" style="54" customWidth="1"/>
    <col min="14595" max="14595" width="23.5703125" style="54" customWidth="1"/>
    <col min="14596" max="14596" width="9.7109375" style="54" customWidth="1"/>
    <col min="14597" max="14597" width="0" style="54" hidden="1" customWidth="1"/>
    <col min="14598" max="14598" width="4.7109375" style="54" customWidth="1"/>
    <col min="14599" max="14599" width="14.42578125" style="54" customWidth="1"/>
    <col min="14600" max="14600" width="11.28515625" style="54" customWidth="1"/>
    <col min="14601" max="14601" width="10.28515625" style="54" customWidth="1"/>
    <col min="14602" max="14602" width="13" style="54" customWidth="1"/>
    <col min="14603" max="14603" width="8.28515625" style="54" customWidth="1"/>
    <col min="14604" max="14848" width="10" style="54"/>
    <col min="14849" max="14849" width="2.5703125" style="54" customWidth="1"/>
    <col min="14850" max="14850" width="7.28515625" style="54" customWidth="1"/>
    <col min="14851" max="14851" width="23.5703125" style="54" customWidth="1"/>
    <col min="14852" max="14852" width="9.7109375" style="54" customWidth="1"/>
    <col min="14853" max="14853" width="0" style="54" hidden="1" customWidth="1"/>
    <col min="14854" max="14854" width="4.7109375" style="54" customWidth="1"/>
    <col min="14855" max="14855" width="14.42578125" style="54" customWidth="1"/>
    <col min="14856" max="14856" width="11.28515625" style="54" customWidth="1"/>
    <col min="14857" max="14857" width="10.28515625" style="54" customWidth="1"/>
    <col min="14858" max="14858" width="13" style="54" customWidth="1"/>
    <col min="14859" max="14859" width="8.28515625" style="54" customWidth="1"/>
    <col min="14860" max="15104" width="10" style="54"/>
    <col min="15105" max="15105" width="2.5703125" style="54" customWidth="1"/>
    <col min="15106" max="15106" width="7.28515625" style="54" customWidth="1"/>
    <col min="15107" max="15107" width="23.5703125" style="54" customWidth="1"/>
    <col min="15108" max="15108" width="9.7109375" style="54" customWidth="1"/>
    <col min="15109" max="15109" width="0" style="54" hidden="1" customWidth="1"/>
    <col min="15110" max="15110" width="4.7109375" style="54" customWidth="1"/>
    <col min="15111" max="15111" width="14.42578125" style="54" customWidth="1"/>
    <col min="15112" max="15112" width="11.28515625" style="54" customWidth="1"/>
    <col min="15113" max="15113" width="10.28515625" style="54" customWidth="1"/>
    <col min="15114" max="15114" width="13" style="54" customWidth="1"/>
    <col min="15115" max="15115" width="8.28515625" style="54" customWidth="1"/>
    <col min="15116" max="15360" width="10" style="54"/>
    <col min="15361" max="15361" width="2.5703125" style="54" customWidth="1"/>
    <col min="15362" max="15362" width="7.28515625" style="54" customWidth="1"/>
    <col min="15363" max="15363" width="23.5703125" style="54" customWidth="1"/>
    <col min="15364" max="15364" width="9.7109375" style="54" customWidth="1"/>
    <col min="15365" max="15365" width="0" style="54" hidden="1" customWidth="1"/>
    <col min="15366" max="15366" width="4.7109375" style="54" customWidth="1"/>
    <col min="15367" max="15367" width="14.42578125" style="54" customWidth="1"/>
    <col min="15368" max="15368" width="11.28515625" style="54" customWidth="1"/>
    <col min="15369" max="15369" width="10.28515625" style="54" customWidth="1"/>
    <col min="15370" max="15370" width="13" style="54" customWidth="1"/>
    <col min="15371" max="15371" width="8.28515625" style="54" customWidth="1"/>
    <col min="15372" max="15616" width="10" style="54"/>
    <col min="15617" max="15617" width="2.5703125" style="54" customWidth="1"/>
    <col min="15618" max="15618" width="7.28515625" style="54" customWidth="1"/>
    <col min="15619" max="15619" width="23.5703125" style="54" customWidth="1"/>
    <col min="15620" max="15620" width="9.7109375" style="54" customWidth="1"/>
    <col min="15621" max="15621" width="0" style="54" hidden="1" customWidth="1"/>
    <col min="15622" max="15622" width="4.7109375" style="54" customWidth="1"/>
    <col min="15623" max="15623" width="14.42578125" style="54" customWidth="1"/>
    <col min="15624" max="15624" width="11.28515625" style="54" customWidth="1"/>
    <col min="15625" max="15625" width="10.28515625" style="54" customWidth="1"/>
    <col min="15626" max="15626" width="13" style="54" customWidth="1"/>
    <col min="15627" max="15627" width="8.28515625" style="54" customWidth="1"/>
    <col min="15628" max="15872" width="10" style="54"/>
    <col min="15873" max="15873" width="2.5703125" style="54" customWidth="1"/>
    <col min="15874" max="15874" width="7.28515625" style="54" customWidth="1"/>
    <col min="15875" max="15875" width="23.5703125" style="54" customWidth="1"/>
    <col min="15876" max="15876" width="9.7109375" style="54" customWidth="1"/>
    <col min="15877" max="15877" width="0" style="54" hidden="1" customWidth="1"/>
    <col min="15878" max="15878" width="4.7109375" style="54" customWidth="1"/>
    <col min="15879" max="15879" width="14.42578125" style="54" customWidth="1"/>
    <col min="15880" max="15880" width="11.28515625" style="54" customWidth="1"/>
    <col min="15881" max="15881" width="10.28515625" style="54" customWidth="1"/>
    <col min="15882" max="15882" width="13" style="54" customWidth="1"/>
    <col min="15883" max="15883" width="8.28515625" style="54" customWidth="1"/>
    <col min="15884" max="16128" width="10" style="54"/>
    <col min="16129" max="16129" width="2.5703125" style="54" customWidth="1"/>
    <col min="16130" max="16130" width="7.28515625" style="54" customWidth="1"/>
    <col min="16131" max="16131" width="23.5703125" style="54" customWidth="1"/>
    <col min="16132" max="16132" width="9.7109375" style="54" customWidth="1"/>
    <col min="16133" max="16133" width="0" style="54" hidden="1" customWidth="1"/>
    <col min="16134" max="16134" width="4.7109375" style="54" customWidth="1"/>
    <col min="16135" max="16135" width="14.42578125" style="54" customWidth="1"/>
    <col min="16136" max="16136" width="11.28515625" style="54" customWidth="1"/>
    <col min="16137" max="16137" width="10.28515625" style="54" customWidth="1"/>
    <col min="16138" max="16138" width="13" style="54" customWidth="1"/>
    <col min="16139" max="16139" width="8.28515625" style="54" customWidth="1"/>
    <col min="16140" max="16384" width="10" style="54"/>
  </cols>
  <sheetData>
    <row r="1" spans="2:19" ht="12" customHeight="1" x14ac:dyDescent="0.2">
      <c r="B1" s="53" t="str">
        <f>'6.1'!B1</f>
        <v>PacifiCorp</v>
      </c>
      <c r="D1" s="55"/>
      <c r="E1" s="55"/>
      <c r="F1" s="55"/>
      <c r="G1" s="55"/>
      <c r="H1" s="55"/>
      <c r="I1" s="55"/>
      <c r="J1" s="55" t="s">
        <v>200</v>
      </c>
      <c r="K1" s="55" t="s">
        <v>201</v>
      </c>
    </row>
    <row r="2" spans="2:19" ht="12" customHeight="1" x14ac:dyDescent="0.2">
      <c r="B2" s="53" t="str">
        <f>'6.1'!B2</f>
        <v>Washington 2023 General Rate Case</v>
      </c>
      <c r="D2" s="55"/>
      <c r="E2" s="55"/>
      <c r="F2" s="55"/>
      <c r="G2" s="55"/>
      <c r="H2" s="55"/>
      <c r="I2" s="55"/>
      <c r="J2" s="55"/>
      <c r="K2" s="55"/>
      <c r="S2" s="6"/>
    </row>
    <row r="3" spans="2:19" ht="12" customHeight="1" x14ac:dyDescent="0.2">
      <c r="B3" s="53" t="s">
        <v>195</v>
      </c>
      <c r="D3" s="55"/>
      <c r="E3" s="55"/>
      <c r="F3" s="55"/>
      <c r="G3" s="55"/>
      <c r="H3" s="55"/>
      <c r="I3" s="55"/>
      <c r="J3" s="55"/>
      <c r="K3" s="55"/>
      <c r="S3" s="6"/>
    </row>
    <row r="4" spans="2:19" ht="12" customHeight="1" x14ac:dyDescent="0.2">
      <c r="D4" s="55"/>
      <c r="E4" s="55"/>
      <c r="F4" s="55"/>
      <c r="G4" s="55"/>
      <c r="H4" s="55"/>
      <c r="I4" s="55"/>
      <c r="J4" s="55"/>
      <c r="K4" s="55"/>
      <c r="S4" s="6"/>
    </row>
    <row r="5" spans="2:19" ht="12" customHeight="1" x14ac:dyDescent="0.2">
      <c r="D5" s="55"/>
      <c r="E5" s="55"/>
      <c r="F5" s="55"/>
      <c r="G5" s="55"/>
      <c r="H5" s="55"/>
      <c r="I5" s="55"/>
      <c r="J5" s="55"/>
      <c r="K5" s="55"/>
      <c r="S5" s="6"/>
    </row>
    <row r="6" spans="2:19" ht="12" customHeight="1" x14ac:dyDescent="0.2">
      <c r="D6" s="55"/>
      <c r="E6" s="55"/>
      <c r="F6" s="55"/>
      <c r="G6" s="55" t="s">
        <v>2</v>
      </c>
      <c r="H6" s="55"/>
      <c r="I6" s="55"/>
      <c r="J6" s="55" t="s">
        <v>3</v>
      </c>
      <c r="K6" s="55"/>
      <c r="S6" s="6"/>
    </row>
    <row r="7" spans="2:19" ht="12" customHeight="1" x14ac:dyDescent="0.2">
      <c r="D7" s="56" t="s">
        <v>4</v>
      </c>
      <c r="E7" s="56"/>
      <c r="F7" s="56" t="s">
        <v>5</v>
      </c>
      <c r="G7" s="56" t="s">
        <v>6</v>
      </c>
      <c r="H7" s="56" t="s">
        <v>7</v>
      </c>
      <c r="I7" s="56" t="s">
        <v>8</v>
      </c>
      <c r="J7" s="56" t="s">
        <v>9</v>
      </c>
      <c r="K7" s="56" t="s">
        <v>10</v>
      </c>
      <c r="S7" s="6"/>
    </row>
    <row r="8" spans="2:19" ht="12" customHeight="1" x14ac:dyDescent="0.2">
      <c r="B8" s="57" t="s">
        <v>11</v>
      </c>
      <c r="D8" s="55"/>
      <c r="E8" s="55"/>
      <c r="F8" s="55"/>
      <c r="G8" s="55"/>
      <c r="H8" s="55"/>
      <c r="I8" s="55"/>
      <c r="J8" s="58"/>
      <c r="K8" s="55"/>
      <c r="S8" s="6"/>
    </row>
    <row r="9" spans="2:19" ht="12" customHeight="1" x14ac:dyDescent="0.2">
      <c r="B9" s="59" t="s">
        <v>58</v>
      </c>
      <c r="D9" s="55" t="s">
        <v>57</v>
      </c>
      <c r="E9" s="55" t="str">
        <f t="shared" ref="E9:E37" si="0">D9&amp;H9</f>
        <v>404IPCA</v>
      </c>
      <c r="F9" s="55" t="s">
        <v>198</v>
      </c>
      <c r="G9" s="58">
        <f ca="1">SUMIF('6.1.2 - 6.1.3'!$H$86:$H$132,'6.1.1'!E9,'6.1.2 - 6.1.3'!$K$86:$K$132)</f>
        <v>-1673.3500000000001</v>
      </c>
      <c r="H9" s="60" t="s">
        <v>31</v>
      </c>
      <c r="I9" s="61">
        <v>0</v>
      </c>
      <c r="J9" s="62">
        <f ca="1">G9*I9</f>
        <v>0</v>
      </c>
      <c r="K9" s="55"/>
      <c r="L9" s="63"/>
      <c r="M9" s="52"/>
      <c r="S9" s="6"/>
    </row>
    <row r="10" spans="2:19" ht="12" customHeight="1" x14ac:dyDescent="0.2">
      <c r="B10" s="59" t="s">
        <v>58</v>
      </c>
      <c r="D10" s="55" t="s">
        <v>57</v>
      </c>
      <c r="E10" s="55" t="str">
        <f t="shared" si="0"/>
        <v>404IPCN</v>
      </c>
      <c r="F10" s="55" t="s">
        <v>198</v>
      </c>
      <c r="G10" s="58">
        <f ca="1">SUMIF('6.1.2 - 6.1.3'!$H$86:$H$132,'6.1.1'!E10,'6.1.2 - 6.1.3'!$K$86:$K$132)</f>
        <v>-979011.02003377676</v>
      </c>
      <c r="H10" s="60" t="s">
        <v>44</v>
      </c>
      <c r="I10" s="61">
        <v>6.742981175467383E-2</v>
      </c>
      <c r="J10" s="62">
        <f t="shared" ref="J10:J37" ca="1" si="1">G10*I10</f>
        <v>-66014.528786628769</v>
      </c>
      <c r="K10" s="55"/>
      <c r="L10" s="63"/>
      <c r="M10" s="52"/>
      <c r="S10" s="6"/>
    </row>
    <row r="11" spans="2:19" ht="12" customHeight="1" x14ac:dyDescent="0.2">
      <c r="B11" s="59" t="s">
        <v>58</v>
      </c>
      <c r="D11" s="55" t="s">
        <v>57</v>
      </c>
      <c r="E11" s="55" t="str">
        <f t="shared" si="0"/>
        <v>404IPJBG</v>
      </c>
      <c r="F11" s="55" t="s">
        <v>198</v>
      </c>
      <c r="G11" s="58">
        <f ca="1">SUMIF('6.1.2 - 6.1.3'!$H$86:$H$132,'6.1.1'!E11,'6.1.2 - 6.1.3'!$K$86:$K$132)</f>
        <v>-10557.809999999998</v>
      </c>
      <c r="H11" s="60" t="s">
        <v>18</v>
      </c>
      <c r="I11" s="61">
        <v>0.22162982918040364</v>
      </c>
      <c r="J11" s="62">
        <f t="shared" ca="1" si="1"/>
        <v>-2339.9256268191566</v>
      </c>
      <c r="K11" s="55"/>
      <c r="L11" s="63"/>
      <c r="M11" s="82"/>
      <c r="S11" s="6"/>
    </row>
    <row r="12" spans="2:19" ht="12" customHeight="1" x14ac:dyDescent="0.2">
      <c r="B12" s="59" t="s">
        <v>58</v>
      </c>
      <c r="D12" s="55" t="s">
        <v>57</v>
      </c>
      <c r="E12" s="55" t="str">
        <f t="shared" si="0"/>
        <v>404IPOTHER</v>
      </c>
      <c r="F12" s="55" t="s">
        <v>198</v>
      </c>
      <c r="G12" s="58">
        <f>SUMIF('6.1.2 - 6.1.3'!$H$86:$H$132,'6.1.1'!E12,'6.1.2 - 6.1.3'!$K$86:$K$132)</f>
        <v>0</v>
      </c>
      <c r="H12" s="60" t="s">
        <v>17</v>
      </c>
      <c r="I12" s="61">
        <v>0</v>
      </c>
      <c r="J12" s="62">
        <f t="shared" si="1"/>
        <v>0</v>
      </c>
      <c r="K12" s="55"/>
      <c r="L12" s="63"/>
      <c r="M12" s="82"/>
      <c r="S12" s="6"/>
    </row>
    <row r="13" spans="2:19" ht="12" customHeight="1" x14ac:dyDescent="0.2">
      <c r="B13" s="59" t="s">
        <v>58</v>
      </c>
      <c r="D13" s="55" t="s">
        <v>57</v>
      </c>
      <c r="E13" s="55" t="str">
        <f t="shared" si="0"/>
        <v>404IPID</v>
      </c>
      <c r="F13" s="55" t="s">
        <v>198</v>
      </c>
      <c r="G13" s="58">
        <f ca="1">SUMIF('6.1.2 - 6.1.3'!$H$86:$H$132,'6.1.1'!E13,'6.1.2 - 6.1.3'!$K$86:$K$132)</f>
        <v>-347.9050426965041</v>
      </c>
      <c r="H13" s="60" t="s">
        <v>32</v>
      </c>
      <c r="I13" s="61">
        <v>0</v>
      </c>
      <c r="J13" s="62">
        <f t="shared" ca="1" si="1"/>
        <v>0</v>
      </c>
      <c r="K13" s="55"/>
      <c r="L13" s="63"/>
      <c r="M13" s="82"/>
      <c r="S13" s="6"/>
    </row>
    <row r="14" spans="2:19" ht="12" customHeight="1" x14ac:dyDescent="0.2">
      <c r="B14" s="59" t="s">
        <v>58</v>
      </c>
      <c r="D14" s="55" t="s">
        <v>57</v>
      </c>
      <c r="E14" s="55" t="str">
        <f t="shared" si="0"/>
        <v>404IPOR</v>
      </c>
      <c r="F14" s="55" t="s">
        <v>198</v>
      </c>
      <c r="G14" s="58">
        <f ca="1">SUMIF('6.1.2 - 6.1.3'!$H$86:$H$132,'6.1.1'!E14,'6.1.2 - 6.1.3'!$K$86:$K$132)</f>
        <v>-189.68475639751705</v>
      </c>
      <c r="H14" s="60" t="s">
        <v>33</v>
      </c>
      <c r="I14" s="61">
        <v>0</v>
      </c>
      <c r="J14" s="62">
        <f t="shared" ca="1" si="1"/>
        <v>0</v>
      </c>
      <c r="K14" s="55"/>
      <c r="L14" s="63"/>
      <c r="M14" s="82"/>
      <c r="S14" s="6"/>
    </row>
    <row r="15" spans="2:19" ht="12" customHeight="1" x14ac:dyDescent="0.2">
      <c r="B15" s="59" t="s">
        <v>58</v>
      </c>
      <c r="D15" s="55" t="s">
        <v>57</v>
      </c>
      <c r="E15" s="55" t="str">
        <f t="shared" si="0"/>
        <v>404IPCAEE</v>
      </c>
      <c r="F15" s="55" t="s">
        <v>198</v>
      </c>
      <c r="G15" s="58">
        <f ca="1">SUMIF('6.1.2 - 6.1.3'!$H$86:$H$132,'6.1.1'!E15,'6.1.2 - 6.1.3'!$K$86:$K$132)</f>
        <v>-1863.9720940325815</v>
      </c>
      <c r="H15" s="60" t="s">
        <v>45</v>
      </c>
      <c r="I15" s="61">
        <v>0</v>
      </c>
      <c r="J15" s="62">
        <f t="shared" ca="1" si="1"/>
        <v>0</v>
      </c>
      <c r="K15" s="55"/>
      <c r="L15" s="63"/>
      <c r="M15" s="52"/>
      <c r="S15" s="6"/>
    </row>
    <row r="16" spans="2:19" ht="12" customHeight="1" x14ac:dyDescent="0.2">
      <c r="B16" s="59" t="s">
        <v>58</v>
      </c>
      <c r="D16" s="55" t="s">
        <v>57</v>
      </c>
      <c r="E16" s="55" t="str">
        <f t="shared" si="0"/>
        <v>404IPSG</v>
      </c>
      <c r="F16" s="55" t="s">
        <v>198</v>
      </c>
      <c r="G16" s="58">
        <f ca="1">SUMIF('6.1.2 - 6.1.3'!$H$86:$H$132,'6.1.1'!E16,'6.1.2 - 6.1.3'!$K$86:$K$132)</f>
        <v>-8156932.0101346131</v>
      </c>
      <c r="H16" s="60" t="s">
        <v>16</v>
      </c>
      <c r="I16" s="61">
        <v>7.9787774498314715E-2</v>
      </c>
      <c r="J16" s="62">
        <f t="shared" ca="1" si="1"/>
        <v>-650823.45182270545</v>
      </c>
      <c r="K16" s="55"/>
      <c r="L16" s="63"/>
      <c r="M16" s="52"/>
      <c r="S16" s="6"/>
    </row>
    <row r="17" spans="2:19" ht="12" customHeight="1" x14ac:dyDescent="0.2">
      <c r="B17" s="59" t="s">
        <v>58</v>
      </c>
      <c r="D17" s="55" t="s">
        <v>57</v>
      </c>
      <c r="E17" s="55" t="str">
        <f t="shared" si="0"/>
        <v>404IPCAGE</v>
      </c>
      <c r="F17" s="55" t="s">
        <v>198</v>
      </c>
      <c r="G17" s="58">
        <f ca="1">SUMIF('6.1.2 - 6.1.3'!$H$86:$H$132,'6.1.1'!E17,'6.1.2 - 6.1.3'!$K$86:$K$132)</f>
        <v>476974.68870384898</v>
      </c>
      <c r="H17" s="60" t="s">
        <v>14</v>
      </c>
      <c r="I17" s="61">
        <v>0</v>
      </c>
      <c r="J17" s="62">
        <f t="shared" ca="1" si="1"/>
        <v>0</v>
      </c>
      <c r="K17" s="55"/>
      <c r="L17" s="63"/>
      <c r="M17" s="52"/>
      <c r="S17" s="6"/>
    </row>
    <row r="18" spans="2:19" ht="12" customHeight="1" x14ac:dyDescent="0.2">
      <c r="B18" s="59" t="s">
        <v>58</v>
      </c>
      <c r="D18" s="55" t="s">
        <v>57</v>
      </c>
      <c r="E18" s="55" t="str">
        <f t="shared" si="0"/>
        <v>404IPCAGW</v>
      </c>
      <c r="F18" s="55" t="s">
        <v>198</v>
      </c>
      <c r="G18" s="58">
        <f ca="1">SUMIF('6.1.2 - 6.1.3'!$H$86:$H$132,'6.1.1'!E18,'6.1.2 - 6.1.3'!$K$86:$K$132)</f>
        <v>49579.696863599122</v>
      </c>
      <c r="H18" s="55" t="s">
        <v>15</v>
      </c>
      <c r="I18" s="61">
        <v>0.22162982918040364</v>
      </c>
      <c r="J18" s="62">
        <f t="shared" ca="1" si="1"/>
        <v>10988.339746695667</v>
      </c>
      <c r="K18" s="55"/>
      <c r="L18" s="63"/>
      <c r="M18" s="52"/>
      <c r="S18" s="6"/>
    </row>
    <row r="19" spans="2:19" ht="12" customHeight="1" x14ac:dyDescent="0.2">
      <c r="B19" s="59" t="s">
        <v>58</v>
      </c>
      <c r="D19" s="55" t="s">
        <v>57</v>
      </c>
      <c r="E19" s="55" t="str">
        <f t="shared" si="0"/>
        <v>404IPSG-P</v>
      </c>
      <c r="F19" s="55" t="s">
        <v>198</v>
      </c>
      <c r="G19" s="58">
        <f ca="1">SUMIF('6.1.2 - 6.1.3'!$H$86:$H$132,'6.1.1'!E19,'6.1.2 - 6.1.3'!$K$86:$K$132)</f>
        <v>-17642.32821389474</v>
      </c>
      <c r="H19" s="60" t="s">
        <v>21</v>
      </c>
      <c r="I19" s="61">
        <v>7.9787774498314715E-2</v>
      </c>
      <c r="J19" s="62">
        <f t="shared" ca="1" si="1"/>
        <v>-1407.6421051554889</v>
      </c>
      <c r="K19" s="55"/>
      <c r="L19" s="63"/>
      <c r="M19" s="52"/>
      <c r="S19" s="6"/>
    </row>
    <row r="20" spans="2:19" ht="12" customHeight="1" x14ac:dyDescent="0.2">
      <c r="B20" s="59" t="s">
        <v>58</v>
      </c>
      <c r="D20" s="55" t="s">
        <v>57</v>
      </c>
      <c r="E20" s="55" t="str">
        <f t="shared" si="0"/>
        <v>404IPSG-U</v>
      </c>
      <c r="F20" s="55" t="s">
        <v>198</v>
      </c>
      <c r="G20" s="58">
        <f ca="1">SUMIF('6.1.2 - 6.1.3'!$H$86:$H$132,'6.1.1'!E20,'6.1.2 - 6.1.3'!$K$86:$K$132)</f>
        <v>-14046.405030773836</v>
      </c>
      <c r="H20" s="55" t="s">
        <v>22</v>
      </c>
      <c r="I20" s="61">
        <v>7.9787774498314715E-2</v>
      </c>
      <c r="J20" s="62">
        <f t="shared" ca="1" si="1"/>
        <v>-1120.7313971073761</v>
      </c>
      <c r="K20" s="55"/>
      <c r="L20" s="63"/>
      <c r="M20" s="52"/>
      <c r="S20" s="6"/>
    </row>
    <row r="21" spans="2:19" ht="12" customHeight="1" x14ac:dyDescent="0.2">
      <c r="B21" s="59" t="s">
        <v>58</v>
      </c>
      <c r="D21" s="55" t="s">
        <v>57</v>
      </c>
      <c r="E21" s="55" t="str">
        <f t="shared" si="0"/>
        <v>404IPSO</v>
      </c>
      <c r="F21" s="55" t="s">
        <v>198</v>
      </c>
      <c r="G21" s="58">
        <f ca="1">SUMIF('6.1.2 - 6.1.3'!$H$86:$H$132,'6.1.1'!E21,'6.1.2 - 6.1.3'!$K$86:$K$132)</f>
        <v>18767848.001386061</v>
      </c>
      <c r="H21" s="60" t="s">
        <v>42</v>
      </c>
      <c r="I21" s="61">
        <v>7.0845810240555085E-2</v>
      </c>
      <c r="J21" s="62">
        <f t="shared" ca="1" si="1"/>
        <v>1329623.398129778</v>
      </c>
      <c r="K21" s="55"/>
      <c r="L21" s="63"/>
      <c r="M21" s="52"/>
      <c r="S21" s="6"/>
    </row>
    <row r="22" spans="2:19" ht="12" customHeight="1" x14ac:dyDescent="0.2">
      <c r="B22" s="59" t="s">
        <v>58</v>
      </c>
      <c r="D22" s="55" t="s">
        <v>57</v>
      </c>
      <c r="E22" s="55" t="str">
        <f t="shared" si="0"/>
        <v>404IPUT</v>
      </c>
      <c r="F22" s="55" t="s">
        <v>198</v>
      </c>
      <c r="G22" s="58">
        <f ca="1">SUMIF('6.1.2 - 6.1.3'!$H$86:$H$132,'6.1.1'!E22,'6.1.2 - 6.1.3'!$K$86:$K$132)</f>
        <v>73.739181763172382</v>
      </c>
      <c r="H22" s="60" t="s">
        <v>34</v>
      </c>
      <c r="I22" s="61">
        <v>0</v>
      </c>
      <c r="J22" s="62">
        <f t="shared" ca="1" si="1"/>
        <v>0</v>
      </c>
      <c r="K22" s="55"/>
      <c r="L22" s="63"/>
      <c r="M22" s="52"/>
      <c r="S22" s="6"/>
    </row>
    <row r="23" spans="2:19" ht="12" customHeight="1" x14ac:dyDescent="0.2">
      <c r="B23" s="59" t="s">
        <v>58</v>
      </c>
      <c r="D23" s="55" t="s">
        <v>57</v>
      </c>
      <c r="E23" s="55" t="str">
        <f t="shared" si="0"/>
        <v>404IPWA</v>
      </c>
      <c r="F23" s="55" t="s">
        <v>198</v>
      </c>
      <c r="G23" s="58">
        <f ca="1">SUMIF('6.1.2 - 6.1.3'!$H$86:$H$132,'6.1.1'!E23,'6.1.2 - 6.1.3'!$K$86:$K$132)</f>
        <v>-3023.6</v>
      </c>
      <c r="H23" s="60" t="s">
        <v>27</v>
      </c>
      <c r="I23" s="61">
        <v>1</v>
      </c>
      <c r="J23" s="62">
        <f t="shared" ca="1" si="1"/>
        <v>-3023.6</v>
      </c>
      <c r="K23" s="55"/>
      <c r="L23" s="63"/>
      <c r="M23" s="52"/>
      <c r="S23" s="6"/>
    </row>
    <row r="24" spans="2:19" ht="12" customHeight="1" x14ac:dyDescent="0.2">
      <c r="B24" s="59" t="s">
        <v>58</v>
      </c>
      <c r="D24" s="55" t="s">
        <v>57</v>
      </c>
      <c r="E24" s="55" t="str">
        <f t="shared" si="0"/>
        <v>404IPWYP</v>
      </c>
      <c r="F24" s="55" t="s">
        <v>198</v>
      </c>
      <c r="G24" s="58">
        <f ca="1">SUMIF('6.1.2 - 6.1.3'!$H$86:$H$132,'6.1.1'!E24,'6.1.2 - 6.1.3'!$K$86:$K$132)</f>
        <v>16406.520767754264</v>
      </c>
      <c r="H24" s="60" t="s">
        <v>35</v>
      </c>
      <c r="I24" s="61">
        <v>0</v>
      </c>
      <c r="J24" s="62">
        <f t="shared" ca="1" si="1"/>
        <v>0</v>
      </c>
      <c r="K24" s="55"/>
      <c r="S24" s="6"/>
    </row>
    <row r="25" spans="2:19" ht="12" customHeight="1" x14ac:dyDescent="0.2">
      <c r="B25" s="59" t="s">
        <v>58</v>
      </c>
      <c r="D25" s="55" t="s">
        <v>57</v>
      </c>
      <c r="E25" s="55" t="str">
        <f t="shared" si="0"/>
        <v>404IPWYU</v>
      </c>
      <c r="F25" s="55" t="s">
        <v>198</v>
      </c>
      <c r="G25" s="58">
        <f>SUMIF('6.1.2 - 6.1.3'!$H$86:$H$132,'6.1.1'!E25,'6.1.2 - 6.1.3'!$K$86:$K$132)</f>
        <v>0</v>
      </c>
      <c r="H25" s="55" t="s">
        <v>40</v>
      </c>
      <c r="I25" s="61">
        <v>0</v>
      </c>
      <c r="J25" s="62">
        <f t="shared" si="1"/>
        <v>0</v>
      </c>
      <c r="K25" s="55"/>
      <c r="S25" s="6"/>
    </row>
    <row r="26" spans="2:19" ht="12" customHeight="1" x14ac:dyDescent="0.2">
      <c r="B26" s="59" t="s">
        <v>59</v>
      </c>
      <c r="D26" s="55" t="s">
        <v>60</v>
      </c>
      <c r="E26" s="55" t="str">
        <f t="shared" si="0"/>
        <v>404HPSG-U</v>
      </c>
      <c r="F26" s="55" t="s">
        <v>198</v>
      </c>
      <c r="G26" s="58">
        <f ca="1">SUMIF('6.1.2 - 6.1.3'!$H$86:$H$132,'6.1.1'!E26,'6.1.2 - 6.1.3'!$K$86:$K$132)</f>
        <v>0</v>
      </c>
      <c r="H26" s="55" t="s">
        <v>22</v>
      </c>
      <c r="I26" s="61">
        <v>7.9787774498314715E-2</v>
      </c>
      <c r="J26" s="62">
        <f t="shared" ca="1" si="1"/>
        <v>0</v>
      </c>
      <c r="K26" s="55"/>
      <c r="S26" s="6"/>
    </row>
    <row r="27" spans="2:19" ht="12" customHeight="1" x14ac:dyDescent="0.2">
      <c r="B27" s="59" t="s">
        <v>59</v>
      </c>
      <c r="D27" s="55" t="s">
        <v>60</v>
      </c>
      <c r="E27" s="55" t="str">
        <f t="shared" si="0"/>
        <v>404HPSG-P</v>
      </c>
      <c r="F27" s="55" t="s">
        <v>198</v>
      </c>
      <c r="G27" s="58">
        <f ca="1">SUMIF('6.1.2 - 6.1.3'!$H$86:$H$132,'6.1.1'!E27,'6.1.2 - 6.1.3'!$K$86:$K$132)</f>
        <v>443.64968424825929</v>
      </c>
      <c r="H27" s="55" t="s">
        <v>21</v>
      </c>
      <c r="I27" s="61">
        <v>7.9787774498314715E-2</v>
      </c>
      <c r="J27" s="62">
        <f t="shared" ca="1" si="1"/>
        <v>35.397820963048638</v>
      </c>
      <c r="S27" s="6"/>
    </row>
    <row r="28" spans="2:19" ht="12" customHeight="1" x14ac:dyDescent="0.2">
      <c r="B28" s="59" t="s">
        <v>61</v>
      </c>
      <c r="D28" s="55" t="s">
        <v>62</v>
      </c>
      <c r="E28" s="55" t="str">
        <f t="shared" si="0"/>
        <v>404OPCAGE</v>
      </c>
      <c r="F28" s="55" t="s">
        <v>198</v>
      </c>
      <c r="G28" s="58">
        <f ca="1">SUMIF('6.1.2 - 6.1.3'!$H$86:$H$132,'6.1.1'!E28,'6.1.2 - 6.1.3'!$K$86:$K$132)</f>
        <v>0</v>
      </c>
      <c r="H28" s="55" t="s">
        <v>14</v>
      </c>
      <c r="I28" s="61">
        <v>0</v>
      </c>
      <c r="J28" s="62">
        <f t="shared" ca="1" si="1"/>
        <v>0</v>
      </c>
      <c r="M28" s="59"/>
      <c r="S28" s="6"/>
    </row>
    <row r="29" spans="2:19" ht="12" customHeight="1" x14ac:dyDescent="0.2">
      <c r="B29" s="59" t="s">
        <v>63</v>
      </c>
      <c r="D29" s="55" t="s">
        <v>64</v>
      </c>
      <c r="E29" s="55" t="str">
        <f t="shared" si="0"/>
        <v>404GPCA</v>
      </c>
      <c r="F29" s="55" t="s">
        <v>198</v>
      </c>
      <c r="G29" s="58">
        <f ca="1">SUMIF('6.1.2 - 6.1.3'!$H$86:$H$132,'6.1.1'!E29,'6.1.2 - 6.1.3'!$K$86:$K$132)</f>
        <v>0</v>
      </c>
      <c r="H29" s="55" t="s">
        <v>31</v>
      </c>
      <c r="I29" s="61">
        <v>0</v>
      </c>
      <c r="J29" s="62">
        <f t="shared" ca="1" si="1"/>
        <v>0</v>
      </c>
      <c r="M29" s="59"/>
      <c r="S29" s="6"/>
    </row>
    <row r="30" spans="2:19" ht="12" customHeight="1" x14ac:dyDescent="0.2">
      <c r="B30" s="59" t="s">
        <v>63</v>
      </c>
      <c r="D30" s="55" t="s">
        <v>64</v>
      </c>
      <c r="E30" s="55" t="str">
        <f t="shared" si="0"/>
        <v>404GPCN</v>
      </c>
      <c r="F30" s="55" t="s">
        <v>198</v>
      </c>
      <c r="G30" s="58">
        <f ca="1">SUMIF('6.1.2 - 6.1.3'!$H$86:$H$132,'6.1.1'!E30,'6.1.2 - 6.1.3'!$K$86:$K$132)</f>
        <v>0</v>
      </c>
      <c r="H30" s="55" t="s">
        <v>44</v>
      </c>
      <c r="I30" s="61">
        <v>6.742981175467383E-2</v>
      </c>
      <c r="J30" s="62">
        <f t="shared" ca="1" si="1"/>
        <v>0</v>
      </c>
      <c r="K30" s="55"/>
      <c r="M30" s="59"/>
      <c r="S30" s="6"/>
    </row>
    <row r="31" spans="2:19" ht="12" customHeight="1" x14ac:dyDescent="0.2">
      <c r="B31" s="59" t="s">
        <v>63</v>
      </c>
      <c r="D31" s="55" t="s">
        <v>64</v>
      </c>
      <c r="E31" s="55" t="str">
        <f t="shared" si="0"/>
        <v>404GPOR</v>
      </c>
      <c r="F31" s="55" t="s">
        <v>198</v>
      </c>
      <c r="G31" s="58">
        <f ca="1">SUMIF('6.1.2 - 6.1.3'!$H$86:$H$132,'6.1.1'!E31,'6.1.2 - 6.1.3'!$K$86:$K$132)</f>
        <v>-58281.830000000016</v>
      </c>
      <c r="H31" s="55" t="s">
        <v>33</v>
      </c>
      <c r="I31" s="61">
        <v>0</v>
      </c>
      <c r="J31" s="62">
        <f t="shared" ca="1" si="1"/>
        <v>0</v>
      </c>
      <c r="K31" s="55"/>
      <c r="M31" s="59"/>
      <c r="S31" s="6"/>
    </row>
    <row r="32" spans="2:19" ht="12" customHeight="1" x14ac:dyDescent="0.2">
      <c r="B32" s="59" t="s">
        <v>63</v>
      </c>
      <c r="D32" s="55" t="s">
        <v>64</v>
      </c>
      <c r="E32" s="55" t="str">
        <f t="shared" si="0"/>
        <v>404GPID</v>
      </c>
      <c r="F32" s="55" t="s">
        <v>198</v>
      </c>
      <c r="G32" s="58">
        <f ca="1">SUMIF('6.1.2 - 6.1.3'!$H$86:$H$132,'6.1.1'!E32,'6.1.2 - 6.1.3'!$K$86:$K$132)</f>
        <v>0</v>
      </c>
      <c r="H32" s="55" t="s">
        <v>32</v>
      </c>
      <c r="I32" s="61">
        <v>0</v>
      </c>
      <c r="J32" s="62">
        <f t="shared" ca="1" si="1"/>
        <v>0</v>
      </c>
      <c r="K32" s="55"/>
      <c r="M32" s="59"/>
      <c r="S32" s="6"/>
    </row>
    <row r="33" spans="2:20" ht="12" customHeight="1" x14ac:dyDescent="0.2">
      <c r="B33" s="59" t="s">
        <v>63</v>
      </c>
      <c r="D33" s="55" t="s">
        <v>64</v>
      </c>
      <c r="E33" s="55" t="str">
        <f t="shared" si="0"/>
        <v>404GPSO</v>
      </c>
      <c r="F33" s="55" t="s">
        <v>198</v>
      </c>
      <c r="G33" s="58">
        <f ca="1">SUMIF('6.1.2 - 6.1.3'!$H$86:$H$132,'6.1.1'!E33,'6.1.2 - 6.1.3'!$K$86:$K$132)</f>
        <v>1.9999999989522621E-2</v>
      </c>
      <c r="H33" s="55" t="s">
        <v>42</v>
      </c>
      <c r="I33" s="61">
        <v>7.0845810240555085E-2</v>
      </c>
      <c r="J33" s="62">
        <f t="shared" ca="1" si="1"/>
        <v>1.4169162040688233E-3</v>
      </c>
      <c r="K33" s="55"/>
      <c r="M33" s="59"/>
    </row>
    <row r="34" spans="2:20" ht="12" customHeight="1" x14ac:dyDescent="0.2">
      <c r="B34" s="59" t="s">
        <v>63</v>
      </c>
      <c r="D34" s="55" t="s">
        <v>64</v>
      </c>
      <c r="E34" s="55" t="str">
        <f t="shared" si="0"/>
        <v>404GPUT</v>
      </c>
      <c r="F34" s="55" t="s">
        <v>198</v>
      </c>
      <c r="G34" s="58">
        <f ca="1">SUMIF('6.1.2 - 6.1.3'!$H$86:$H$132,'6.1.1'!E34,'6.1.2 - 6.1.3'!$K$86:$K$132)</f>
        <v>0</v>
      </c>
      <c r="H34" s="55" t="s">
        <v>34</v>
      </c>
      <c r="I34" s="61">
        <v>0</v>
      </c>
      <c r="J34" s="62">
        <f t="shared" ca="1" si="1"/>
        <v>0</v>
      </c>
      <c r="K34" s="55"/>
      <c r="M34" s="59"/>
      <c r="T34" s="6"/>
    </row>
    <row r="35" spans="2:20" ht="12" customHeight="1" x14ac:dyDescent="0.2">
      <c r="B35" s="59" t="s">
        <v>63</v>
      </c>
      <c r="D35" s="55" t="s">
        <v>64</v>
      </c>
      <c r="E35" s="55" t="str">
        <f t="shared" si="0"/>
        <v>404GPWA</v>
      </c>
      <c r="F35" s="55" t="s">
        <v>198</v>
      </c>
      <c r="G35" s="58">
        <f ca="1">SUMIF('6.1.2 - 6.1.3'!$H$86:$H$132,'6.1.1'!E35,'6.1.2 - 6.1.3'!$K$86:$K$132)</f>
        <v>-58.189999999973224</v>
      </c>
      <c r="H35" s="55" t="s">
        <v>27</v>
      </c>
      <c r="I35" s="61">
        <v>1</v>
      </c>
      <c r="J35" s="62">
        <f t="shared" ca="1" si="1"/>
        <v>-58.189999999973224</v>
      </c>
      <c r="K35" s="55"/>
      <c r="L35" s="6"/>
      <c r="M35" s="6"/>
      <c r="N35" s="6"/>
      <c r="T35" s="6"/>
    </row>
    <row r="36" spans="2:20" ht="12" customHeight="1" x14ac:dyDescent="0.2">
      <c r="B36" s="59" t="s">
        <v>63</v>
      </c>
      <c r="D36" s="55" t="s">
        <v>64</v>
      </c>
      <c r="E36" s="55" t="str">
        <f t="shared" si="0"/>
        <v>404GPWYP</v>
      </c>
      <c r="F36" s="55" t="s">
        <v>198</v>
      </c>
      <c r="G36" s="58">
        <f ca="1">SUMIF('6.1.2 - 6.1.3'!$H$86:$H$132,'6.1.1'!E36,'6.1.2 - 6.1.3'!$K$86:$K$132)</f>
        <v>20371.30144815048</v>
      </c>
      <c r="H36" s="55" t="s">
        <v>35</v>
      </c>
      <c r="I36" s="61">
        <v>0</v>
      </c>
      <c r="J36" s="62">
        <f t="shared" ca="1" si="1"/>
        <v>0</v>
      </c>
      <c r="K36" s="55"/>
      <c r="L36" s="6"/>
      <c r="M36" s="6"/>
      <c r="N36" s="6"/>
      <c r="T36" s="6"/>
    </row>
    <row r="37" spans="2:20" ht="12" customHeight="1" x14ac:dyDescent="0.2">
      <c r="B37" s="59" t="s">
        <v>63</v>
      </c>
      <c r="D37" s="55" t="s">
        <v>64</v>
      </c>
      <c r="E37" s="55" t="str">
        <f t="shared" si="0"/>
        <v>404GPWYU</v>
      </c>
      <c r="F37" s="55" t="s">
        <v>198</v>
      </c>
      <c r="G37" s="58">
        <f ca="1">SUMIF('6.1.2 - 6.1.3'!$H$86:$H$132,'6.1.1'!E37,'6.1.2 - 6.1.3'!$K$86:$K$132)</f>
        <v>0</v>
      </c>
      <c r="H37" s="55" t="s">
        <v>40</v>
      </c>
      <c r="I37" s="61">
        <v>0</v>
      </c>
      <c r="J37" s="62">
        <f t="shared" ca="1" si="1"/>
        <v>0</v>
      </c>
      <c r="K37" s="55"/>
      <c r="L37" s="6"/>
      <c r="M37" s="6"/>
      <c r="N37" s="6"/>
      <c r="T37" s="6"/>
    </row>
    <row r="38" spans="2:20" ht="12" customHeight="1" x14ac:dyDescent="0.2">
      <c r="B38" s="59"/>
      <c r="D38" s="55"/>
      <c r="E38" s="55"/>
      <c r="F38" s="55"/>
      <c r="G38" s="83">
        <f ca="1">SUM(G9:G37)</f>
        <v>10088069.512729241</v>
      </c>
      <c r="H38" s="55"/>
      <c r="J38" s="83">
        <f ca="1">SUM(J9:J37)</f>
        <v>615859.06737593689</v>
      </c>
      <c r="K38" s="55" t="s">
        <v>65</v>
      </c>
      <c r="L38" s="6"/>
      <c r="M38" s="6"/>
      <c r="N38" s="6"/>
      <c r="T38" s="6"/>
    </row>
    <row r="39" spans="2:20" ht="12" customHeight="1" x14ac:dyDescent="0.2">
      <c r="B39" s="59"/>
      <c r="D39" s="55"/>
      <c r="E39" s="55"/>
      <c r="F39" s="55"/>
      <c r="G39" s="58"/>
      <c r="H39" s="55"/>
      <c r="L39" s="6"/>
      <c r="M39" s="6"/>
      <c r="N39" s="6"/>
      <c r="T39" s="6"/>
    </row>
    <row r="40" spans="2:20" ht="12" customHeight="1" x14ac:dyDescent="0.2">
      <c r="B40" s="59"/>
      <c r="D40" s="55"/>
      <c r="E40" s="55"/>
      <c r="F40" s="55"/>
      <c r="G40" s="58"/>
      <c r="H40" s="55"/>
      <c r="L40" s="6"/>
      <c r="M40" s="6"/>
      <c r="N40" s="6"/>
      <c r="T40" s="6"/>
    </row>
    <row r="41" spans="2:20" ht="12" customHeight="1" x14ac:dyDescent="0.2">
      <c r="B41" s="59"/>
      <c r="D41" s="55"/>
      <c r="E41" s="55"/>
      <c r="F41" s="55"/>
      <c r="G41" s="83">
        <f ca="1">G38+'6.1'!G52</f>
        <v>-17413913.492639847</v>
      </c>
      <c r="H41" s="55"/>
      <c r="J41" s="83">
        <f ca="1">J38+'6.1'!J52</f>
        <v>-15604614.261644704</v>
      </c>
      <c r="L41" s="6"/>
      <c r="M41" s="6"/>
      <c r="N41" s="6"/>
      <c r="T41" s="6"/>
    </row>
    <row r="42" spans="2:20" ht="12" customHeight="1" x14ac:dyDescent="0.2">
      <c r="B42" s="59"/>
      <c r="D42" s="55"/>
      <c r="E42" s="55"/>
      <c r="F42" s="55"/>
      <c r="G42" s="58"/>
      <c r="H42" s="55"/>
      <c r="I42" s="84"/>
      <c r="J42" s="62"/>
      <c r="K42" s="55"/>
      <c r="L42" s="6"/>
      <c r="M42" s="6"/>
      <c r="N42" s="6"/>
      <c r="T42" s="6"/>
    </row>
    <row r="43" spans="2:20" ht="12" customHeight="1" x14ac:dyDescent="0.2">
      <c r="B43" s="59"/>
      <c r="D43" s="55"/>
      <c r="E43" s="55"/>
      <c r="F43" s="55"/>
      <c r="G43" s="58"/>
      <c r="H43" s="55"/>
      <c r="I43" s="84"/>
      <c r="J43" s="62"/>
      <c r="K43" s="55"/>
      <c r="L43" s="6"/>
      <c r="M43" s="6"/>
      <c r="N43" s="6"/>
      <c r="T43" s="6"/>
    </row>
    <row r="44" spans="2:20" ht="12" customHeight="1" x14ac:dyDescent="0.2">
      <c r="B44" s="59"/>
      <c r="D44" s="55"/>
      <c r="E44" s="55"/>
      <c r="F44" s="55"/>
      <c r="G44" s="58"/>
      <c r="H44" s="55"/>
      <c r="I44" s="84"/>
      <c r="J44" s="85"/>
      <c r="K44" s="55"/>
      <c r="T44" s="6"/>
    </row>
    <row r="45" spans="2:20" ht="12" customHeight="1" x14ac:dyDescent="0.2">
      <c r="B45" s="59"/>
      <c r="D45" s="55"/>
      <c r="E45" s="55"/>
      <c r="F45" s="55"/>
      <c r="G45" s="58"/>
      <c r="H45" s="55"/>
      <c r="I45" s="61"/>
      <c r="J45" s="62"/>
      <c r="K45" s="55"/>
      <c r="T45" s="6"/>
    </row>
    <row r="46" spans="2:20" ht="12" customHeight="1" x14ac:dyDescent="0.2">
      <c r="B46" s="59"/>
      <c r="D46" s="55"/>
      <c r="E46" s="55"/>
      <c r="F46" s="55"/>
      <c r="G46" s="58"/>
      <c r="H46" s="55"/>
      <c r="I46" s="61"/>
      <c r="J46" s="62"/>
      <c r="K46" s="55"/>
      <c r="T46" s="6"/>
    </row>
    <row r="47" spans="2:20" ht="12" customHeight="1" x14ac:dyDescent="0.2">
      <c r="D47" s="55"/>
      <c r="E47" s="55"/>
      <c r="F47" s="55"/>
      <c r="G47" s="62"/>
      <c r="H47" s="55"/>
      <c r="I47" s="61"/>
      <c r="J47" s="62"/>
      <c r="K47" s="55"/>
      <c r="T47" s="6"/>
    </row>
    <row r="48" spans="2:20" ht="12" customHeight="1" x14ac:dyDescent="0.2">
      <c r="B48" s="53"/>
      <c r="D48" s="55"/>
      <c r="E48" s="55"/>
      <c r="F48" s="55"/>
      <c r="G48" s="55"/>
      <c r="H48" s="55"/>
      <c r="I48" s="55"/>
      <c r="J48" s="55"/>
      <c r="K48" s="55"/>
      <c r="T48" s="6"/>
    </row>
    <row r="49" spans="1:20" ht="12" customHeight="1" x14ac:dyDescent="0.2">
      <c r="D49" s="55"/>
      <c r="E49" s="55"/>
      <c r="F49" s="55"/>
      <c r="G49" s="55"/>
      <c r="H49" s="55"/>
      <c r="I49" s="55"/>
      <c r="J49" s="55"/>
      <c r="K49" s="55"/>
      <c r="T49" s="6"/>
    </row>
    <row r="50" spans="1:20" ht="12" customHeight="1" x14ac:dyDescent="0.2">
      <c r="B50" s="75"/>
      <c r="D50" s="55"/>
      <c r="E50" s="55"/>
      <c r="F50" s="55"/>
      <c r="G50" s="55"/>
      <c r="H50" s="55"/>
      <c r="I50" s="55"/>
      <c r="J50" s="55"/>
      <c r="K50" s="55"/>
      <c r="T50" s="6"/>
    </row>
    <row r="51" spans="1:20" ht="12" customHeight="1" x14ac:dyDescent="0.2">
      <c r="B51" s="75"/>
      <c r="D51" s="55"/>
      <c r="E51" s="55"/>
      <c r="F51" s="55"/>
      <c r="G51" s="55"/>
      <c r="H51" s="55"/>
      <c r="I51" s="55"/>
      <c r="J51" s="55"/>
      <c r="K51" s="55"/>
      <c r="T51" s="6"/>
    </row>
    <row r="52" spans="1:20" ht="12" customHeight="1" thickBot="1" x14ac:dyDescent="0.25">
      <c r="B52" s="53" t="s">
        <v>49</v>
      </c>
      <c r="D52" s="55"/>
      <c r="E52" s="55"/>
      <c r="F52" s="55"/>
      <c r="G52" s="55"/>
      <c r="H52" s="55"/>
      <c r="I52" s="55"/>
      <c r="J52" s="55"/>
      <c r="K52" s="55"/>
      <c r="T52" s="6"/>
    </row>
    <row r="53" spans="1:20" ht="12" customHeight="1" x14ac:dyDescent="0.2">
      <c r="A53" s="68"/>
      <c r="B53" s="69"/>
      <c r="C53" s="70"/>
      <c r="D53" s="71"/>
      <c r="E53" s="71"/>
      <c r="F53" s="71"/>
      <c r="G53" s="71"/>
      <c r="H53" s="71"/>
      <c r="I53" s="71"/>
      <c r="J53" s="71"/>
      <c r="K53" s="73"/>
      <c r="T53" s="6"/>
    </row>
    <row r="54" spans="1:20" ht="12" customHeight="1" x14ac:dyDescent="0.2">
      <c r="A54" s="74"/>
      <c r="B54" s="75"/>
      <c r="D54" s="55"/>
      <c r="E54" s="55"/>
      <c r="F54" s="55"/>
      <c r="G54" s="86"/>
      <c r="H54" s="55"/>
      <c r="I54" s="55"/>
      <c r="J54" s="55"/>
      <c r="K54" s="76"/>
      <c r="T54" s="6"/>
    </row>
    <row r="55" spans="1:20" ht="12" customHeight="1" x14ac:dyDescent="0.2">
      <c r="A55" s="74"/>
      <c r="B55" s="75"/>
      <c r="D55" s="55"/>
      <c r="E55" s="55"/>
      <c r="F55" s="55"/>
      <c r="G55" s="55"/>
      <c r="H55" s="55"/>
      <c r="I55" s="55"/>
      <c r="J55" s="55"/>
      <c r="K55" s="76"/>
      <c r="T55" s="6"/>
    </row>
    <row r="56" spans="1:20" ht="12" customHeight="1" x14ac:dyDescent="0.2">
      <c r="A56" s="74"/>
      <c r="B56" s="75"/>
      <c r="D56" s="55"/>
      <c r="E56" s="55"/>
      <c r="F56" s="55"/>
      <c r="G56" s="55"/>
      <c r="H56" s="55"/>
      <c r="I56" s="55"/>
      <c r="J56" s="55"/>
      <c r="K56" s="76"/>
      <c r="T56" s="6"/>
    </row>
    <row r="57" spans="1:20" ht="12" customHeight="1" x14ac:dyDescent="0.2">
      <c r="A57" s="74"/>
      <c r="D57" s="55"/>
      <c r="E57" s="55"/>
      <c r="F57" s="55"/>
      <c r="G57" s="55"/>
      <c r="H57" s="55"/>
      <c r="I57" s="55"/>
      <c r="J57" s="55"/>
      <c r="K57" s="76"/>
      <c r="T57" s="6"/>
    </row>
    <row r="58" spans="1:20" ht="12" customHeight="1" x14ac:dyDescent="0.2">
      <c r="A58" s="74"/>
      <c r="D58" s="55"/>
      <c r="E58" s="55"/>
      <c r="F58" s="55"/>
      <c r="G58" s="55"/>
      <c r="H58" s="55"/>
      <c r="I58" s="55"/>
      <c r="J58" s="55"/>
      <c r="K58" s="76"/>
      <c r="T58" s="6"/>
    </row>
    <row r="59" spans="1:20" ht="12" customHeight="1" x14ac:dyDescent="0.2">
      <c r="A59" s="74"/>
      <c r="D59" s="55"/>
      <c r="E59" s="55"/>
      <c r="F59" s="55"/>
      <c r="G59" s="55"/>
      <c r="H59" s="55"/>
      <c r="I59" s="55"/>
      <c r="J59" s="55"/>
      <c r="K59" s="76"/>
      <c r="T59" s="6"/>
    </row>
    <row r="60" spans="1:20" ht="12" customHeight="1" x14ac:dyDescent="0.2">
      <c r="A60" s="74"/>
      <c r="D60" s="55"/>
      <c r="E60" s="55"/>
      <c r="F60" s="55"/>
      <c r="G60" s="55"/>
      <c r="H60" s="55"/>
      <c r="I60" s="55"/>
      <c r="J60" s="55"/>
      <c r="K60" s="76"/>
      <c r="T60" s="6"/>
    </row>
    <row r="61" spans="1:20" ht="12" customHeight="1" thickBot="1" x14ac:dyDescent="0.25">
      <c r="A61" s="77"/>
      <c r="B61" s="78"/>
      <c r="C61" s="78"/>
      <c r="D61" s="79"/>
      <c r="E61" s="79"/>
      <c r="F61" s="79"/>
      <c r="G61" s="79"/>
      <c r="H61" s="79"/>
      <c r="I61" s="79"/>
      <c r="J61" s="79"/>
      <c r="K61" s="80"/>
      <c r="T61" s="6"/>
    </row>
    <row r="62" spans="1:20" ht="12" customHeight="1" x14ac:dyDescent="0.2">
      <c r="D62" s="55"/>
      <c r="E62" s="55"/>
      <c r="F62" s="55"/>
      <c r="G62" s="55"/>
      <c r="H62" s="55"/>
      <c r="I62" s="55"/>
      <c r="J62" s="55"/>
      <c r="K62" s="55"/>
      <c r="T62" s="6"/>
    </row>
    <row r="63" spans="1:20" ht="12" customHeight="1" x14ac:dyDescent="0.2">
      <c r="D63" s="55"/>
      <c r="E63" s="55"/>
      <c r="F63" s="55"/>
      <c r="G63" s="55"/>
      <c r="H63" s="55"/>
      <c r="I63" s="55"/>
      <c r="J63" s="55"/>
      <c r="K63" s="55"/>
      <c r="T63" s="6"/>
    </row>
    <row r="64" spans="1:20" ht="12" customHeight="1" x14ac:dyDescent="0.2">
      <c r="T64" s="6"/>
    </row>
    <row r="65" spans="4:20" x14ac:dyDescent="0.2">
      <c r="T65" s="6"/>
    </row>
    <row r="66" spans="4:20" x14ac:dyDescent="0.2">
      <c r="D66" s="56"/>
      <c r="E66" s="56"/>
      <c r="H66" s="56"/>
      <c r="T66" s="6"/>
    </row>
    <row r="67" spans="4:20" x14ac:dyDescent="0.2">
      <c r="D67" s="81"/>
      <c r="E67" s="81"/>
      <c r="T67" s="6"/>
    </row>
    <row r="68" spans="4:20" x14ac:dyDescent="0.2">
      <c r="D68" s="81"/>
      <c r="E68" s="81"/>
      <c r="T68" s="6"/>
    </row>
    <row r="69" spans="4:20" x14ac:dyDescent="0.2">
      <c r="D69" s="81"/>
      <c r="E69" s="81"/>
      <c r="T69" s="16"/>
    </row>
    <row r="70" spans="4:20" x14ac:dyDescent="0.2">
      <c r="D70" s="81"/>
      <c r="E70" s="81"/>
      <c r="T70" s="16"/>
    </row>
    <row r="71" spans="4:20" x14ac:dyDescent="0.2">
      <c r="D71" s="81"/>
      <c r="E71" s="81"/>
      <c r="S71" s="52"/>
      <c r="T71" s="87"/>
    </row>
    <row r="72" spans="4:20" x14ac:dyDescent="0.2">
      <c r="D72" s="81"/>
      <c r="E72" s="81"/>
      <c r="S72" s="52"/>
      <c r="T72" s="87"/>
    </row>
    <row r="73" spans="4:20" x14ac:dyDescent="0.2">
      <c r="D73" s="81"/>
      <c r="E73" s="81"/>
      <c r="S73" s="52"/>
      <c r="T73" s="88"/>
    </row>
    <row r="74" spans="4:20" x14ac:dyDescent="0.2">
      <c r="D74" s="81"/>
      <c r="E74" s="81"/>
      <c r="S74" s="52"/>
      <c r="T74" s="88"/>
    </row>
    <row r="75" spans="4:20" x14ac:dyDescent="0.2">
      <c r="D75" s="81"/>
      <c r="E75" s="81"/>
      <c r="S75" s="52"/>
    </row>
    <row r="76" spans="4:20" x14ac:dyDescent="0.2">
      <c r="D76" s="81"/>
      <c r="E76" s="81"/>
      <c r="S76" s="52"/>
    </row>
    <row r="77" spans="4:20" x14ac:dyDescent="0.2">
      <c r="D77" s="81"/>
      <c r="E77" s="81"/>
      <c r="S77" s="52"/>
    </row>
    <row r="78" spans="4:20" x14ac:dyDescent="0.2">
      <c r="D78" s="81"/>
      <c r="E78" s="81"/>
      <c r="S78" s="52"/>
    </row>
    <row r="79" spans="4:20" x14ac:dyDescent="0.2">
      <c r="D79" s="81"/>
      <c r="E79" s="81"/>
      <c r="S79" s="52"/>
    </row>
    <row r="80" spans="4:20" x14ac:dyDescent="0.2">
      <c r="D80" s="81"/>
      <c r="E80" s="81"/>
      <c r="S80" s="52"/>
    </row>
    <row r="81" spans="4:19" x14ac:dyDescent="0.2">
      <c r="D81" s="81"/>
      <c r="E81" s="81"/>
      <c r="S81" s="52"/>
    </row>
    <row r="82" spans="4:19" x14ac:dyDescent="0.2">
      <c r="D82" s="81"/>
      <c r="E82" s="81"/>
      <c r="S82" s="52"/>
    </row>
    <row r="83" spans="4:19" x14ac:dyDescent="0.2">
      <c r="D83" s="81"/>
      <c r="E83" s="81"/>
      <c r="S83" s="52"/>
    </row>
    <row r="84" spans="4:19" x14ac:dyDescent="0.2">
      <c r="D84" s="81"/>
      <c r="E84" s="81"/>
      <c r="S84" s="52"/>
    </row>
    <row r="85" spans="4:19" x14ac:dyDescent="0.2">
      <c r="D85" s="81"/>
      <c r="E85" s="81"/>
      <c r="S85" s="52"/>
    </row>
    <row r="86" spans="4:19" x14ac:dyDescent="0.2">
      <c r="D86" s="81"/>
      <c r="E86" s="81"/>
      <c r="S86" s="52"/>
    </row>
    <row r="87" spans="4:19" x14ac:dyDescent="0.2">
      <c r="D87" s="81"/>
      <c r="E87" s="81"/>
      <c r="S87" s="52"/>
    </row>
    <row r="88" spans="4:19" x14ac:dyDescent="0.2">
      <c r="D88" s="81"/>
      <c r="E88" s="81"/>
      <c r="S88" s="52"/>
    </row>
    <row r="89" spans="4:19" x14ac:dyDescent="0.2">
      <c r="D89" s="81"/>
      <c r="E89" s="81"/>
      <c r="S89" s="52"/>
    </row>
    <row r="90" spans="4:19" x14ac:dyDescent="0.2">
      <c r="D90" s="81"/>
      <c r="E90" s="81"/>
      <c r="S90" s="52"/>
    </row>
    <row r="91" spans="4:19" x14ac:dyDescent="0.2">
      <c r="D91" s="81"/>
      <c r="E91" s="81"/>
      <c r="S91" s="52"/>
    </row>
    <row r="92" spans="4:19" x14ac:dyDescent="0.2">
      <c r="D92" s="81"/>
      <c r="E92" s="81"/>
      <c r="S92" s="52"/>
    </row>
    <row r="93" spans="4:19" x14ac:dyDescent="0.2">
      <c r="D93" s="81"/>
      <c r="E93" s="81"/>
      <c r="S93" s="52"/>
    </row>
    <row r="94" spans="4:19" x14ac:dyDescent="0.2">
      <c r="D94" s="81"/>
      <c r="E94" s="81"/>
      <c r="S94" s="52"/>
    </row>
    <row r="95" spans="4:19" x14ac:dyDescent="0.2">
      <c r="D95" s="81"/>
      <c r="E95" s="81"/>
      <c r="S95" s="52"/>
    </row>
    <row r="96" spans="4:19" x14ac:dyDescent="0.2">
      <c r="D96" s="81"/>
      <c r="E96" s="81"/>
      <c r="S96" s="52"/>
    </row>
    <row r="97" spans="4:19" x14ac:dyDescent="0.2">
      <c r="D97" s="81"/>
      <c r="E97" s="81"/>
      <c r="S97" s="52"/>
    </row>
    <row r="98" spans="4:19" x14ac:dyDescent="0.2">
      <c r="D98" s="81"/>
      <c r="E98" s="81"/>
      <c r="S98" s="52"/>
    </row>
    <row r="99" spans="4:19" x14ac:dyDescent="0.2">
      <c r="D99" s="81"/>
      <c r="E99" s="81"/>
      <c r="S99" s="52"/>
    </row>
    <row r="100" spans="4:19" x14ac:dyDescent="0.2">
      <c r="D100" s="81"/>
      <c r="E100" s="81"/>
      <c r="S100" s="52"/>
    </row>
    <row r="101" spans="4:19" x14ac:dyDescent="0.2">
      <c r="D101" s="81"/>
      <c r="E101" s="81"/>
      <c r="S101" s="52"/>
    </row>
    <row r="102" spans="4:19" x14ac:dyDescent="0.2">
      <c r="D102" s="81"/>
      <c r="E102" s="81"/>
      <c r="S102" s="52"/>
    </row>
    <row r="103" spans="4:19" x14ac:dyDescent="0.2">
      <c r="D103" s="81"/>
      <c r="E103" s="81"/>
      <c r="S103" s="52"/>
    </row>
    <row r="104" spans="4:19" x14ac:dyDescent="0.2">
      <c r="D104" s="81"/>
      <c r="E104" s="81"/>
      <c r="S104" s="52"/>
    </row>
    <row r="105" spans="4:19" x14ac:dyDescent="0.2">
      <c r="D105" s="81"/>
      <c r="E105" s="81"/>
      <c r="S105" s="52"/>
    </row>
    <row r="106" spans="4:19" x14ac:dyDescent="0.2">
      <c r="D106" s="81"/>
      <c r="E106" s="81"/>
      <c r="S106" s="52"/>
    </row>
    <row r="107" spans="4:19" x14ac:dyDescent="0.2">
      <c r="D107" s="81"/>
      <c r="E107" s="81"/>
      <c r="S107" s="52"/>
    </row>
    <row r="108" spans="4:19" x14ac:dyDescent="0.2">
      <c r="D108" s="81"/>
      <c r="E108" s="81"/>
      <c r="S108" s="52"/>
    </row>
    <row r="109" spans="4:19" x14ac:dyDescent="0.2">
      <c r="D109" s="81"/>
      <c r="E109" s="81"/>
      <c r="S109" s="52"/>
    </row>
    <row r="110" spans="4:19" x14ac:dyDescent="0.2">
      <c r="D110" s="81"/>
      <c r="E110" s="81"/>
      <c r="S110" s="52"/>
    </row>
    <row r="111" spans="4:19" x14ac:dyDescent="0.2">
      <c r="D111" s="81"/>
      <c r="E111" s="81"/>
      <c r="S111" s="52"/>
    </row>
    <row r="112" spans="4:19" x14ac:dyDescent="0.2">
      <c r="D112" s="81"/>
      <c r="E112" s="81"/>
      <c r="S112" s="52"/>
    </row>
    <row r="113" spans="4:19" x14ac:dyDescent="0.2">
      <c r="D113" s="81"/>
      <c r="E113" s="81"/>
      <c r="S113" s="52"/>
    </row>
    <row r="114" spans="4:19" x14ac:dyDescent="0.2">
      <c r="D114" s="81"/>
      <c r="E114" s="81"/>
      <c r="S114" s="52"/>
    </row>
    <row r="115" spans="4:19" x14ac:dyDescent="0.2">
      <c r="D115" s="81"/>
      <c r="E115" s="81"/>
      <c r="S115" s="52"/>
    </row>
    <row r="116" spans="4:19" x14ac:dyDescent="0.2">
      <c r="D116" s="81"/>
      <c r="E116" s="81"/>
      <c r="S116" s="52"/>
    </row>
    <row r="117" spans="4:19" x14ac:dyDescent="0.2">
      <c r="D117" s="81"/>
      <c r="E117" s="81"/>
      <c r="S117" s="52"/>
    </row>
    <row r="118" spans="4:19" x14ac:dyDescent="0.2">
      <c r="D118" s="81"/>
      <c r="E118" s="81"/>
      <c r="S118" s="52"/>
    </row>
    <row r="119" spans="4:19" x14ac:dyDescent="0.2">
      <c r="D119" s="81"/>
      <c r="E119" s="81"/>
      <c r="S119" s="52"/>
    </row>
    <row r="120" spans="4:19" x14ac:dyDescent="0.2">
      <c r="D120" s="81"/>
      <c r="E120" s="81"/>
      <c r="S120" s="52"/>
    </row>
    <row r="121" spans="4:19" x14ac:dyDescent="0.2">
      <c r="D121" s="81"/>
      <c r="E121" s="81"/>
      <c r="S121" s="52"/>
    </row>
    <row r="122" spans="4:19" x14ac:dyDescent="0.2">
      <c r="D122" s="81"/>
      <c r="E122" s="81"/>
      <c r="S122" s="52"/>
    </row>
    <row r="123" spans="4:19" x14ac:dyDescent="0.2">
      <c r="D123" s="81"/>
      <c r="E123" s="81"/>
      <c r="S123" s="52"/>
    </row>
    <row r="124" spans="4:19" x14ac:dyDescent="0.2">
      <c r="D124" s="81"/>
      <c r="E124" s="81"/>
      <c r="S124" s="52"/>
    </row>
    <row r="125" spans="4:19" x14ac:dyDescent="0.2">
      <c r="D125" s="81"/>
      <c r="E125" s="81"/>
      <c r="S125" s="52"/>
    </row>
    <row r="126" spans="4:19" x14ac:dyDescent="0.2">
      <c r="D126" s="81"/>
      <c r="E126" s="81"/>
      <c r="S126" s="52"/>
    </row>
    <row r="127" spans="4:19" x14ac:dyDescent="0.2">
      <c r="D127" s="81"/>
      <c r="E127" s="81"/>
      <c r="S127" s="52"/>
    </row>
    <row r="128" spans="4:19" x14ac:dyDescent="0.2">
      <c r="D128" s="81"/>
      <c r="E128" s="81"/>
      <c r="S128" s="52"/>
    </row>
    <row r="129" spans="4:19" x14ac:dyDescent="0.2">
      <c r="D129" s="81"/>
      <c r="E129" s="81"/>
      <c r="S129" s="52"/>
    </row>
    <row r="130" spans="4:19" x14ac:dyDescent="0.2">
      <c r="D130" s="81"/>
      <c r="E130" s="81"/>
      <c r="S130" s="52"/>
    </row>
    <row r="131" spans="4:19" x14ac:dyDescent="0.2">
      <c r="D131" s="81"/>
      <c r="E131" s="81"/>
      <c r="S131" s="52"/>
    </row>
    <row r="132" spans="4:19" x14ac:dyDescent="0.2">
      <c r="D132" s="81"/>
      <c r="E132" s="81"/>
      <c r="S132" s="52"/>
    </row>
    <row r="133" spans="4:19" x14ac:dyDescent="0.2">
      <c r="D133" s="81"/>
      <c r="E133" s="81"/>
      <c r="S133" s="52"/>
    </row>
    <row r="134" spans="4:19" x14ac:dyDescent="0.2">
      <c r="D134" s="81"/>
      <c r="E134" s="81"/>
      <c r="S134" s="52"/>
    </row>
    <row r="135" spans="4:19" x14ac:dyDescent="0.2">
      <c r="D135" s="81"/>
      <c r="E135" s="81"/>
      <c r="S135" s="52"/>
    </row>
    <row r="136" spans="4:19" x14ac:dyDescent="0.2">
      <c r="D136" s="81"/>
      <c r="E136" s="81"/>
      <c r="S136" s="52"/>
    </row>
    <row r="137" spans="4:19" x14ac:dyDescent="0.2">
      <c r="D137" s="81"/>
      <c r="E137" s="81"/>
      <c r="S137" s="52"/>
    </row>
    <row r="138" spans="4:19" x14ac:dyDescent="0.2">
      <c r="D138" s="81"/>
      <c r="E138" s="81"/>
      <c r="S138" s="52"/>
    </row>
    <row r="139" spans="4:19" x14ac:dyDescent="0.2">
      <c r="D139" s="81"/>
      <c r="E139" s="81"/>
      <c r="S139" s="52"/>
    </row>
    <row r="140" spans="4:19" x14ac:dyDescent="0.2">
      <c r="D140" s="81"/>
      <c r="E140" s="81"/>
      <c r="S140" s="52"/>
    </row>
    <row r="141" spans="4:19" x14ac:dyDescent="0.2">
      <c r="D141" s="81"/>
      <c r="E141" s="81"/>
      <c r="S141" s="52"/>
    </row>
    <row r="142" spans="4:19" x14ac:dyDescent="0.2">
      <c r="D142" s="81"/>
      <c r="E142" s="81"/>
      <c r="S142" s="52"/>
    </row>
    <row r="143" spans="4:19" x14ac:dyDescent="0.2">
      <c r="D143" s="81"/>
      <c r="E143" s="81"/>
      <c r="S143" s="52"/>
    </row>
    <row r="144" spans="4:19" x14ac:dyDescent="0.2">
      <c r="D144" s="81"/>
      <c r="E144" s="81"/>
      <c r="S144" s="52"/>
    </row>
    <row r="145" spans="4:19" x14ac:dyDescent="0.2">
      <c r="D145" s="81"/>
      <c r="E145" s="81"/>
      <c r="S145" s="52"/>
    </row>
    <row r="146" spans="4:19" x14ac:dyDescent="0.2">
      <c r="D146" s="81"/>
      <c r="E146" s="81"/>
      <c r="S146" s="52"/>
    </row>
    <row r="147" spans="4:19" x14ac:dyDescent="0.2">
      <c r="D147" s="81"/>
      <c r="E147" s="81"/>
      <c r="S147" s="52"/>
    </row>
    <row r="148" spans="4:19" x14ac:dyDescent="0.2">
      <c r="D148" s="81"/>
      <c r="E148" s="81"/>
      <c r="S148" s="52"/>
    </row>
    <row r="149" spans="4:19" x14ac:dyDescent="0.2">
      <c r="D149" s="81"/>
      <c r="E149" s="81"/>
      <c r="S149" s="52"/>
    </row>
    <row r="150" spans="4:19" x14ac:dyDescent="0.2">
      <c r="D150" s="81"/>
      <c r="E150" s="81"/>
      <c r="S150" s="52"/>
    </row>
    <row r="151" spans="4:19" x14ac:dyDescent="0.2">
      <c r="D151" s="81"/>
      <c r="E151" s="81"/>
      <c r="S151" s="52"/>
    </row>
    <row r="152" spans="4:19" x14ac:dyDescent="0.2">
      <c r="D152" s="81"/>
      <c r="E152" s="81"/>
      <c r="S152" s="52"/>
    </row>
    <row r="153" spans="4:19" x14ac:dyDescent="0.2">
      <c r="D153" s="81"/>
      <c r="E153" s="81"/>
      <c r="S153" s="52"/>
    </row>
    <row r="154" spans="4:19" x14ac:dyDescent="0.2">
      <c r="D154" s="81"/>
      <c r="E154" s="81"/>
      <c r="S154" s="52"/>
    </row>
    <row r="155" spans="4:19" x14ac:dyDescent="0.2">
      <c r="D155" s="81"/>
      <c r="E155" s="81"/>
      <c r="S155" s="52"/>
    </row>
    <row r="156" spans="4:19" x14ac:dyDescent="0.2">
      <c r="D156" s="81"/>
      <c r="E156" s="81"/>
      <c r="S156" s="52"/>
    </row>
    <row r="157" spans="4:19" x14ac:dyDescent="0.2">
      <c r="D157" s="81"/>
      <c r="E157" s="81"/>
      <c r="S157" s="52"/>
    </row>
    <row r="158" spans="4:19" x14ac:dyDescent="0.2">
      <c r="D158" s="81"/>
      <c r="E158" s="81"/>
      <c r="S158" s="52"/>
    </row>
    <row r="159" spans="4:19" x14ac:dyDescent="0.2">
      <c r="D159" s="81"/>
      <c r="E159" s="81"/>
      <c r="S159" s="52"/>
    </row>
    <row r="160" spans="4:19" x14ac:dyDescent="0.2">
      <c r="D160" s="81"/>
      <c r="E160" s="81"/>
      <c r="S160" s="52"/>
    </row>
    <row r="161" spans="4:19" x14ac:dyDescent="0.2">
      <c r="D161" s="81"/>
      <c r="E161" s="81"/>
      <c r="S161" s="52"/>
    </row>
    <row r="162" spans="4:19" x14ac:dyDescent="0.2">
      <c r="D162" s="81"/>
      <c r="E162" s="81"/>
      <c r="S162" s="52"/>
    </row>
    <row r="163" spans="4:19" x14ac:dyDescent="0.2">
      <c r="D163" s="81"/>
      <c r="E163" s="81"/>
      <c r="S163" s="52"/>
    </row>
    <row r="164" spans="4:19" x14ac:dyDescent="0.2">
      <c r="D164" s="81"/>
      <c r="E164" s="81"/>
      <c r="S164" s="52"/>
    </row>
    <row r="165" spans="4:19" x14ac:dyDescent="0.2">
      <c r="D165" s="81"/>
      <c r="E165" s="81"/>
      <c r="S165" s="52"/>
    </row>
    <row r="166" spans="4:19" x14ac:dyDescent="0.2">
      <c r="D166" s="81"/>
      <c r="E166" s="81"/>
      <c r="S166" s="52"/>
    </row>
    <row r="167" spans="4:19" x14ac:dyDescent="0.2">
      <c r="D167" s="81"/>
      <c r="E167" s="81"/>
      <c r="S167" s="52"/>
    </row>
    <row r="168" spans="4:19" x14ac:dyDescent="0.2">
      <c r="D168" s="81"/>
      <c r="E168" s="81"/>
      <c r="S168" s="52"/>
    </row>
    <row r="169" spans="4:19" x14ac:dyDescent="0.2">
      <c r="D169" s="81"/>
      <c r="E169" s="81"/>
      <c r="S169" s="52"/>
    </row>
    <row r="170" spans="4:19" x14ac:dyDescent="0.2">
      <c r="D170" s="81"/>
      <c r="E170" s="81"/>
      <c r="S170" s="52"/>
    </row>
    <row r="171" spans="4:19" x14ac:dyDescent="0.2">
      <c r="D171" s="81"/>
      <c r="E171" s="81"/>
      <c r="S171" s="52"/>
    </row>
    <row r="172" spans="4:19" x14ac:dyDescent="0.2">
      <c r="D172" s="81"/>
      <c r="E172" s="81"/>
      <c r="S172" s="52"/>
    </row>
    <row r="173" spans="4:19" x14ac:dyDescent="0.2">
      <c r="D173" s="81"/>
      <c r="E173" s="81"/>
      <c r="S173" s="52"/>
    </row>
    <row r="174" spans="4:19" x14ac:dyDescent="0.2">
      <c r="D174" s="81"/>
      <c r="E174" s="81"/>
      <c r="S174" s="52"/>
    </row>
    <row r="175" spans="4:19" x14ac:dyDescent="0.2">
      <c r="D175" s="81"/>
      <c r="E175" s="81"/>
      <c r="S175" s="52"/>
    </row>
    <row r="176" spans="4:19" x14ac:dyDescent="0.2">
      <c r="D176" s="81"/>
      <c r="E176" s="81"/>
      <c r="S176" s="52"/>
    </row>
    <row r="177" spans="4:19" x14ac:dyDescent="0.2">
      <c r="D177" s="81"/>
      <c r="E177" s="81"/>
      <c r="S177" s="52"/>
    </row>
    <row r="178" spans="4:19" x14ac:dyDescent="0.2">
      <c r="D178" s="81"/>
      <c r="E178" s="81"/>
      <c r="S178" s="52"/>
    </row>
    <row r="179" spans="4:19" x14ac:dyDescent="0.2">
      <c r="D179" s="81"/>
      <c r="E179" s="81"/>
      <c r="S179" s="52"/>
    </row>
    <row r="180" spans="4:19" x14ac:dyDescent="0.2">
      <c r="D180" s="81"/>
      <c r="E180" s="81"/>
      <c r="S180" s="52"/>
    </row>
    <row r="181" spans="4:19" x14ac:dyDescent="0.2">
      <c r="D181" s="81"/>
      <c r="E181" s="81"/>
      <c r="S181" s="52"/>
    </row>
    <row r="182" spans="4:19" x14ac:dyDescent="0.2">
      <c r="D182" s="81"/>
      <c r="E182" s="81"/>
      <c r="S182" s="52"/>
    </row>
    <row r="183" spans="4:19" x14ac:dyDescent="0.2">
      <c r="D183" s="81"/>
      <c r="E183" s="81"/>
      <c r="S183" s="52"/>
    </row>
    <row r="184" spans="4:19" x14ac:dyDescent="0.2">
      <c r="D184" s="81"/>
      <c r="E184" s="81"/>
      <c r="S184" s="52"/>
    </row>
    <row r="185" spans="4:19" x14ac:dyDescent="0.2">
      <c r="D185" s="81"/>
      <c r="E185" s="81"/>
      <c r="S185" s="52"/>
    </row>
    <row r="186" spans="4:19" x14ac:dyDescent="0.2">
      <c r="D186" s="81"/>
      <c r="E186" s="81"/>
      <c r="S186" s="52"/>
    </row>
    <row r="187" spans="4:19" x14ac:dyDescent="0.2">
      <c r="D187" s="81"/>
      <c r="E187" s="81"/>
      <c r="S187" s="52"/>
    </row>
    <row r="188" spans="4:19" x14ac:dyDescent="0.2">
      <c r="D188" s="81"/>
      <c r="E188" s="81"/>
      <c r="S188" s="52"/>
    </row>
    <row r="189" spans="4:19" x14ac:dyDescent="0.2">
      <c r="D189" s="81"/>
      <c r="E189" s="81"/>
      <c r="S189" s="52"/>
    </row>
    <row r="190" spans="4:19" x14ac:dyDescent="0.2">
      <c r="D190" s="81"/>
      <c r="E190" s="81"/>
      <c r="S190" s="52"/>
    </row>
    <row r="191" spans="4:19" x14ac:dyDescent="0.2">
      <c r="D191" s="81"/>
      <c r="E191" s="81"/>
      <c r="S191" s="52"/>
    </row>
    <row r="192" spans="4:19" x14ac:dyDescent="0.2">
      <c r="D192" s="81"/>
      <c r="E192" s="81"/>
      <c r="S192" s="52"/>
    </row>
    <row r="193" spans="4:19" x14ac:dyDescent="0.2">
      <c r="D193" s="81"/>
      <c r="E193" s="81"/>
      <c r="S193" s="52"/>
    </row>
    <row r="194" spans="4:19" x14ac:dyDescent="0.2">
      <c r="D194" s="81"/>
      <c r="E194" s="81"/>
      <c r="S194" s="52"/>
    </row>
    <row r="195" spans="4:19" x14ac:dyDescent="0.2">
      <c r="D195" s="81"/>
      <c r="E195" s="81"/>
      <c r="S195" s="52"/>
    </row>
    <row r="196" spans="4:19" x14ac:dyDescent="0.2">
      <c r="D196" s="81"/>
      <c r="E196" s="81"/>
      <c r="S196" s="52"/>
    </row>
    <row r="197" spans="4:19" x14ac:dyDescent="0.2">
      <c r="D197" s="81"/>
      <c r="E197" s="81"/>
      <c r="S197" s="52"/>
    </row>
    <row r="198" spans="4:19" x14ac:dyDescent="0.2">
      <c r="D198" s="81"/>
      <c r="E198" s="81"/>
      <c r="S198" s="52"/>
    </row>
    <row r="199" spans="4:19" x14ac:dyDescent="0.2">
      <c r="D199" s="81"/>
      <c r="E199" s="81"/>
      <c r="S199" s="52"/>
    </row>
    <row r="200" spans="4:19" x14ac:dyDescent="0.2">
      <c r="D200" s="81"/>
      <c r="E200" s="81"/>
      <c r="S200" s="52"/>
    </row>
    <row r="201" spans="4:19" x14ac:dyDescent="0.2">
      <c r="D201" s="81"/>
      <c r="E201" s="81"/>
      <c r="S201" s="52"/>
    </row>
    <row r="202" spans="4:19" x14ac:dyDescent="0.2">
      <c r="D202" s="81"/>
      <c r="E202" s="81"/>
      <c r="S202" s="52"/>
    </row>
    <row r="203" spans="4:19" x14ac:dyDescent="0.2">
      <c r="D203" s="81"/>
      <c r="E203" s="81"/>
      <c r="S203" s="52"/>
    </row>
    <row r="204" spans="4:19" x14ac:dyDescent="0.2">
      <c r="D204" s="81"/>
      <c r="E204" s="81"/>
      <c r="S204" s="52"/>
    </row>
    <row r="205" spans="4:19" x14ac:dyDescent="0.2">
      <c r="D205" s="81"/>
      <c r="E205" s="81"/>
      <c r="S205" s="52"/>
    </row>
    <row r="206" spans="4:19" x14ac:dyDescent="0.2">
      <c r="D206" s="81"/>
      <c r="E206" s="81"/>
      <c r="S206" s="52"/>
    </row>
    <row r="207" spans="4:19" x14ac:dyDescent="0.2">
      <c r="D207" s="81"/>
      <c r="E207" s="81"/>
      <c r="S207" s="52"/>
    </row>
    <row r="208" spans="4:19" x14ac:dyDescent="0.2">
      <c r="D208" s="81"/>
      <c r="E208" s="81"/>
      <c r="S208" s="52"/>
    </row>
    <row r="209" spans="4:19" x14ac:dyDescent="0.2">
      <c r="D209" s="81"/>
      <c r="E209" s="81"/>
      <c r="S209" s="52"/>
    </row>
    <row r="210" spans="4:19" x14ac:dyDescent="0.2">
      <c r="D210" s="81"/>
      <c r="E210" s="81"/>
      <c r="S210" s="52"/>
    </row>
    <row r="211" spans="4:19" x14ac:dyDescent="0.2">
      <c r="D211" s="81"/>
      <c r="E211" s="81"/>
      <c r="S211" s="52"/>
    </row>
    <row r="212" spans="4:19" x14ac:dyDescent="0.2">
      <c r="D212" s="81"/>
      <c r="E212" s="81"/>
      <c r="S212" s="52"/>
    </row>
    <row r="213" spans="4:19" x14ac:dyDescent="0.2">
      <c r="D213" s="81"/>
      <c r="E213" s="81"/>
      <c r="S213" s="52"/>
    </row>
    <row r="214" spans="4:19" x14ac:dyDescent="0.2">
      <c r="D214" s="81"/>
      <c r="E214" s="81"/>
      <c r="S214" s="52"/>
    </row>
    <row r="215" spans="4:19" x14ac:dyDescent="0.2">
      <c r="D215" s="81"/>
      <c r="E215" s="81"/>
      <c r="S215" s="52"/>
    </row>
    <row r="216" spans="4:19" x14ac:dyDescent="0.2">
      <c r="D216" s="81"/>
      <c r="E216" s="81"/>
      <c r="S216" s="52"/>
    </row>
    <row r="217" spans="4:19" x14ac:dyDescent="0.2">
      <c r="D217" s="81"/>
      <c r="E217" s="81"/>
      <c r="S217" s="52"/>
    </row>
    <row r="218" spans="4:19" x14ac:dyDescent="0.2">
      <c r="D218" s="81"/>
      <c r="E218" s="81"/>
      <c r="S218" s="52"/>
    </row>
    <row r="219" spans="4:19" x14ac:dyDescent="0.2">
      <c r="D219" s="81"/>
      <c r="E219" s="81"/>
      <c r="S219" s="52"/>
    </row>
    <row r="220" spans="4:19" x14ac:dyDescent="0.2">
      <c r="D220" s="81"/>
      <c r="E220" s="81"/>
      <c r="S220" s="52"/>
    </row>
    <row r="221" spans="4:19" x14ac:dyDescent="0.2">
      <c r="D221" s="81"/>
      <c r="E221" s="81"/>
      <c r="S221" s="52"/>
    </row>
    <row r="222" spans="4:19" x14ac:dyDescent="0.2">
      <c r="D222" s="81"/>
      <c r="E222" s="81"/>
      <c r="S222" s="52"/>
    </row>
    <row r="223" spans="4:19" x14ac:dyDescent="0.2">
      <c r="D223" s="81"/>
      <c r="E223" s="81"/>
      <c r="S223" s="52"/>
    </row>
    <row r="224" spans="4:19" x14ac:dyDescent="0.2">
      <c r="D224" s="81"/>
      <c r="E224" s="81"/>
      <c r="S224" s="52"/>
    </row>
    <row r="225" spans="4:19" x14ac:dyDescent="0.2">
      <c r="D225" s="81"/>
      <c r="E225" s="81"/>
      <c r="S225" s="52"/>
    </row>
    <row r="226" spans="4:19" x14ac:dyDescent="0.2">
      <c r="D226" s="81"/>
      <c r="E226" s="81"/>
      <c r="S226" s="52"/>
    </row>
    <row r="227" spans="4:19" x14ac:dyDescent="0.2">
      <c r="D227" s="81"/>
      <c r="E227" s="81"/>
      <c r="S227" s="52"/>
    </row>
    <row r="228" spans="4:19" x14ac:dyDescent="0.2">
      <c r="D228" s="81"/>
      <c r="E228" s="81"/>
      <c r="S228" s="52"/>
    </row>
    <row r="229" spans="4:19" x14ac:dyDescent="0.2">
      <c r="D229" s="81"/>
      <c r="E229" s="81"/>
      <c r="S229" s="52"/>
    </row>
    <row r="230" spans="4:19" x14ac:dyDescent="0.2">
      <c r="D230" s="81"/>
      <c r="E230" s="81"/>
      <c r="S230" s="52"/>
    </row>
    <row r="231" spans="4:19" x14ac:dyDescent="0.2">
      <c r="D231" s="81"/>
      <c r="E231" s="81"/>
      <c r="S231" s="52"/>
    </row>
    <row r="232" spans="4:19" x14ac:dyDescent="0.2">
      <c r="D232" s="81"/>
      <c r="E232" s="81"/>
      <c r="S232" s="52"/>
    </row>
    <row r="233" spans="4:19" x14ac:dyDescent="0.2">
      <c r="D233" s="81"/>
      <c r="E233" s="81"/>
      <c r="S233" s="52"/>
    </row>
    <row r="234" spans="4:19" x14ac:dyDescent="0.2">
      <c r="D234" s="81"/>
      <c r="E234" s="81"/>
      <c r="S234" s="52"/>
    </row>
    <row r="235" spans="4:19" x14ac:dyDescent="0.2">
      <c r="D235" s="81"/>
      <c r="E235" s="81"/>
      <c r="S235" s="52"/>
    </row>
    <row r="236" spans="4:19" x14ac:dyDescent="0.2">
      <c r="D236" s="81"/>
      <c r="E236" s="81"/>
      <c r="S236" s="52"/>
    </row>
    <row r="237" spans="4:19" x14ac:dyDescent="0.2">
      <c r="D237" s="81"/>
      <c r="E237" s="81"/>
      <c r="S237" s="52"/>
    </row>
    <row r="238" spans="4:19" x14ac:dyDescent="0.2">
      <c r="D238" s="81"/>
      <c r="E238" s="81"/>
      <c r="S238" s="52"/>
    </row>
    <row r="239" spans="4:19" x14ac:dyDescent="0.2">
      <c r="D239" s="81"/>
      <c r="E239" s="81"/>
      <c r="S239" s="52"/>
    </row>
    <row r="240" spans="4:19" x14ac:dyDescent="0.2">
      <c r="D240" s="81"/>
      <c r="E240" s="81"/>
      <c r="S240" s="52"/>
    </row>
    <row r="241" spans="4:19" x14ac:dyDescent="0.2">
      <c r="D241" s="81"/>
      <c r="E241" s="81"/>
      <c r="S241" s="52"/>
    </row>
    <row r="242" spans="4:19" x14ac:dyDescent="0.2">
      <c r="D242" s="81"/>
      <c r="E242" s="81"/>
      <c r="S242" s="52"/>
    </row>
    <row r="243" spans="4:19" x14ac:dyDescent="0.2">
      <c r="D243" s="81"/>
      <c r="E243" s="81"/>
      <c r="S243" s="52"/>
    </row>
    <row r="244" spans="4:19" x14ac:dyDescent="0.2">
      <c r="D244" s="81"/>
      <c r="E244" s="81"/>
      <c r="S244" s="52"/>
    </row>
    <row r="245" spans="4:19" x14ac:dyDescent="0.2">
      <c r="D245" s="81"/>
      <c r="E245" s="81"/>
      <c r="S245" s="52"/>
    </row>
    <row r="246" spans="4:19" x14ac:dyDescent="0.2">
      <c r="D246" s="81"/>
      <c r="E246" s="81"/>
      <c r="S246" s="52"/>
    </row>
    <row r="247" spans="4:19" x14ac:dyDescent="0.2">
      <c r="D247" s="81"/>
      <c r="E247" s="81"/>
      <c r="S247" s="52"/>
    </row>
    <row r="248" spans="4:19" x14ac:dyDescent="0.2">
      <c r="D248" s="81"/>
      <c r="E248" s="81"/>
      <c r="S248" s="52"/>
    </row>
    <row r="249" spans="4:19" x14ac:dyDescent="0.2">
      <c r="D249" s="81"/>
      <c r="E249" s="81"/>
      <c r="S249" s="52"/>
    </row>
    <row r="250" spans="4:19" x14ac:dyDescent="0.2">
      <c r="D250" s="81"/>
      <c r="E250" s="81"/>
      <c r="S250" s="52"/>
    </row>
    <row r="251" spans="4:19" x14ac:dyDescent="0.2">
      <c r="D251" s="81"/>
      <c r="E251" s="81"/>
      <c r="S251" s="52"/>
    </row>
    <row r="252" spans="4:19" x14ac:dyDescent="0.2">
      <c r="D252" s="81"/>
      <c r="E252" s="81"/>
      <c r="S252" s="52"/>
    </row>
    <row r="253" spans="4:19" x14ac:dyDescent="0.2">
      <c r="D253" s="81"/>
      <c r="E253" s="81"/>
      <c r="S253" s="52"/>
    </row>
    <row r="254" spans="4:19" x14ac:dyDescent="0.2">
      <c r="D254" s="81"/>
      <c r="E254" s="81"/>
      <c r="S254" s="52"/>
    </row>
    <row r="255" spans="4:19" x14ac:dyDescent="0.2">
      <c r="D255" s="81"/>
      <c r="E255" s="81"/>
      <c r="S255" s="52"/>
    </row>
    <row r="256" spans="4:19" x14ac:dyDescent="0.2">
      <c r="D256" s="81"/>
      <c r="E256" s="81"/>
      <c r="S256" s="52"/>
    </row>
    <row r="257" spans="4:19" x14ac:dyDescent="0.2">
      <c r="D257" s="81"/>
      <c r="E257" s="81"/>
      <c r="S257" s="52"/>
    </row>
    <row r="258" spans="4:19" x14ac:dyDescent="0.2">
      <c r="D258" s="81"/>
      <c r="E258" s="81"/>
      <c r="S258" s="52"/>
    </row>
    <row r="259" spans="4:19" x14ac:dyDescent="0.2">
      <c r="D259" s="81"/>
      <c r="E259" s="81"/>
      <c r="S259" s="52"/>
    </row>
    <row r="260" spans="4:19" x14ac:dyDescent="0.2">
      <c r="D260" s="81"/>
      <c r="E260" s="81"/>
      <c r="S260" s="52"/>
    </row>
    <row r="261" spans="4:19" x14ac:dyDescent="0.2">
      <c r="D261" s="81"/>
      <c r="E261" s="81"/>
      <c r="S261" s="52"/>
    </row>
    <row r="262" spans="4:19" x14ac:dyDescent="0.2">
      <c r="D262" s="81"/>
      <c r="E262" s="81"/>
      <c r="S262" s="52"/>
    </row>
    <row r="263" spans="4:19" x14ac:dyDescent="0.2">
      <c r="D263" s="81"/>
      <c r="E263" s="81"/>
      <c r="S263" s="52"/>
    </row>
    <row r="264" spans="4:19" x14ac:dyDescent="0.2">
      <c r="D264" s="81"/>
      <c r="E264" s="81"/>
      <c r="S264" s="52"/>
    </row>
    <row r="265" spans="4:19" x14ac:dyDescent="0.2">
      <c r="D265" s="81"/>
      <c r="E265" s="81"/>
      <c r="S265" s="52"/>
    </row>
    <row r="266" spans="4:19" x14ac:dyDescent="0.2">
      <c r="D266" s="81"/>
      <c r="E266" s="81"/>
      <c r="S266" s="52"/>
    </row>
    <row r="267" spans="4:19" x14ac:dyDescent="0.2">
      <c r="D267" s="81"/>
      <c r="E267" s="81"/>
      <c r="S267" s="52"/>
    </row>
    <row r="268" spans="4:19" x14ac:dyDescent="0.2">
      <c r="D268" s="81"/>
      <c r="E268" s="81"/>
      <c r="S268" s="52"/>
    </row>
    <row r="269" spans="4:19" x14ac:dyDescent="0.2">
      <c r="D269" s="81"/>
      <c r="E269" s="81"/>
      <c r="S269" s="52"/>
    </row>
    <row r="270" spans="4:19" x14ac:dyDescent="0.2">
      <c r="D270" s="81"/>
      <c r="E270" s="81"/>
      <c r="S270" s="52"/>
    </row>
    <row r="271" spans="4:19" x14ac:dyDescent="0.2">
      <c r="D271" s="81"/>
      <c r="E271" s="81"/>
      <c r="S271" s="52"/>
    </row>
    <row r="272" spans="4:19" x14ac:dyDescent="0.2">
      <c r="D272" s="81"/>
      <c r="E272" s="81"/>
      <c r="S272" s="52"/>
    </row>
    <row r="273" spans="4:19" x14ac:dyDescent="0.2">
      <c r="D273" s="81"/>
      <c r="E273" s="81"/>
      <c r="S273" s="52"/>
    </row>
    <row r="274" spans="4:19" x14ac:dyDescent="0.2">
      <c r="D274" s="81"/>
      <c r="E274" s="81"/>
      <c r="S274" s="52"/>
    </row>
    <row r="275" spans="4:19" x14ac:dyDescent="0.2">
      <c r="D275" s="81"/>
      <c r="E275" s="81"/>
      <c r="S275" s="52"/>
    </row>
    <row r="276" spans="4:19" x14ac:dyDescent="0.2">
      <c r="D276" s="81"/>
      <c r="E276" s="81"/>
      <c r="S276" s="52"/>
    </row>
    <row r="277" spans="4:19" x14ac:dyDescent="0.2">
      <c r="D277" s="81"/>
      <c r="E277" s="81"/>
      <c r="S277" s="52"/>
    </row>
    <row r="278" spans="4:19" x14ac:dyDescent="0.2">
      <c r="D278" s="81"/>
      <c r="E278" s="81"/>
      <c r="S278" s="52"/>
    </row>
    <row r="279" spans="4:19" x14ac:dyDescent="0.2">
      <c r="D279" s="81"/>
      <c r="E279" s="81"/>
      <c r="S279" s="52"/>
    </row>
    <row r="280" spans="4:19" x14ac:dyDescent="0.2">
      <c r="D280" s="81"/>
      <c r="E280" s="81"/>
      <c r="S280" s="52"/>
    </row>
    <row r="281" spans="4:19" x14ac:dyDescent="0.2">
      <c r="D281" s="81"/>
      <c r="E281" s="81"/>
      <c r="S281" s="52"/>
    </row>
    <row r="282" spans="4:19" x14ac:dyDescent="0.2">
      <c r="D282" s="81"/>
      <c r="E282" s="81"/>
      <c r="S282" s="52"/>
    </row>
    <row r="283" spans="4:19" x14ac:dyDescent="0.2">
      <c r="D283" s="81"/>
      <c r="E283" s="81"/>
      <c r="S283" s="52"/>
    </row>
    <row r="284" spans="4:19" x14ac:dyDescent="0.2">
      <c r="D284" s="81"/>
      <c r="E284" s="81"/>
      <c r="S284" s="52"/>
    </row>
    <row r="285" spans="4:19" x14ac:dyDescent="0.2">
      <c r="D285" s="81"/>
      <c r="E285" s="81"/>
      <c r="S285" s="52"/>
    </row>
    <row r="286" spans="4:19" x14ac:dyDescent="0.2">
      <c r="D286" s="81"/>
      <c r="E286" s="81"/>
      <c r="S286" s="52"/>
    </row>
    <row r="287" spans="4:19" x14ac:dyDescent="0.2">
      <c r="D287" s="81"/>
      <c r="E287" s="81"/>
      <c r="S287" s="52"/>
    </row>
    <row r="288" spans="4:19" x14ac:dyDescent="0.2">
      <c r="D288" s="81"/>
      <c r="E288" s="81"/>
      <c r="S288" s="52"/>
    </row>
    <row r="289" spans="4:19" x14ac:dyDescent="0.2">
      <c r="D289" s="81"/>
      <c r="E289" s="81"/>
      <c r="S289" s="52"/>
    </row>
    <row r="290" spans="4:19" x14ac:dyDescent="0.2">
      <c r="D290" s="81"/>
      <c r="E290" s="81"/>
      <c r="S290" s="52"/>
    </row>
    <row r="291" spans="4:19" x14ac:dyDescent="0.2">
      <c r="D291" s="81"/>
      <c r="E291" s="81"/>
      <c r="S291" s="52"/>
    </row>
    <row r="292" spans="4:19" x14ac:dyDescent="0.2">
      <c r="D292" s="81"/>
      <c r="E292" s="81"/>
      <c r="S292" s="52"/>
    </row>
    <row r="293" spans="4:19" x14ac:dyDescent="0.2">
      <c r="D293" s="81"/>
      <c r="E293" s="81"/>
      <c r="S293" s="52"/>
    </row>
    <row r="294" spans="4:19" x14ac:dyDescent="0.2">
      <c r="D294" s="81"/>
      <c r="E294" s="81"/>
      <c r="S294" s="52"/>
    </row>
    <row r="295" spans="4:19" x14ac:dyDescent="0.2">
      <c r="D295" s="81"/>
      <c r="E295" s="81"/>
      <c r="S295" s="52"/>
    </row>
    <row r="296" spans="4:19" x14ac:dyDescent="0.2">
      <c r="D296" s="81"/>
      <c r="E296" s="81"/>
      <c r="S296" s="52"/>
    </row>
    <row r="297" spans="4:19" x14ac:dyDescent="0.2">
      <c r="D297" s="81"/>
      <c r="E297" s="81"/>
      <c r="S297" s="52"/>
    </row>
    <row r="298" spans="4:19" x14ac:dyDescent="0.2">
      <c r="D298" s="81"/>
      <c r="E298" s="81"/>
      <c r="S298" s="52"/>
    </row>
    <row r="299" spans="4:19" x14ac:dyDescent="0.2">
      <c r="D299" s="81"/>
      <c r="E299" s="81"/>
      <c r="S299" s="52"/>
    </row>
    <row r="300" spans="4:19" x14ac:dyDescent="0.2">
      <c r="D300" s="81"/>
      <c r="E300" s="81"/>
      <c r="S300" s="52"/>
    </row>
    <row r="301" spans="4:19" x14ac:dyDescent="0.2">
      <c r="D301" s="81"/>
      <c r="E301" s="81"/>
      <c r="S301" s="52"/>
    </row>
    <row r="302" spans="4:19" x14ac:dyDescent="0.2">
      <c r="D302" s="81"/>
      <c r="E302" s="81"/>
      <c r="S302" s="52"/>
    </row>
    <row r="303" spans="4:19" x14ac:dyDescent="0.2">
      <c r="D303" s="81"/>
      <c r="E303" s="81"/>
      <c r="S303" s="52"/>
    </row>
    <row r="304" spans="4:19" x14ac:dyDescent="0.2">
      <c r="D304" s="81"/>
      <c r="E304" s="81"/>
      <c r="S304" s="52"/>
    </row>
    <row r="305" spans="4:19" x14ac:dyDescent="0.2">
      <c r="D305" s="81"/>
      <c r="E305" s="81"/>
      <c r="S305" s="52"/>
    </row>
    <row r="306" spans="4:19" x14ac:dyDescent="0.2">
      <c r="D306" s="81"/>
      <c r="E306" s="81"/>
      <c r="S306" s="52"/>
    </row>
    <row r="307" spans="4:19" x14ac:dyDescent="0.2">
      <c r="D307" s="81"/>
      <c r="E307" s="81"/>
      <c r="S307" s="52"/>
    </row>
    <row r="308" spans="4:19" x14ac:dyDescent="0.2">
      <c r="D308" s="81"/>
      <c r="E308" s="81"/>
      <c r="S308" s="52"/>
    </row>
    <row r="309" spans="4:19" x14ac:dyDescent="0.2">
      <c r="D309" s="81"/>
      <c r="E309" s="81"/>
      <c r="S309" s="52"/>
    </row>
    <row r="310" spans="4:19" x14ac:dyDescent="0.2">
      <c r="D310" s="81"/>
      <c r="E310" s="81"/>
      <c r="S310" s="52"/>
    </row>
    <row r="311" spans="4:19" x14ac:dyDescent="0.2">
      <c r="D311" s="81"/>
      <c r="E311" s="81"/>
      <c r="S311" s="52"/>
    </row>
    <row r="312" spans="4:19" x14ac:dyDescent="0.2">
      <c r="D312" s="81"/>
      <c r="E312" s="81"/>
      <c r="S312" s="52"/>
    </row>
    <row r="313" spans="4:19" x14ac:dyDescent="0.2">
      <c r="D313" s="81"/>
      <c r="E313" s="81"/>
      <c r="S313" s="52"/>
    </row>
    <row r="314" spans="4:19" x14ac:dyDescent="0.2">
      <c r="D314" s="81"/>
      <c r="E314" s="81"/>
      <c r="S314" s="52"/>
    </row>
    <row r="315" spans="4:19" x14ac:dyDescent="0.2">
      <c r="D315" s="81"/>
      <c r="E315" s="81"/>
      <c r="S315" s="52"/>
    </row>
    <row r="316" spans="4:19" x14ac:dyDescent="0.2">
      <c r="D316" s="81"/>
      <c r="E316" s="81"/>
      <c r="S316" s="52"/>
    </row>
    <row r="317" spans="4:19" x14ac:dyDescent="0.2">
      <c r="D317" s="81"/>
      <c r="E317" s="81"/>
      <c r="S317" s="52"/>
    </row>
    <row r="318" spans="4:19" x14ac:dyDescent="0.2">
      <c r="D318" s="81"/>
      <c r="E318" s="81"/>
      <c r="S318" s="52"/>
    </row>
    <row r="319" spans="4:19" x14ac:dyDescent="0.2">
      <c r="D319" s="81"/>
      <c r="E319" s="81"/>
      <c r="S319" s="52"/>
    </row>
    <row r="320" spans="4:19" x14ac:dyDescent="0.2">
      <c r="D320" s="81"/>
      <c r="E320" s="81"/>
      <c r="S320" s="52"/>
    </row>
    <row r="321" spans="4:19" x14ac:dyDescent="0.2">
      <c r="D321" s="81"/>
      <c r="E321" s="81"/>
      <c r="S321" s="52"/>
    </row>
    <row r="322" spans="4:19" x14ac:dyDescent="0.2">
      <c r="D322" s="81"/>
      <c r="E322" s="81"/>
      <c r="S322" s="52"/>
    </row>
    <row r="323" spans="4:19" x14ac:dyDescent="0.2">
      <c r="D323" s="81"/>
      <c r="E323" s="81"/>
      <c r="S323" s="52"/>
    </row>
    <row r="324" spans="4:19" x14ac:dyDescent="0.2">
      <c r="D324" s="81"/>
      <c r="E324" s="81"/>
      <c r="S324" s="52"/>
    </row>
    <row r="325" spans="4:19" x14ac:dyDescent="0.2">
      <c r="D325" s="81"/>
      <c r="E325" s="81"/>
      <c r="S325" s="52"/>
    </row>
    <row r="326" spans="4:19" x14ac:dyDescent="0.2">
      <c r="D326" s="81"/>
      <c r="E326" s="81"/>
      <c r="S326" s="52"/>
    </row>
    <row r="327" spans="4:19" x14ac:dyDescent="0.2">
      <c r="D327" s="81"/>
      <c r="E327" s="81"/>
      <c r="S327" s="52"/>
    </row>
    <row r="328" spans="4:19" x14ac:dyDescent="0.2">
      <c r="D328" s="81"/>
      <c r="E328" s="81"/>
      <c r="S328" s="52"/>
    </row>
    <row r="329" spans="4:19" x14ac:dyDescent="0.2">
      <c r="D329" s="81"/>
      <c r="E329" s="81"/>
      <c r="S329" s="52"/>
    </row>
    <row r="330" spans="4:19" x14ac:dyDescent="0.2">
      <c r="D330" s="81"/>
      <c r="E330" s="81"/>
      <c r="S330" s="52"/>
    </row>
    <row r="331" spans="4:19" x14ac:dyDescent="0.2">
      <c r="D331" s="81"/>
      <c r="E331" s="81"/>
      <c r="S331" s="52"/>
    </row>
    <row r="332" spans="4:19" x14ac:dyDescent="0.2">
      <c r="D332" s="81"/>
      <c r="E332" s="81"/>
      <c r="S332" s="52"/>
    </row>
    <row r="333" spans="4:19" x14ac:dyDescent="0.2">
      <c r="D333" s="81"/>
      <c r="E333" s="81"/>
      <c r="S333" s="52"/>
    </row>
    <row r="334" spans="4:19" x14ac:dyDescent="0.2">
      <c r="D334" s="81"/>
      <c r="E334" s="81"/>
      <c r="S334" s="52"/>
    </row>
    <row r="335" spans="4:19" x14ac:dyDescent="0.2">
      <c r="D335" s="81"/>
      <c r="E335" s="81"/>
      <c r="S335" s="52"/>
    </row>
    <row r="336" spans="4:19" x14ac:dyDescent="0.2">
      <c r="D336" s="81"/>
      <c r="E336" s="81"/>
      <c r="S336" s="52"/>
    </row>
    <row r="337" spans="4:19" x14ac:dyDescent="0.2">
      <c r="D337" s="81"/>
      <c r="E337" s="81"/>
      <c r="S337" s="52"/>
    </row>
    <row r="338" spans="4:19" x14ac:dyDescent="0.2">
      <c r="D338" s="81"/>
      <c r="E338" s="81"/>
      <c r="S338" s="52"/>
    </row>
    <row r="339" spans="4:19" x14ac:dyDescent="0.2">
      <c r="D339" s="81"/>
      <c r="E339" s="81"/>
      <c r="S339" s="52"/>
    </row>
    <row r="340" spans="4:19" x14ac:dyDescent="0.2">
      <c r="D340" s="81"/>
      <c r="E340" s="81"/>
      <c r="S340" s="52"/>
    </row>
    <row r="341" spans="4:19" x14ac:dyDescent="0.2">
      <c r="D341" s="81"/>
      <c r="E341" s="81"/>
      <c r="S341" s="52"/>
    </row>
    <row r="342" spans="4:19" x14ac:dyDescent="0.2">
      <c r="D342" s="81"/>
      <c r="E342" s="81"/>
      <c r="S342" s="52"/>
    </row>
    <row r="343" spans="4:19" x14ac:dyDescent="0.2">
      <c r="D343" s="81"/>
      <c r="E343" s="81"/>
      <c r="S343" s="52"/>
    </row>
    <row r="344" spans="4:19" x14ac:dyDescent="0.2">
      <c r="D344" s="81"/>
      <c r="E344" s="81"/>
      <c r="S344" s="52"/>
    </row>
    <row r="345" spans="4:19" x14ac:dyDescent="0.2">
      <c r="D345" s="81"/>
      <c r="E345" s="81"/>
      <c r="S345" s="52"/>
    </row>
    <row r="346" spans="4:19" x14ac:dyDescent="0.2">
      <c r="D346" s="81"/>
      <c r="E346" s="81"/>
      <c r="S346" s="52"/>
    </row>
    <row r="347" spans="4:19" x14ac:dyDescent="0.2">
      <c r="D347" s="81"/>
      <c r="E347" s="81"/>
      <c r="S347" s="52"/>
    </row>
    <row r="348" spans="4:19" x14ac:dyDescent="0.2">
      <c r="D348" s="81"/>
      <c r="E348" s="81"/>
      <c r="S348" s="52"/>
    </row>
    <row r="349" spans="4:19" x14ac:dyDescent="0.2">
      <c r="D349" s="81"/>
      <c r="E349" s="81"/>
      <c r="S349" s="52"/>
    </row>
    <row r="350" spans="4:19" x14ac:dyDescent="0.2">
      <c r="D350" s="81"/>
      <c r="E350" s="81"/>
      <c r="S350" s="52"/>
    </row>
    <row r="351" spans="4:19" x14ac:dyDescent="0.2">
      <c r="D351" s="81"/>
      <c r="E351" s="81"/>
      <c r="S351" s="52"/>
    </row>
    <row r="352" spans="4:19" x14ac:dyDescent="0.2">
      <c r="D352" s="81"/>
      <c r="E352" s="81"/>
      <c r="S352" s="52"/>
    </row>
    <row r="353" spans="4:19" x14ac:dyDescent="0.2">
      <c r="D353" s="81"/>
      <c r="E353" s="81"/>
      <c r="S353" s="52"/>
    </row>
    <row r="354" spans="4:19" x14ac:dyDescent="0.2">
      <c r="D354" s="81"/>
      <c r="E354" s="81"/>
      <c r="S354" s="52"/>
    </row>
    <row r="355" spans="4:19" x14ac:dyDescent="0.2">
      <c r="D355" s="81"/>
      <c r="E355" s="81"/>
      <c r="S355" s="52"/>
    </row>
    <row r="356" spans="4:19" x14ac:dyDescent="0.2">
      <c r="D356" s="81"/>
      <c r="E356" s="81"/>
      <c r="S356" s="52"/>
    </row>
    <row r="357" spans="4:19" x14ac:dyDescent="0.2">
      <c r="D357" s="81"/>
      <c r="E357" s="81"/>
      <c r="S357" s="52"/>
    </row>
    <row r="358" spans="4:19" x14ac:dyDescent="0.2">
      <c r="D358" s="81"/>
      <c r="E358" s="81"/>
      <c r="S358" s="52"/>
    </row>
    <row r="359" spans="4:19" x14ac:dyDescent="0.2">
      <c r="D359" s="81"/>
      <c r="E359" s="81"/>
      <c r="S359" s="52"/>
    </row>
    <row r="360" spans="4:19" x14ac:dyDescent="0.2">
      <c r="D360" s="81"/>
      <c r="E360" s="81"/>
      <c r="S360" s="52"/>
    </row>
    <row r="361" spans="4:19" x14ac:dyDescent="0.2">
      <c r="D361" s="81"/>
      <c r="E361" s="81"/>
      <c r="S361" s="52"/>
    </row>
    <row r="362" spans="4:19" x14ac:dyDescent="0.2">
      <c r="D362" s="81"/>
      <c r="E362" s="81"/>
      <c r="S362" s="52"/>
    </row>
    <row r="363" spans="4:19" x14ac:dyDescent="0.2">
      <c r="D363" s="81"/>
      <c r="E363" s="81"/>
      <c r="S363" s="52"/>
    </row>
    <row r="364" spans="4:19" x14ac:dyDescent="0.2">
      <c r="D364" s="81"/>
      <c r="E364" s="81"/>
      <c r="S364" s="52"/>
    </row>
    <row r="365" spans="4:19" x14ac:dyDescent="0.2">
      <c r="D365" s="81"/>
      <c r="E365" s="81"/>
      <c r="S365" s="52"/>
    </row>
    <row r="366" spans="4:19" x14ac:dyDescent="0.2">
      <c r="D366" s="81"/>
      <c r="E366" s="81"/>
      <c r="S366" s="52"/>
    </row>
    <row r="367" spans="4:19" x14ac:dyDescent="0.2">
      <c r="D367" s="81"/>
      <c r="E367" s="81"/>
      <c r="S367" s="52"/>
    </row>
    <row r="368" spans="4:19" x14ac:dyDescent="0.2">
      <c r="D368" s="81"/>
      <c r="E368" s="81"/>
      <c r="S368" s="52"/>
    </row>
    <row r="369" spans="4:19" x14ac:dyDescent="0.2">
      <c r="D369" s="81"/>
      <c r="E369" s="81"/>
      <c r="S369" s="52"/>
    </row>
    <row r="370" spans="4:19" x14ac:dyDescent="0.2">
      <c r="D370" s="81"/>
      <c r="E370" s="81"/>
      <c r="S370" s="52"/>
    </row>
    <row r="371" spans="4:19" x14ac:dyDescent="0.2">
      <c r="D371" s="81"/>
      <c r="E371" s="81"/>
      <c r="S371" s="52"/>
    </row>
    <row r="372" spans="4:19" x14ac:dyDescent="0.2">
      <c r="D372" s="81"/>
      <c r="E372" s="81"/>
      <c r="S372" s="52"/>
    </row>
    <row r="373" spans="4:19" x14ac:dyDescent="0.2">
      <c r="D373" s="81"/>
      <c r="E373" s="81"/>
      <c r="S373" s="52"/>
    </row>
    <row r="374" spans="4:19" x14ac:dyDescent="0.2">
      <c r="D374" s="81"/>
      <c r="E374" s="81"/>
      <c r="S374" s="52"/>
    </row>
    <row r="375" spans="4:19" x14ac:dyDescent="0.2">
      <c r="D375" s="81"/>
      <c r="E375" s="81"/>
      <c r="S375" s="52"/>
    </row>
    <row r="376" spans="4:19" x14ac:dyDescent="0.2">
      <c r="D376" s="81"/>
      <c r="E376" s="81"/>
      <c r="S376" s="52"/>
    </row>
    <row r="377" spans="4:19" x14ac:dyDescent="0.2">
      <c r="D377" s="81"/>
      <c r="E377" s="81"/>
      <c r="S377" s="52"/>
    </row>
    <row r="378" spans="4:19" x14ac:dyDescent="0.2">
      <c r="D378" s="81"/>
      <c r="E378" s="81"/>
      <c r="S378" s="52"/>
    </row>
    <row r="379" spans="4:19" x14ac:dyDescent="0.2">
      <c r="D379" s="81"/>
      <c r="E379" s="81"/>
      <c r="S379" s="52"/>
    </row>
    <row r="380" spans="4:19" x14ac:dyDescent="0.2">
      <c r="D380" s="81"/>
      <c r="E380" s="81"/>
      <c r="S380" s="52"/>
    </row>
    <row r="381" spans="4:19" x14ac:dyDescent="0.2">
      <c r="D381" s="81"/>
      <c r="E381" s="81"/>
      <c r="S381" s="52"/>
    </row>
    <row r="382" spans="4:19" x14ac:dyDescent="0.2">
      <c r="D382" s="81"/>
      <c r="E382" s="81"/>
      <c r="S382" s="52"/>
    </row>
    <row r="383" spans="4:19" x14ac:dyDescent="0.2">
      <c r="D383" s="81"/>
      <c r="E383" s="81"/>
      <c r="S383" s="52"/>
    </row>
    <row r="384" spans="4:19" x14ac:dyDescent="0.2">
      <c r="D384" s="81"/>
      <c r="E384" s="81"/>
      <c r="S384" s="52"/>
    </row>
    <row r="385" spans="4:19" x14ac:dyDescent="0.2">
      <c r="D385" s="81"/>
      <c r="E385" s="81"/>
      <c r="S385" s="52"/>
    </row>
    <row r="386" spans="4:19" x14ac:dyDescent="0.2">
      <c r="D386" s="81"/>
      <c r="E386" s="81"/>
      <c r="S386" s="52"/>
    </row>
    <row r="387" spans="4:19" x14ac:dyDescent="0.2">
      <c r="D387" s="81"/>
      <c r="E387" s="81"/>
      <c r="S387" s="52"/>
    </row>
    <row r="388" spans="4:19" x14ac:dyDescent="0.2">
      <c r="D388" s="81"/>
      <c r="E388" s="81"/>
      <c r="S388" s="52"/>
    </row>
    <row r="389" spans="4:19" x14ac:dyDescent="0.2">
      <c r="D389" s="81"/>
      <c r="E389" s="81"/>
      <c r="S389" s="52"/>
    </row>
    <row r="390" spans="4:19" x14ac:dyDescent="0.2">
      <c r="D390" s="81"/>
      <c r="E390" s="81"/>
      <c r="S390" s="52"/>
    </row>
    <row r="391" spans="4:19" x14ac:dyDescent="0.2">
      <c r="D391" s="81"/>
      <c r="E391" s="81"/>
      <c r="S391" s="52"/>
    </row>
    <row r="392" spans="4:19" x14ac:dyDescent="0.2">
      <c r="D392" s="81"/>
      <c r="E392" s="81"/>
      <c r="S392" s="52"/>
    </row>
    <row r="393" spans="4:19" x14ac:dyDescent="0.2">
      <c r="D393" s="81"/>
      <c r="E393" s="81"/>
      <c r="S393" s="52"/>
    </row>
    <row r="394" spans="4:19" x14ac:dyDescent="0.2">
      <c r="D394" s="81"/>
      <c r="E394" s="81"/>
      <c r="S394" s="52"/>
    </row>
    <row r="395" spans="4:19" x14ac:dyDescent="0.2">
      <c r="D395" s="81"/>
      <c r="E395" s="81"/>
      <c r="S395" s="52"/>
    </row>
    <row r="396" spans="4:19" x14ac:dyDescent="0.2">
      <c r="D396" s="81"/>
      <c r="E396" s="81"/>
      <c r="S396" s="52"/>
    </row>
    <row r="397" spans="4:19" x14ac:dyDescent="0.2">
      <c r="D397" s="81"/>
      <c r="E397" s="81"/>
      <c r="S397" s="52"/>
    </row>
    <row r="398" spans="4:19" x14ac:dyDescent="0.2">
      <c r="D398" s="81"/>
      <c r="E398" s="81"/>
      <c r="S398" s="52"/>
    </row>
    <row r="399" spans="4:19" x14ac:dyDescent="0.2">
      <c r="D399" s="81"/>
      <c r="E399" s="81"/>
      <c r="S399" s="52"/>
    </row>
    <row r="400" spans="4:19" x14ac:dyDescent="0.2">
      <c r="D400" s="81"/>
      <c r="E400" s="81"/>
      <c r="S400" s="52"/>
    </row>
    <row r="401" spans="4:19" x14ac:dyDescent="0.2">
      <c r="D401" s="81"/>
      <c r="E401" s="81"/>
      <c r="S401" s="52"/>
    </row>
  </sheetData>
  <conditionalFormatting sqref="B8:B18 B21:B46">
    <cfRule type="cellIs" dxfId="7" priority="3" stopIfTrue="1" operator="equal">
      <formula>"Adjustment to Income/Expense/Rate Base:"</formula>
    </cfRule>
  </conditionalFormatting>
  <conditionalFormatting sqref="K1">
    <cfRule type="cellIs" dxfId="6" priority="2" stopIfTrue="1" operator="equal">
      <formula>"x.x"</formula>
    </cfRule>
  </conditionalFormatting>
  <conditionalFormatting sqref="B19:B20">
    <cfRule type="cellIs" dxfId="5" priority="1"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46:E47 IZ47:JA47 SV47:SW47 ACR47:ACS47 AMN47:AMO47 AWJ47:AWK47 BGF47:BGG47 BQB47:BQC47 BZX47:BZY47 CJT47:CJU47 CTP47:CTQ47 DDL47:DDM47 DNH47:DNI47 DXD47:DXE47 EGZ47:EHA47 EQV47:EQW47 FAR47:FAS47 FKN47:FKO47 FUJ47:FUK47 GEF47:GEG47 GOB47:GOC47 GXX47:GXY47 HHT47:HHU47 HRP47:HRQ47 IBL47:IBM47 ILH47:ILI47 IVD47:IVE47 JEZ47:JFA47 JOV47:JOW47 JYR47:JYS47 KIN47:KIO47 KSJ47:KSK47 LCF47:LCG47 LMB47:LMC47 LVX47:LVY47 MFT47:MFU47 MPP47:MPQ47 MZL47:MZM47 NJH47:NJI47 NTD47:NTE47 OCZ47:ODA47 OMV47:OMW47 OWR47:OWS47 PGN47:PGO47 PQJ47:PQK47 QAF47:QAG47 QKB47:QKC47 QTX47:QTY47 RDT47:RDU47 RNP47:RNQ47 RXL47:RXM47 SHH47:SHI47 SRD47:SRE47 TAZ47:TBA47 TKV47:TKW47 TUR47:TUS47 UEN47:UEO47 UOJ47:UOK47 UYF47:UYG47 VIB47:VIC47 VRX47:VRY47 WBT47:WBU47 WLP47:WLQ47 WVL47:WVM47 D65580:E65583 IZ65580:JA65583 SV65580:SW65583 ACR65580:ACS65583 AMN65580:AMO65583 AWJ65580:AWK65583 BGF65580:BGG65583 BQB65580:BQC65583 BZX65580:BZY65583 CJT65580:CJU65583 CTP65580:CTQ65583 DDL65580:DDM65583 DNH65580:DNI65583 DXD65580:DXE65583 EGZ65580:EHA65583 EQV65580:EQW65583 FAR65580:FAS65583 FKN65580:FKO65583 FUJ65580:FUK65583 GEF65580:GEG65583 GOB65580:GOC65583 GXX65580:GXY65583 HHT65580:HHU65583 HRP65580:HRQ65583 IBL65580:IBM65583 ILH65580:ILI65583 IVD65580:IVE65583 JEZ65580:JFA65583 JOV65580:JOW65583 JYR65580:JYS65583 KIN65580:KIO65583 KSJ65580:KSK65583 LCF65580:LCG65583 LMB65580:LMC65583 LVX65580:LVY65583 MFT65580:MFU65583 MPP65580:MPQ65583 MZL65580:MZM65583 NJH65580:NJI65583 NTD65580:NTE65583 OCZ65580:ODA65583 OMV65580:OMW65583 OWR65580:OWS65583 PGN65580:PGO65583 PQJ65580:PQK65583 QAF65580:QAG65583 QKB65580:QKC65583 QTX65580:QTY65583 RDT65580:RDU65583 RNP65580:RNQ65583 RXL65580:RXM65583 SHH65580:SHI65583 SRD65580:SRE65583 TAZ65580:TBA65583 TKV65580:TKW65583 TUR65580:TUS65583 UEN65580:UEO65583 UOJ65580:UOK65583 UYF65580:UYG65583 VIB65580:VIC65583 VRX65580:VRY65583 WBT65580:WBU65583 WLP65580:WLQ65583 WVL65580:WVM65583 D131116:E131119 IZ131116:JA131119 SV131116:SW131119 ACR131116:ACS131119 AMN131116:AMO131119 AWJ131116:AWK131119 BGF131116:BGG131119 BQB131116:BQC131119 BZX131116:BZY131119 CJT131116:CJU131119 CTP131116:CTQ131119 DDL131116:DDM131119 DNH131116:DNI131119 DXD131116:DXE131119 EGZ131116:EHA131119 EQV131116:EQW131119 FAR131116:FAS131119 FKN131116:FKO131119 FUJ131116:FUK131119 GEF131116:GEG131119 GOB131116:GOC131119 GXX131116:GXY131119 HHT131116:HHU131119 HRP131116:HRQ131119 IBL131116:IBM131119 ILH131116:ILI131119 IVD131116:IVE131119 JEZ131116:JFA131119 JOV131116:JOW131119 JYR131116:JYS131119 KIN131116:KIO131119 KSJ131116:KSK131119 LCF131116:LCG131119 LMB131116:LMC131119 LVX131116:LVY131119 MFT131116:MFU131119 MPP131116:MPQ131119 MZL131116:MZM131119 NJH131116:NJI131119 NTD131116:NTE131119 OCZ131116:ODA131119 OMV131116:OMW131119 OWR131116:OWS131119 PGN131116:PGO131119 PQJ131116:PQK131119 QAF131116:QAG131119 QKB131116:QKC131119 QTX131116:QTY131119 RDT131116:RDU131119 RNP131116:RNQ131119 RXL131116:RXM131119 SHH131116:SHI131119 SRD131116:SRE131119 TAZ131116:TBA131119 TKV131116:TKW131119 TUR131116:TUS131119 UEN131116:UEO131119 UOJ131116:UOK131119 UYF131116:UYG131119 VIB131116:VIC131119 VRX131116:VRY131119 WBT131116:WBU131119 WLP131116:WLQ131119 WVL131116:WVM131119 D196652:E196655 IZ196652:JA196655 SV196652:SW196655 ACR196652:ACS196655 AMN196652:AMO196655 AWJ196652:AWK196655 BGF196652:BGG196655 BQB196652:BQC196655 BZX196652:BZY196655 CJT196652:CJU196655 CTP196652:CTQ196655 DDL196652:DDM196655 DNH196652:DNI196655 DXD196652:DXE196655 EGZ196652:EHA196655 EQV196652:EQW196655 FAR196652:FAS196655 FKN196652:FKO196655 FUJ196652:FUK196655 GEF196652:GEG196655 GOB196652:GOC196655 GXX196652:GXY196655 HHT196652:HHU196655 HRP196652:HRQ196655 IBL196652:IBM196655 ILH196652:ILI196655 IVD196652:IVE196655 JEZ196652:JFA196655 JOV196652:JOW196655 JYR196652:JYS196655 KIN196652:KIO196655 KSJ196652:KSK196655 LCF196652:LCG196655 LMB196652:LMC196655 LVX196652:LVY196655 MFT196652:MFU196655 MPP196652:MPQ196655 MZL196652:MZM196655 NJH196652:NJI196655 NTD196652:NTE196655 OCZ196652:ODA196655 OMV196652:OMW196655 OWR196652:OWS196655 PGN196652:PGO196655 PQJ196652:PQK196655 QAF196652:QAG196655 QKB196652:QKC196655 QTX196652:QTY196655 RDT196652:RDU196655 RNP196652:RNQ196655 RXL196652:RXM196655 SHH196652:SHI196655 SRD196652:SRE196655 TAZ196652:TBA196655 TKV196652:TKW196655 TUR196652:TUS196655 UEN196652:UEO196655 UOJ196652:UOK196655 UYF196652:UYG196655 VIB196652:VIC196655 VRX196652:VRY196655 WBT196652:WBU196655 WLP196652:WLQ196655 WVL196652:WVM196655 D262188:E262191 IZ262188:JA262191 SV262188:SW262191 ACR262188:ACS262191 AMN262188:AMO262191 AWJ262188:AWK262191 BGF262188:BGG262191 BQB262188:BQC262191 BZX262188:BZY262191 CJT262188:CJU262191 CTP262188:CTQ262191 DDL262188:DDM262191 DNH262188:DNI262191 DXD262188:DXE262191 EGZ262188:EHA262191 EQV262188:EQW262191 FAR262188:FAS262191 FKN262188:FKO262191 FUJ262188:FUK262191 GEF262188:GEG262191 GOB262188:GOC262191 GXX262188:GXY262191 HHT262188:HHU262191 HRP262188:HRQ262191 IBL262188:IBM262191 ILH262188:ILI262191 IVD262188:IVE262191 JEZ262188:JFA262191 JOV262188:JOW262191 JYR262188:JYS262191 KIN262188:KIO262191 KSJ262188:KSK262191 LCF262188:LCG262191 LMB262188:LMC262191 LVX262188:LVY262191 MFT262188:MFU262191 MPP262188:MPQ262191 MZL262188:MZM262191 NJH262188:NJI262191 NTD262188:NTE262191 OCZ262188:ODA262191 OMV262188:OMW262191 OWR262188:OWS262191 PGN262188:PGO262191 PQJ262188:PQK262191 QAF262188:QAG262191 QKB262188:QKC262191 QTX262188:QTY262191 RDT262188:RDU262191 RNP262188:RNQ262191 RXL262188:RXM262191 SHH262188:SHI262191 SRD262188:SRE262191 TAZ262188:TBA262191 TKV262188:TKW262191 TUR262188:TUS262191 UEN262188:UEO262191 UOJ262188:UOK262191 UYF262188:UYG262191 VIB262188:VIC262191 VRX262188:VRY262191 WBT262188:WBU262191 WLP262188:WLQ262191 WVL262188:WVM262191 D327724:E327727 IZ327724:JA327727 SV327724:SW327727 ACR327724:ACS327727 AMN327724:AMO327727 AWJ327724:AWK327727 BGF327724:BGG327727 BQB327724:BQC327727 BZX327724:BZY327727 CJT327724:CJU327727 CTP327724:CTQ327727 DDL327724:DDM327727 DNH327724:DNI327727 DXD327724:DXE327727 EGZ327724:EHA327727 EQV327724:EQW327727 FAR327724:FAS327727 FKN327724:FKO327727 FUJ327724:FUK327727 GEF327724:GEG327727 GOB327724:GOC327727 GXX327724:GXY327727 HHT327724:HHU327727 HRP327724:HRQ327727 IBL327724:IBM327727 ILH327724:ILI327727 IVD327724:IVE327727 JEZ327724:JFA327727 JOV327724:JOW327727 JYR327724:JYS327727 KIN327724:KIO327727 KSJ327724:KSK327727 LCF327724:LCG327727 LMB327724:LMC327727 LVX327724:LVY327727 MFT327724:MFU327727 MPP327724:MPQ327727 MZL327724:MZM327727 NJH327724:NJI327727 NTD327724:NTE327727 OCZ327724:ODA327727 OMV327724:OMW327727 OWR327724:OWS327727 PGN327724:PGO327727 PQJ327724:PQK327727 QAF327724:QAG327727 QKB327724:QKC327727 QTX327724:QTY327727 RDT327724:RDU327727 RNP327724:RNQ327727 RXL327724:RXM327727 SHH327724:SHI327727 SRD327724:SRE327727 TAZ327724:TBA327727 TKV327724:TKW327727 TUR327724:TUS327727 UEN327724:UEO327727 UOJ327724:UOK327727 UYF327724:UYG327727 VIB327724:VIC327727 VRX327724:VRY327727 WBT327724:WBU327727 WLP327724:WLQ327727 WVL327724:WVM327727 D393260:E393263 IZ393260:JA393263 SV393260:SW393263 ACR393260:ACS393263 AMN393260:AMO393263 AWJ393260:AWK393263 BGF393260:BGG393263 BQB393260:BQC393263 BZX393260:BZY393263 CJT393260:CJU393263 CTP393260:CTQ393263 DDL393260:DDM393263 DNH393260:DNI393263 DXD393260:DXE393263 EGZ393260:EHA393263 EQV393260:EQW393263 FAR393260:FAS393263 FKN393260:FKO393263 FUJ393260:FUK393263 GEF393260:GEG393263 GOB393260:GOC393263 GXX393260:GXY393263 HHT393260:HHU393263 HRP393260:HRQ393263 IBL393260:IBM393263 ILH393260:ILI393263 IVD393260:IVE393263 JEZ393260:JFA393263 JOV393260:JOW393263 JYR393260:JYS393263 KIN393260:KIO393263 KSJ393260:KSK393263 LCF393260:LCG393263 LMB393260:LMC393263 LVX393260:LVY393263 MFT393260:MFU393263 MPP393260:MPQ393263 MZL393260:MZM393263 NJH393260:NJI393263 NTD393260:NTE393263 OCZ393260:ODA393263 OMV393260:OMW393263 OWR393260:OWS393263 PGN393260:PGO393263 PQJ393260:PQK393263 QAF393260:QAG393263 QKB393260:QKC393263 QTX393260:QTY393263 RDT393260:RDU393263 RNP393260:RNQ393263 RXL393260:RXM393263 SHH393260:SHI393263 SRD393260:SRE393263 TAZ393260:TBA393263 TKV393260:TKW393263 TUR393260:TUS393263 UEN393260:UEO393263 UOJ393260:UOK393263 UYF393260:UYG393263 VIB393260:VIC393263 VRX393260:VRY393263 WBT393260:WBU393263 WLP393260:WLQ393263 WVL393260:WVM393263 D458796:E458799 IZ458796:JA458799 SV458796:SW458799 ACR458796:ACS458799 AMN458796:AMO458799 AWJ458796:AWK458799 BGF458796:BGG458799 BQB458796:BQC458799 BZX458796:BZY458799 CJT458796:CJU458799 CTP458796:CTQ458799 DDL458796:DDM458799 DNH458796:DNI458799 DXD458796:DXE458799 EGZ458796:EHA458799 EQV458796:EQW458799 FAR458796:FAS458799 FKN458796:FKO458799 FUJ458796:FUK458799 GEF458796:GEG458799 GOB458796:GOC458799 GXX458796:GXY458799 HHT458796:HHU458799 HRP458796:HRQ458799 IBL458796:IBM458799 ILH458796:ILI458799 IVD458796:IVE458799 JEZ458796:JFA458799 JOV458796:JOW458799 JYR458796:JYS458799 KIN458796:KIO458799 KSJ458796:KSK458799 LCF458796:LCG458799 LMB458796:LMC458799 LVX458796:LVY458799 MFT458796:MFU458799 MPP458796:MPQ458799 MZL458796:MZM458799 NJH458796:NJI458799 NTD458796:NTE458799 OCZ458796:ODA458799 OMV458796:OMW458799 OWR458796:OWS458799 PGN458796:PGO458799 PQJ458796:PQK458799 QAF458796:QAG458799 QKB458796:QKC458799 QTX458796:QTY458799 RDT458796:RDU458799 RNP458796:RNQ458799 RXL458796:RXM458799 SHH458796:SHI458799 SRD458796:SRE458799 TAZ458796:TBA458799 TKV458796:TKW458799 TUR458796:TUS458799 UEN458796:UEO458799 UOJ458796:UOK458799 UYF458796:UYG458799 VIB458796:VIC458799 VRX458796:VRY458799 WBT458796:WBU458799 WLP458796:WLQ458799 WVL458796:WVM458799 D524332:E524335 IZ524332:JA524335 SV524332:SW524335 ACR524332:ACS524335 AMN524332:AMO524335 AWJ524332:AWK524335 BGF524332:BGG524335 BQB524332:BQC524335 BZX524332:BZY524335 CJT524332:CJU524335 CTP524332:CTQ524335 DDL524332:DDM524335 DNH524332:DNI524335 DXD524332:DXE524335 EGZ524332:EHA524335 EQV524332:EQW524335 FAR524332:FAS524335 FKN524332:FKO524335 FUJ524332:FUK524335 GEF524332:GEG524335 GOB524332:GOC524335 GXX524332:GXY524335 HHT524332:HHU524335 HRP524332:HRQ524335 IBL524332:IBM524335 ILH524332:ILI524335 IVD524332:IVE524335 JEZ524332:JFA524335 JOV524332:JOW524335 JYR524332:JYS524335 KIN524332:KIO524335 KSJ524332:KSK524335 LCF524332:LCG524335 LMB524332:LMC524335 LVX524332:LVY524335 MFT524332:MFU524335 MPP524332:MPQ524335 MZL524332:MZM524335 NJH524332:NJI524335 NTD524332:NTE524335 OCZ524332:ODA524335 OMV524332:OMW524335 OWR524332:OWS524335 PGN524332:PGO524335 PQJ524332:PQK524335 QAF524332:QAG524335 QKB524332:QKC524335 QTX524332:QTY524335 RDT524332:RDU524335 RNP524332:RNQ524335 RXL524332:RXM524335 SHH524332:SHI524335 SRD524332:SRE524335 TAZ524332:TBA524335 TKV524332:TKW524335 TUR524332:TUS524335 UEN524332:UEO524335 UOJ524332:UOK524335 UYF524332:UYG524335 VIB524332:VIC524335 VRX524332:VRY524335 WBT524332:WBU524335 WLP524332:WLQ524335 WVL524332:WVM524335 D589868:E589871 IZ589868:JA589871 SV589868:SW589871 ACR589868:ACS589871 AMN589868:AMO589871 AWJ589868:AWK589871 BGF589868:BGG589871 BQB589868:BQC589871 BZX589868:BZY589871 CJT589868:CJU589871 CTP589868:CTQ589871 DDL589868:DDM589871 DNH589868:DNI589871 DXD589868:DXE589871 EGZ589868:EHA589871 EQV589868:EQW589871 FAR589868:FAS589871 FKN589868:FKO589871 FUJ589868:FUK589871 GEF589868:GEG589871 GOB589868:GOC589871 GXX589868:GXY589871 HHT589868:HHU589871 HRP589868:HRQ589871 IBL589868:IBM589871 ILH589868:ILI589871 IVD589868:IVE589871 JEZ589868:JFA589871 JOV589868:JOW589871 JYR589868:JYS589871 KIN589868:KIO589871 KSJ589868:KSK589871 LCF589868:LCG589871 LMB589868:LMC589871 LVX589868:LVY589871 MFT589868:MFU589871 MPP589868:MPQ589871 MZL589868:MZM589871 NJH589868:NJI589871 NTD589868:NTE589871 OCZ589868:ODA589871 OMV589868:OMW589871 OWR589868:OWS589871 PGN589868:PGO589871 PQJ589868:PQK589871 QAF589868:QAG589871 QKB589868:QKC589871 QTX589868:QTY589871 RDT589868:RDU589871 RNP589868:RNQ589871 RXL589868:RXM589871 SHH589868:SHI589871 SRD589868:SRE589871 TAZ589868:TBA589871 TKV589868:TKW589871 TUR589868:TUS589871 UEN589868:UEO589871 UOJ589868:UOK589871 UYF589868:UYG589871 VIB589868:VIC589871 VRX589868:VRY589871 WBT589868:WBU589871 WLP589868:WLQ589871 WVL589868:WVM589871 D655404:E655407 IZ655404:JA655407 SV655404:SW655407 ACR655404:ACS655407 AMN655404:AMO655407 AWJ655404:AWK655407 BGF655404:BGG655407 BQB655404:BQC655407 BZX655404:BZY655407 CJT655404:CJU655407 CTP655404:CTQ655407 DDL655404:DDM655407 DNH655404:DNI655407 DXD655404:DXE655407 EGZ655404:EHA655407 EQV655404:EQW655407 FAR655404:FAS655407 FKN655404:FKO655407 FUJ655404:FUK655407 GEF655404:GEG655407 GOB655404:GOC655407 GXX655404:GXY655407 HHT655404:HHU655407 HRP655404:HRQ655407 IBL655404:IBM655407 ILH655404:ILI655407 IVD655404:IVE655407 JEZ655404:JFA655407 JOV655404:JOW655407 JYR655404:JYS655407 KIN655404:KIO655407 KSJ655404:KSK655407 LCF655404:LCG655407 LMB655404:LMC655407 LVX655404:LVY655407 MFT655404:MFU655407 MPP655404:MPQ655407 MZL655404:MZM655407 NJH655404:NJI655407 NTD655404:NTE655407 OCZ655404:ODA655407 OMV655404:OMW655407 OWR655404:OWS655407 PGN655404:PGO655407 PQJ655404:PQK655407 QAF655404:QAG655407 QKB655404:QKC655407 QTX655404:QTY655407 RDT655404:RDU655407 RNP655404:RNQ655407 RXL655404:RXM655407 SHH655404:SHI655407 SRD655404:SRE655407 TAZ655404:TBA655407 TKV655404:TKW655407 TUR655404:TUS655407 UEN655404:UEO655407 UOJ655404:UOK655407 UYF655404:UYG655407 VIB655404:VIC655407 VRX655404:VRY655407 WBT655404:WBU655407 WLP655404:WLQ655407 WVL655404:WVM655407 D720940:E720943 IZ720940:JA720943 SV720940:SW720943 ACR720940:ACS720943 AMN720940:AMO720943 AWJ720940:AWK720943 BGF720940:BGG720943 BQB720940:BQC720943 BZX720940:BZY720943 CJT720940:CJU720943 CTP720940:CTQ720943 DDL720940:DDM720943 DNH720940:DNI720943 DXD720940:DXE720943 EGZ720940:EHA720943 EQV720940:EQW720943 FAR720940:FAS720943 FKN720940:FKO720943 FUJ720940:FUK720943 GEF720940:GEG720943 GOB720940:GOC720943 GXX720940:GXY720943 HHT720940:HHU720943 HRP720940:HRQ720943 IBL720940:IBM720943 ILH720940:ILI720943 IVD720940:IVE720943 JEZ720940:JFA720943 JOV720940:JOW720943 JYR720940:JYS720943 KIN720940:KIO720943 KSJ720940:KSK720943 LCF720940:LCG720943 LMB720940:LMC720943 LVX720940:LVY720943 MFT720940:MFU720943 MPP720940:MPQ720943 MZL720940:MZM720943 NJH720940:NJI720943 NTD720940:NTE720943 OCZ720940:ODA720943 OMV720940:OMW720943 OWR720940:OWS720943 PGN720940:PGO720943 PQJ720940:PQK720943 QAF720940:QAG720943 QKB720940:QKC720943 QTX720940:QTY720943 RDT720940:RDU720943 RNP720940:RNQ720943 RXL720940:RXM720943 SHH720940:SHI720943 SRD720940:SRE720943 TAZ720940:TBA720943 TKV720940:TKW720943 TUR720940:TUS720943 UEN720940:UEO720943 UOJ720940:UOK720943 UYF720940:UYG720943 VIB720940:VIC720943 VRX720940:VRY720943 WBT720940:WBU720943 WLP720940:WLQ720943 WVL720940:WVM720943 D786476:E786479 IZ786476:JA786479 SV786476:SW786479 ACR786476:ACS786479 AMN786476:AMO786479 AWJ786476:AWK786479 BGF786476:BGG786479 BQB786476:BQC786479 BZX786476:BZY786479 CJT786476:CJU786479 CTP786476:CTQ786479 DDL786476:DDM786479 DNH786476:DNI786479 DXD786476:DXE786479 EGZ786476:EHA786479 EQV786476:EQW786479 FAR786476:FAS786479 FKN786476:FKO786479 FUJ786476:FUK786479 GEF786476:GEG786479 GOB786476:GOC786479 GXX786476:GXY786479 HHT786476:HHU786479 HRP786476:HRQ786479 IBL786476:IBM786479 ILH786476:ILI786479 IVD786476:IVE786479 JEZ786476:JFA786479 JOV786476:JOW786479 JYR786476:JYS786479 KIN786476:KIO786479 KSJ786476:KSK786479 LCF786476:LCG786479 LMB786476:LMC786479 LVX786476:LVY786479 MFT786476:MFU786479 MPP786476:MPQ786479 MZL786476:MZM786479 NJH786476:NJI786479 NTD786476:NTE786479 OCZ786476:ODA786479 OMV786476:OMW786479 OWR786476:OWS786479 PGN786476:PGO786479 PQJ786476:PQK786479 QAF786476:QAG786479 QKB786476:QKC786479 QTX786476:QTY786479 RDT786476:RDU786479 RNP786476:RNQ786479 RXL786476:RXM786479 SHH786476:SHI786479 SRD786476:SRE786479 TAZ786476:TBA786479 TKV786476:TKW786479 TUR786476:TUS786479 UEN786476:UEO786479 UOJ786476:UOK786479 UYF786476:UYG786479 VIB786476:VIC786479 VRX786476:VRY786479 WBT786476:WBU786479 WLP786476:WLQ786479 WVL786476:WVM786479 D852012:E852015 IZ852012:JA852015 SV852012:SW852015 ACR852012:ACS852015 AMN852012:AMO852015 AWJ852012:AWK852015 BGF852012:BGG852015 BQB852012:BQC852015 BZX852012:BZY852015 CJT852012:CJU852015 CTP852012:CTQ852015 DDL852012:DDM852015 DNH852012:DNI852015 DXD852012:DXE852015 EGZ852012:EHA852015 EQV852012:EQW852015 FAR852012:FAS852015 FKN852012:FKO852015 FUJ852012:FUK852015 GEF852012:GEG852015 GOB852012:GOC852015 GXX852012:GXY852015 HHT852012:HHU852015 HRP852012:HRQ852015 IBL852012:IBM852015 ILH852012:ILI852015 IVD852012:IVE852015 JEZ852012:JFA852015 JOV852012:JOW852015 JYR852012:JYS852015 KIN852012:KIO852015 KSJ852012:KSK852015 LCF852012:LCG852015 LMB852012:LMC852015 LVX852012:LVY852015 MFT852012:MFU852015 MPP852012:MPQ852015 MZL852012:MZM852015 NJH852012:NJI852015 NTD852012:NTE852015 OCZ852012:ODA852015 OMV852012:OMW852015 OWR852012:OWS852015 PGN852012:PGO852015 PQJ852012:PQK852015 QAF852012:QAG852015 QKB852012:QKC852015 QTX852012:QTY852015 RDT852012:RDU852015 RNP852012:RNQ852015 RXL852012:RXM852015 SHH852012:SHI852015 SRD852012:SRE852015 TAZ852012:TBA852015 TKV852012:TKW852015 TUR852012:TUS852015 UEN852012:UEO852015 UOJ852012:UOK852015 UYF852012:UYG852015 VIB852012:VIC852015 VRX852012:VRY852015 WBT852012:WBU852015 WLP852012:WLQ852015 WVL852012:WVM852015 D917548:E917551 IZ917548:JA917551 SV917548:SW917551 ACR917548:ACS917551 AMN917548:AMO917551 AWJ917548:AWK917551 BGF917548:BGG917551 BQB917548:BQC917551 BZX917548:BZY917551 CJT917548:CJU917551 CTP917548:CTQ917551 DDL917548:DDM917551 DNH917548:DNI917551 DXD917548:DXE917551 EGZ917548:EHA917551 EQV917548:EQW917551 FAR917548:FAS917551 FKN917548:FKO917551 FUJ917548:FUK917551 GEF917548:GEG917551 GOB917548:GOC917551 GXX917548:GXY917551 HHT917548:HHU917551 HRP917548:HRQ917551 IBL917548:IBM917551 ILH917548:ILI917551 IVD917548:IVE917551 JEZ917548:JFA917551 JOV917548:JOW917551 JYR917548:JYS917551 KIN917548:KIO917551 KSJ917548:KSK917551 LCF917548:LCG917551 LMB917548:LMC917551 LVX917548:LVY917551 MFT917548:MFU917551 MPP917548:MPQ917551 MZL917548:MZM917551 NJH917548:NJI917551 NTD917548:NTE917551 OCZ917548:ODA917551 OMV917548:OMW917551 OWR917548:OWS917551 PGN917548:PGO917551 PQJ917548:PQK917551 QAF917548:QAG917551 QKB917548:QKC917551 QTX917548:QTY917551 RDT917548:RDU917551 RNP917548:RNQ917551 RXL917548:RXM917551 SHH917548:SHI917551 SRD917548:SRE917551 TAZ917548:TBA917551 TKV917548:TKW917551 TUR917548:TUS917551 UEN917548:UEO917551 UOJ917548:UOK917551 UYF917548:UYG917551 VIB917548:VIC917551 VRX917548:VRY917551 WBT917548:WBU917551 WLP917548:WLQ917551 WVL917548:WVM917551 D983084:E983087 IZ983084:JA983087 SV983084:SW983087 ACR983084:ACS983087 AMN983084:AMO983087 AWJ983084:AWK983087 BGF983084:BGG983087 BQB983084:BQC983087 BZX983084:BZY983087 CJT983084:CJU983087 CTP983084:CTQ983087 DDL983084:DDM983087 DNH983084:DNI983087 DXD983084:DXE983087 EGZ983084:EHA983087 EQV983084:EQW983087 FAR983084:FAS983087 FKN983084:FKO983087 FUJ983084:FUK983087 GEF983084:GEG983087 GOB983084:GOC983087 GXX983084:GXY983087 HHT983084:HHU983087 HRP983084:HRQ983087 IBL983084:IBM983087 ILH983084:ILI983087 IVD983084:IVE983087 JEZ983084:JFA983087 JOV983084:JOW983087 JYR983084:JYS983087 KIN983084:KIO983087 KSJ983084:KSK983087 LCF983084:LCG983087 LMB983084:LMC983087 LVX983084:LVY983087 MFT983084:MFU983087 MPP983084:MPQ983087 MZL983084:MZM983087 NJH983084:NJI983087 NTD983084:NTE983087 OCZ983084:ODA983087 OMV983084:OMW983087 OWR983084:OWS983087 PGN983084:PGO983087 PQJ983084:PQK983087 QAF983084:QAG983087 QKB983084:QKC983087 QTX983084:QTY983087 RDT983084:RDU983087 RNP983084:RNQ983087 RXL983084:RXM983087 SHH983084:SHI983087 SRD983084:SRE983087 TAZ983084:TBA983087 TKV983084:TKW983087 TUR983084:TUS983087 UEN983084:UEO983087 UOJ983084:UOK983087 UYF983084:UYG983087 VIB983084:VIC983087 VRX983084:VRY983087 WBT983084:WBU983087 WLP983084:WLQ983087 WVL983084:WVM983087" xr:uid="{06954AD2-ACDC-4639-AC5E-865EA1A05DF5}">
      <formula1>$D$67:$D$401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1:F65583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7:F131119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3:F196655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9:F262191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5:F327727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1:F393263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7:F458799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3:F524335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9:F589871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5:F655407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1:F720943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7:F786479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3:F852015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9:F917551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5:F983087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WVN983085:WVN983087 F47" xr:uid="{10BEAD08-632C-4FBD-BC84-72C5F64F1FF2}">
      <formula1>"1, 2, 3"</formula1>
    </dataValidation>
    <dataValidation type="list" errorStyle="warning" allowBlank="1" showInputMessage="1" showErrorMessage="1" errorTitle="Factor" error="This factor is not included in the drop-down list. Is this the factor you want to use?" sqref="H46: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0:H65583 JD65580:JD65583 SZ65580:SZ65583 ACV65580:ACV65583 AMR65580:AMR65583 AWN65580:AWN65583 BGJ65580:BGJ65583 BQF65580:BQF65583 CAB65580:CAB65583 CJX65580:CJX65583 CTT65580:CTT65583 DDP65580:DDP65583 DNL65580:DNL65583 DXH65580:DXH65583 EHD65580:EHD65583 EQZ65580:EQZ65583 FAV65580:FAV65583 FKR65580:FKR65583 FUN65580:FUN65583 GEJ65580:GEJ65583 GOF65580:GOF65583 GYB65580:GYB65583 HHX65580:HHX65583 HRT65580:HRT65583 IBP65580:IBP65583 ILL65580:ILL65583 IVH65580:IVH65583 JFD65580:JFD65583 JOZ65580:JOZ65583 JYV65580:JYV65583 KIR65580:KIR65583 KSN65580:KSN65583 LCJ65580:LCJ65583 LMF65580:LMF65583 LWB65580:LWB65583 MFX65580:MFX65583 MPT65580:MPT65583 MZP65580:MZP65583 NJL65580:NJL65583 NTH65580:NTH65583 ODD65580:ODD65583 OMZ65580:OMZ65583 OWV65580:OWV65583 PGR65580:PGR65583 PQN65580:PQN65583 QAJ65580:QAJ65583 QKF65580:QKF65583 QUB65580:QUB65583 RDX65580:RDX65583 RNT65580:RNT65583 RXP65580:RXP65583 SHL65580:SHL65583 SRH65580:SRH65583 TBD65580:TBD65583 TKZ65580:TKZ65583 TUV65580:TUV65583 UER65580:UER65583 UON65580:UON65583 UYJ65580:UYJ65583 VIF65580:VIF65583 VSB65580:VSB65583 WBX65580:WBX65583 WLT65580:WLT65583 WVP65580:WVP65583 H131116:H131119 JD131116:JD131119 SZ131116:SZ131119 ACV131116:ACV131119 AMR131116:AMR131119 AWN131116:AWN131119 BGJ131116:BGJ131119 BQF131116:BQF131119 CAB131116:CAB131119 CJX131116:CJX131119 CTT131116:CTT131119 DDP131116:DDP131119 DNL131116:DNL131119 DXH131116:DXH131119 EHD131116:EHD131119 EQZ131116:EQZ131119 FAV131116:FAV131119 FKR131116:FKR131119 FUN131116:FUN131119 GEJ131116:GEJ131119 GOF131116:GOF131119 GYB131116:GYB131119 HHX131116:HHX131119 HRT131116:HRT131119 IBP131116:IBP131119 ILL131116:ILL131119 IVH131116:IVH131119 JFD131116:JFD131119 JOZ131116:JOZ131119 JYV131116:JYV131119 KIR131116:KIR131119 KSN131116:KSN131119 LCJ131116:LCJ131119 LMF131116:LMF131119 LWB131116:LWB131119 MFX131116:MFX131119 MPT131116:MPT131119 MZP131116:MZP131119 NJL131116:NJL131119 NTH131116:NTH131119 ODD131116:ODD131119 OMZ131116:OMZ131119 OWV131116:OWV131119 PGR131116:PGR131119 PQN131116:PQN131119 QAJ131116:QAJ131119 QKF131116:QKF131119 QUB131116:QUB131119 RDX131116:RDX131119 RNT131116:RNT131119 RXP131116:RXP131119 SHL131116:SHL131119 SRH131116:SRH131119 TBD131116:TBD131119 TKZ131116:TKZ131119 TUV131116:TUV131119 UER131116:UER131119 UON131116:UON131119 UYJ131116:UYJ131119 VIF131116:VIF131119 VSB131116:VSB131119 WBX131116:WBX131119 WLT131116:WLT131119 WVP131116:WVP131119 H196652:H196655 JD196652:JD196655 SZ196652:SZ196655 ACV196652:ACV196655 AMR196652:AMR196655 AWN196652:AWN196655 BGJ196652:BGJ196655 BQF196652:BQF196655 CAB196652:CAB196655 CJX196652:CJX196655 CTT196652:CTT196655 DDP196652:DDP196655 DNL196652:DNL196655 DXH196652:DXH196655 EHD196652:EHD196655 EQZ196652:EQZ196655 FAV196652:FAV196655 FKR196652:FKR196655 FUN196652:FUN196655 GEJ196652:GEJ196655 GOF196652:GOF196655 GYB196652:GYB196655 HHX196652:HHX196655 HRT196652:HRT196655 IBP196652:IBP196655 ILL196652:ILL196655 IVH196652:IVH196655 JFD196652:JFD196655 JOZ196652:JOZ196655 JYV196652:JYV196655 KIR196652:KIR196655 KSN196652:KSN196655 LCJ196652:LCJ196655 LMF196652:LMF196655 LWB196652:LWB196655 MFX196652:MFX196655 MPT196652:MPT196655 MZP196652:MZP196655 NJL196652:NJL196655 NTH196652:NTH196655 ODD196652:ODD196655 OMZ196652:OMZ196655 OWV196652:OWV196655 PGR196652:PGR196655 PQN196652:PQN196655 QAJ196652:QAJ196655 QKF196652:QKF196655 QUB196652:QUB196655 RDX196652:RDX196655 RNT196652:RNT196655 RXP196652:RXP196655 SHL196652:SHL196655 SRH196652:SRH196655 TBD196652:TBD196655 TKZ196652:TKZ196655 TUV196652:TUV196655 UER196652:UER196655 UON196652:UON196655 UYJ196652:UYJ196655 VIF196652:VIF196655 VSB196652:VSB196655 WBX196652:WBX196655 WLT196652:WLT196655 WVP196652:WVP196655 H262188:H262191 JD262188:JD262191 SZ262188:SZ262191 ACV262188:ACV262191 AMR262188:AMR262191 AWN262188:AWN262191 BGJ262188:BGJ262191 BQF262188:BQF262191 CAB262188:CAB262191 CJX262188:CJX262191 CTT262188:CTT262191 DDP262188:DDP262191 DNL262188:DNL262191 DXH262188:DXH262191 EHD262188:EHD262191 EQZ262188:EQZ262191 FAV262188:FAV262191 FKR262188:FKR262191 FUN262188:FUN262191 GEJ262188:GEJ262191 GOF262188:GOF262191 GYB262188:GYB262191 HHX262188:HHX262191 HRT262188:HRT262191 IBP262188:IBP262191 ILL262188:ILL262191 IVH262188:IVH262191 JFD262188:JFD262191 JOZ262188:JOZ262191 JYV262188:JYV262191 KIR262188:KIR262191 KSN262188:KSN262191 LCJ262188:LCJ262191 LMF262188:LMF262191 LWB262188:LWB262191 MFX262188:MFX262191 MPT262188:MPT262191 MZP262188:MZP262191 NJL262188:NJL262191 NTH262188:NTH262191 ODD262188:ODD262191 OMZ262188:OMZ262191 OWV262188:OWV262191 PGR262188:PGR262191 PQN262188:PQN262191 QAJ262188:QAJ262191 QKF262188:QKF262191 QUB262188:QUB262191 RDX262188:RDX262191 RNT262188:RNT262191 RXP262188:RXP262191 SHL262188:SHL262191 SRH262188:SRH262191 TBD262188:TBD262191 TKZ262188:TKZ262191 TUV262188:TUV262191 UER262188:UER262191 UON262188:UON262191 UYJ262188:UYJ262191 VIF262188:VIF262191 VSB262188:VSB262191 WBX262188:WBX262191 WLT262188:WLT262191 WVP262188:WVP262191 H327724:H327727 JD327724:JD327727 SZ327724:SZ327727 ACV327724:ACV327727 AMR327724:AMR327727 AWN327724:AWN327727 BGJ327724:BGJ327727 BQF327724:BQF327727 CAB327724:CAB327727 CJX327724:CJX327727 CTT327724:CTT327727 DDP327724:DDP327727 DNL327724:DNL327727 DXH327724:DXH327727 EHD327724:EHD327727 EQZ327724:EQZ327727 FAV327724:FAV327727 FKR327724:FKR327727 FUN327724:FUN327727 GEJ327724:GEJ327727 GOF327724:GOF327727 GYB327724:GYB327727 HHX327724:HHX327727 HRT327724:HRT327727 IBP327724:IBP327727 ILL327724:ILL327727 IVH327724:IVH327727 JFD327724:JFD327727 JOZ327724:JOZ327727 JYV327724:JYV327727 KIR327724:KIR327727 KSN327724:KSN327727 LCJ327724:LCJ327727 LMF327724:LMF327727 LWB327724:LWB327727 MFX327724:MFX327727 MPT327724:MPT327727 MZP327724:MZP327727 NJL327724:NJL327727 NTH327724:NTH327727 ODD327724:ODD327727 OMZ327724:OMZ327727 OWV327724:OWV327727 PGR327724:PGR327727 PQN327724:PQN327727 QAJ327724:QAJ327727 QKF327724:QKF327727 QUB327724:QUB327727 RDX327724:RDX327727 RNT327724:RNT327727 RXP327724:RXP327727 SHL327724:SHL327727 SRH327724:SRH327727 TBD327724:TBD327727 TKZ327724:TKZ327727 TUV327724:TUV327727 UER327724:UER327727 UON327724:UON327727 UYJ327724:UYJ327727 VIF327724:VIF327727 VSB327724:VSB327727 WBX327724:WBX327727 WLT327724:WLT327727 WVP327724:WVP327727 H393260:H393263 JD393260:JD393263 SZ393260:SZ393263 ACV393260:ACV393263 AMR393260:AMR393263 AWN393260:AWN393263 BGJ393260:BGJ393263 BQF393260:BQF393263 CAB393260:CAB393263 CJX393260:CJX393263 CTT393260:CTT393263 DDP393260:DDP393263 DNL393260:DNL393263 DXH393260:DXH393263 EHD393260:EHD393263 EQZ393260:EQZ393263 FAV393260:FAV393263 FKR393260:FKR393263 FUN393260:FUN393263 GEJ393260:GEJ393263 GOF393260:GOF393263 GYB393260:GYB393263 HHX393260:HHX393263 HRT393260:HRT393263 IBP393260:IBP393263 ILL393260:ILL393263 IVH393260:IVH393263 JFD393260:JFD393263 JOZ393260:JOZ393263 JYV393260:JYV393263 KIR393260:KIR393263 KSN393260:KSN393263 LCJ393260:LCJ393263 LMF393260:LMF393263 LWB393260:LWB393263 MFX393260:MFX393263 MPT393260:MPT393263 MZP393260:MZP393263 NJL393260:NJL393263 NTH393260:NTH393263 ODD393260:ODD393263 OMZ393260:OMZ393263 OWV393260:OWV393263 PGR393260:PGR393263 PQN393260:PQN393263 QAJ393260:QAJ393263 QKF393260:QKF393263 QUB393260:QUB393263 RDX393260:RDX393263 RNT393260:RNT393263 RXP393260:RXP393263 SHL393260:SHL393263 SRH393260:SRH393263 TBD393260:TBD393263 TKZ393260:TKZ393263 TUV393260:TUV393263 UER393260:UER393263 UON393260:UON393263 UYJ393260:UYJ393263 VIF393260:VIF393263 VSB393260:VSB393263 WBX393260:WBX393263 WLT393260:WLT393263 WVP393260:WVP393263 H458796:H458799 JD458796:JD458799 SZ458796:SZ458799 ACV458796:ACV458799 AMR458796:AMR458799 AWN458796:AWN458799 BGJ458796:BGJ458799 BQF458796:BQF458799 CAB458796:CAB458799 CJX458796:CJX458799 CTT458796:CTT458799 DDP458796:DDP458799 DNL458796:DNL458799 DXH458796:DXH458799 EHD458796:EHD458799 EQZ458796:EQZ458799 FAV458796:FAV458799 FKR458796:FKR458799 FUN458796:FUN458799 GEJ458796:GEJ458799 GOF458796:GOF458799 GYB458796:GYB458799 HHX458796:HHX458799 HRT458796:HRT458799 IBP458796:IBP458799 ILL458796:ILL458799 IVH458796:IVH458799 JFD458796:JFD458799 JOZ458796:JOZ458799 JYV458796:JYV458799 KIR458796:KIR458799 KSN458796:KSN458799 LCJ458796:LCJ458799 LMF458796:LMF458799 LWB458796:LWB458799 MFX458796:MFX458799 MPT458796:MPT458799 MZP458796:MZP458799 NJL458796:NJL458799 NTH458796:NTH458799 ODD458796:ODD458799 OMZ458796:OMZ458799 OWV458796:OWV458799 PGR458796:PGR458799 PQN458796:PQN458799 QAJ458796:QAJ458799 QKF458796:QKF458799 QUB458796:QUB458799 RDX458796:RDX458799 RNT458796:RNT458799 RXP458796:RXP458799 SHL458796:SHL458799 SRH458796:SRH458799 TBD458796:TBD458799 TKZ458796:TKZ458799 TUV458796:TUV458799 UER458796:UER458799 UON458796:UON458799 UYJ458796:UYJ458799 VIF458796:VIF458799 VSB458796:VSB458799 WBX458796:WBX458799 WLT458796:WLT458799 WVP458796:WVP458799 H524332:H524335 JD524332:JD524335 SZ524332:SZ524335 ACV524332:ACV524335 AMR524332:AMR524335 AWN524332:AWN524335 BGJ524332:BGJ524335 BQF524332:BQF524335 CAB524332:CAB524335 CJX524332:CJX524335 CTT524332:CTT524335 DDP524332:DDP524335 DNL524332:DNL524335 DXH524332:DXH524335 EHD524332:EHD524335 EQZ524332:EQZ524335 FAV524332:FAV524335 FKR524332:FKR524335 FUN524332:FUN524335 GEJ524332:GEJ524335 GOF524332:GOF524335 GYB524332:GYB524335 HHX524332:HHX524335 HRT524332:HRT524335 IBP524332:IBP524335 ILL524332:ILL524335 IVH524332:IVH524335 JFD524332:JFD524335 JOZ524332:JOZ524335 JYV524332:JYV524335 KIR524332:KIR524335 KSN524332:KSN524335 LCJ524332:LCJ524335 LMF524332:LMF524335 LWB524332:LWB524335 MFX524332:MFX524335 MPT524332:MPT524335 MZP524332:MZP524335 NJL524332:NJL524335 NTH524332:NTH524335 ODD524332:ODD524335 OMZ524332:OMZ524335 OWV524332:OWV524335 PGR524332:PGR524335 PQN524332:PQN524335 QAJ524332:QAJ524335 QKF524332:QKF524335 QUB524332:QUB524335 RDX524332:RDX524335 RNT524332:RNT524335 RXP524332:RXP524335 SHL524332:SHL524335 SRH524332:SRH524335 TBD524332:TBD524335 TKZ524332:TKZ524335 TUV524332:TUV524335 UER524332:UER524335 UON524332:UON524335 UYJ524332:UYJ524335 VIF524332:VIF524335 VSB524332:VSB524335 WBX524332:WBX524335 WLT524332:WLT524335 WVP524332:WVP524335 H589868:H589871 JD589868:JD589871 SZ589868:SZ589871 ACV589868:ACV589871 AMR589868:AMR589871 AWN589868:AWN589871 BGJ589868:BGJ589871 BQF589868:BQF589871 CAB589868:CAB589871 CJX589868:CJX589871 CTT589868:CTT589871 DDP589868:DDP589871 DNL589868:DNL589871 DXH589868:DXH589871 EHD589868:EHD589871 EQZ589868:EQZ589871 FAV589868:FAV589871 FKR589868:FKR589871 FUN589868:FUN589871 GEJ589868:GEJ589871 GOF589868:GOF589871 GYB589868:GYB589871 HHX589868:HHX589871 HRT589868:HRT589871 IBP589868:IBP589871 ILL589868:ILL589871 IVH589868:IVH589871 JFD589868:JFD589871 JOZ589868:JOZ589871 JYV589868:JYV589871 KIR589868:KIR589871 KSN589868:KSN589871 LCJ589868:LCJ589871 LMF589868:LMF589871 LWB589868:LWB589871 MFX589868:MFX589871 MPT589868:MPT589871 MZP589868:MZP589871 NJL589868:NJL589871 NTH589868:NTH589871 ODD589868:ODD589871 OMZ589868:OMZ589871 OWV589868:OWV589871 PGR589868:PGR589871 PQN589868:PQN589871 QAJ589868:QAJ589871 QKF589868:QKF589871 QUB589868:QUB589871 RDX589868:RDX589871 RNT589868:RNT589871 RXP589868:RXP589871 SHL589868:SHL589871 SRH589868:SRH589871 TBD589868:TBD589871 TKZ589868:TKZ589871 TUV589868:TUV589871 UER589868:UER589871 UON589868:UON589871 UYJ589868:UYJ589871 VIF589868:VIF589871 VSB589868:VSB589871 WBX589868:WBX589871 WLT589868:WLT589871 WVP589868:WVP589871 H655404:H655407 JD655404:JD655407 SZ655404:SZ655407 ACV655404:ACV655407 AMR655404:AMR655407 AWN655404:AWN655407 BGJ655404:BGJ655407 BQF655404:BQF655407 CAB655404:CAB655407 CJX655404:CJX655407 CTT655404:CTT655407 DDP655404:DDP655407 DNL655404:DNL655407 DXH655404:DXH655407 EHD655404:EHD655407 EQZ655404:EQZ655407 FAV655404:FAV655407 FKR655404:FKR655407 FUN655404:FUN655407 GEJ655404:GEJ655407 GOF655404:GOF655407 GYB655404:GYB655407 HHX655404:HHX655407 HRT655404:HRT655407 IBP655404:IBP655407 ILL655404:ILL655407 IVH655404:IVH655407 JFD655404:JFD655407 JOZ655404:JOZ655407 JYV655404:JYV655407 KIR655404:KIR655407 KSN655404:KSN655407 LCJ655404:LCJ655407 LMF655404:LMF655407 LWB655404:LWB655407 MFX655404:MFX655407 MPT655404:MPT655407 MZP655404:MZP655407 NJL655404:NJL655407 NTH655404:NTH655407 ODD655404:ODD655407 OMZ655404:OMZ655407 OWV655404:OWV655407 PGR655404:PGR655407 PQN655404:PQN655407 QAJ655404:QAJ655407 QKF655404:QKF655407 QUB655404:QUB655407 RDX655404:RDX655407 RNT655404:RNT655407 RXP655404:RXP655407 SHL655404:SHL655407 SRH655404:SRH655407 TBD655404:TBD655407 TKZ655404:TKZ655407 TUV655404:TUV655407 UER655404:UER655407 UON655404:UON655407 UYJ655404:UYJ655407 VIF655404:VIF655407 VSB655404:VSB655407 WBX655404:WBX655407 WLT655404:WLT655407 WVP655404:WVP655407 H720940:H720943 JD720940:JD720943 SZ720940:SZ720943 ACV720940:ACV720943 AMR720940:AMR720943 AWN720940:AWN720943 BGJ720940:BGJ720943 BQF720940:BQF720943 CAB720940:CAB720943 CJX720940:CJX720943 CTT720940:CTT720943 DDP720940:DDP720943 DNL720940:DNL720943 DXH720940:DXH720943 EHD720940:EHD720943 EQZ720940:EQZ720943 FAV720940:FAV720943 FKR720940:FKR720943 FUN720940:FUN720943 GEJ720940:GEJ720943 GOF720940:GOF720943 GYB720940:GYB720943 HHX720940:HHX720943 HRT720940:HRT720943 IBP720940:IBP720943 ILL720940:ILL720943 IVH720940:IVH720943 JFD720940:JFD720943 JOZ720940:JOZ720943 JYV720940:JYV720943 KIR720940:KIR720943 KSN720940:KSN720943 LCJ720940:LCJ720943 LMF720940:LMF720943 LWB720940:LWB720943 MFX720940:MFX720943 MPT720940:MPT720943 MZP720940:MZP720943 NJL720940:NJL720943 NTH720940:NTH720943 ODD720940:ODD720943 OMZ720940:OMZ720943 OWV720940:OWV720943 PGR720940:PGR720943 PQN720940:PQN720943 QAJ720940:QAJ720943 QKF720940:QKF720943 QUB720940:QUB720943 RDX720940:RDX720943 RNT720940:RNT720943 RXP720940:RXP720943 SHL720940:SHL720943 SRH720940:SRH720943 TBD720940:TBD720943 TKZ720940:TKZ720943 TUV720940:TUV720943 UER720940:UER720943 UON720940:UON720943 UYJ720940:UYJ720943 VIF720940:VIF720943 VSB720940:VSB720943 WBX720940:WBX720943 WLT720940:WLT720943 WVP720940:WVP720943 H786476:H786479 JD786476:JD786479 SZ786476:SZ786479 ACV786476:ACV786479 AMR786476:AMR786479 AWN786476:AWN786479 BGJ786476:BGJ786479 BQF786476:BQF786479 CAB786476:CAB786479 CJX786476:CJX786479 CTT786476:CTT786479 DDP786476:DDP786479 DNL786476:DNL786479 DXH786476:DXH786479 EHD786476:EHD786479 EQZ786476:EQZ786479 FAV786476:FAV786479 FKR786476:FKR786479 FUN786476:FUN786479 GEJ786476:GEJ786479 GOF786476:GOF786479 GYB786476:GYB786479 HHX786476:HHX786479 HRT786476:HRT786479 IBP786476:IBP786479 ILL786476:ILL786479 IVH786476:IVH786479 JFD786476:JFD786479 JOZ786476:JOZ786479 JYV786476:JYV786479 KIR786476:KIR786479 KSN786476:KSN786479 LCJ786476:LCJ786479 LMF786476:LMF786479 LWB786476:LWB786479 MFX786476:MFX786479 MPT786476:MPT786479 MZP786476:MZP786479 NJL786476:NJL786479 NTH786476:NTH786479 ODD786476:ODD786479 OMZ786476:OMZ786479 OWV786476:OWV786479 PGR786476:PGR786479 PQN786476:PQN786479 QAJ786476:QAJ786479 QKF786476:QKF786479 QUB786476:QUB786479 RDX786476:RDX786479 RNT786476:RNT786479 RXP786476:RXP786479 SHL786476:SHL786479 SRH786476:SRH786479 TBD786476:TBD786479 TKZ786476:TKZ786479 TUV786476:TUV786479 UER786476:UER786479 UON786476:UON786479 UYJ786476:UYJ786479 VIF786476:VIF786479 VSB786476:VSB786479 WBX786476:WBX786479 WLT786476:WLT786479 WVP786476:WVP786479 H852012:H852015 JD852012:JD852015 SZ852012:SZ852015 ACV852012:ACV852015 AMR852012:AMR852015 AWN852012:AWN852015 BGJ852012:BGJ852015 BQF852012:BQF852015 CAB852012:CAB852015 CJX852012:CJX852015 CTT852012:CTT852015 DDP852012:DDP852015 DNL852012:DNL852015 DXH852012:DXH852015 EHD852012:EHD852015 EQZ852012:EQZ852015 FAV852012:FAV852015 FKR852012:FKR852015 FUN852012:FUN852015 GEJ852012:GEJ852015 GOF852012:GOF852015 GYB852012:GYB852015 HHX852012:HHX852015 HRT852012:HRT852015 IBP852012:IBP852015 ILL852012:ILL852015 IVH852012:IVH852015 JFD852012:JFD852015 JOZ852012:JOZ852015 JYV852012:JYV852015 KIR852012:KIR852015 KSN852012:KSN852015 LCJ852012:LCJ852015 LMF852012:LMF852015 LWB852012:LWB852015 MFX852012:MFX852015 MPT852012:MPT852015 MZP852012:MZP852015 NJL852012:NJL852015 NTH852012:NTH852015 ODD852012:ODD852015 OMZ852012:OMZ852015 OWV852012:OWV852015 PGR852012:PGR852015 PQN852012:PQN852015 QAJ852012:QAJ852015 QKF852012:QKF852015 QUB852012:QUB852015 RDX852012:RDX852015 RNT852012:RNT852015 RXP852012:RXP852015 SHL852012:SHL852015 SRH852012:SRH852015 TBD852012:TBD852015 TKZ852012:TKZ852015 TUV852012:TUV852015 UER852012:UER852015 UON852012:UON852015 UYJ852012:UYJ852015 VIF852012:VIF852015 VSB852012:VSB852015 WBX852012:WBX852015 WLT852012:WLT852015 WVP852012:WVP852015 H917548:H917551 JD917548:JD917551 SZ917548:SZ917551 ACV917548:ACV917551 AMR917548:AMR917551 AWN917548:AWN917551 BGJ917548:BGJ917551 BQF917548:BQF917551 CAB917548:CAB917551 CJX917548:CJX917551 CTT917548:CTT917551 DDP917548:DDP917551 DNL917548:DNL917551 DXH917548:DXH917551 EHD917548:EHD917551 EQZ917548:EQZ917551 FAV917548:FAV917551 FKR917548:FKR917551 FUN917548:FUN917551 GEJ917548:GEJ917551 GOF917548:GOF917551 GYB917548:GYB917551 HHX917548:HHX917551 HRT917548:HRT917551 IBP917548:IBP917551 ILL917548:ILL917551 IVH917548:IVH917551 JFD917548:JFD917551 JOZ917548:JOZ917551 JYV917548:JYV917551 KIR917548:KIR917551 KSN917548:KSN917551 LCJ917548:LCJ917551 LMF917548:LMF917551 LWB917548:LWB917551 MFX917548:MFX917551 MPT917548:MPT917551 MZP917548:MZP917551 NJL917548:NJL917551 NTH917548:NTH917551 ODD917548:ODD917551 OMZ917548:OMZ917551 OWV917548:OWV917551 PGR917548:PGR917551 PQN917548:PQN917551 QAJ917548:QAJ917551 QKF917548:QKF917551 QUB917548:QUB917551 RDX917548:RDX917551 RNT917548:RNT917551 RXP917548:RXP917551 SHL917548:SHL917551 SRH917548:SRH917551 TBD917548:TBD917551 TKZ917548:TKZ917551 TUV917548:TUV917551 UER917548:UER917551 UON917548:UON917551 UYJ917548:UYJ917551 VIF917548:VIF917551 VSB917548:VSB917551 WBX917548:WBX917551 WLT917548:WLT917551 WVP917548:WVP917551 H983084:H983087 JD983084:JD983087 SZ983084:SZ983087 ACV983084:ACV983087 AMR983084:AMR983087 AWN983084:AWN983087 BGJ983084:BGJ983087 BQF983084:BQF983087 CAB983084:CAB983087 CJX983084:CJX983087 CTT983084:CTT983087 DDP983084:DDP983087 DNL983084:DNL983087 DXH983084:DXH983087 EHD983084:EHD983087 EQZ983084:EQZ983087 FAV983084:FAV983087 FKR983084:FKR983087 FUN983084:FUN983087 GEJ983084:GEJ983087 GOF983084:GOF983087 GYB983084:GYB983087 HHX983084:HHX983087 HRT983084:HRT983087 IBP983084:IBP983087 ILL983084:ILL983087 IVH983084:IVH983087 JFD983084:JFD983087 JOZ983084:JOZ983087 JYV983084:JYV983087 KIR983084:KIR983087 KSN983084:KSN983087 LCJ983084:LCJ983087 LMF983084:LMF983087 LWB983084:LWB983087 MFX983084:MFX983087 MPT983084:MPT983087 MZP983084:MZP983087 NJL983084:NJL983087 NTH983084:NTH983087 ODD983084:ODD983087 OMZ983084:OMZ983087 OWV983084:OWV983087 PGR983084:PGR983087 PQN983084:PQN983087 QAJ983084:QAJ983087 QKF983084:QKF983087 QUB983084:QUB983087 RDX983084:RDX983087 RNT983084:RNT983087 RXP983084:RXP983087 SHL983084:SHL983087 SRH983084:SRH983087 TBD983084:TBD983087 TKZ983084:TKZ983087 TUV983084:TUV983087 UER983084:UER983087 UON983084:UON983087 UYJ983084:UYJ983087 VIF983084:VIF983087 VSB983084:VSB983087 WBX983084:WBX983087 WLT983084:WLT983087 WVP983084:WVP983087" xr:uid="{8485AE38-C409-4B18-BB48-54F6696F1571}">
      <formula1>$H$67:$H$158</formula1>
    </dataValidation>
  </dataValidations>
  <pageMargins left="0.7" right="0.7" top="0.75" bottom="0.75" header="0.3" footer="0.3"/>
  <pageSetup scale="89" fitToHeight="0"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3F1C-C011-4E1B-936B-728331645A4F}">
  <sheetPr>
    <pageSetUpPr fitToPage="1"/>
  </sheetPr>
  <dimension ref="A1:R174"/>
  <sheetViews>
    <sheetView view="pageBreakPreview" zoomScaleNormal="100" zoomScaleSheetLayoutView="100" workbookViewId="0">
      <pane ySplit="5" topLeftCell="A129" activePane="bottomLeft" state="frozen"/>
      <selection activeCell="H40" sqref="H40"/>
      <selection pane="bottomLeft" activeCell="I145" sqref="I145"/>
    </sheetView>
  </sheetViews>
  <sheetFormatPr defaultRowHeight="12.75" x14ac:dyDescent="0.2"/>
  <cols>
    <col min="1" max="1" width="34.5703125" style="52" customWidth="1"/>
    <col min="2" max="3" width="10.7109375" style="60" customWidth="1"/>
    <col min="4" max="4" width="10.7109375" style="52" hidden="1" customWidth="1"/>
    <col min="5" max="6" width="9.28515625" style="52" hidden="1" customWidth="1"/>
    <col min="7" max="7" width="14.28515625" style="52" hidden="1" customWidth="1"/>
    <col min="8" max="8" width="12.28515625" style="52" hidden="1" customWidth="1"/>
    <col min="9" max="10" width="18" style="52" customWidth="1"/>
    <col min="11" max="11" width="18.140625" style="52" customWidth="1"/>
    <col min="12" max="12" width="16.42578125" style="6" customWidth="1"/>
    <col min="13" max="13" width="17.28515625" style="52" customWidth="1"/>
    <col min="14" max="14" width="15.140625" style="52" customWidth="1"/>
    <col min="15" max="15" width="14.85546875" style="52" customWidth="1"/>
    <col min="16" max="254" width="9.140625" style="52"/>
    <col min="255" max="255" width="27.42578125" style="52" customWidth="1"/>
    <col min="256" max="257" width="10.7109375" style="52" customWidth="1"/>
    <col min="258" max="261" width="0" style="52" hidden="1" customWidth="1"/>
    <col min="262" max="264" width="16.42578125" style="52" customWidth="1"/>
    <col min="265" max="266" width="9" style="52" customWidth="1"/>
    <col min="267" max="510" width="9.140625" style="52"/>
    <col min="511" max="511" width="27.42578125" style="52" customWidth="1"/>
    <col min="512" max="513" width="10.7109375" style="52" customWidth="1"/>
    <col min="514" max="517" width="0" style="52" hidden="1" customWidth="1"/>
    <col min="518" max="520" width="16.42578125" style="52" customWidth="1"/>
    <col min="521" max="522" width="9" style="52" customWidth="1"/>
    <col min="523" max="766" width="9.140625" style="52"/>
    <col min="767" max="767" width="27.42578125" style="52" customWidth="1"/>
    <col min="768" max="769" width="10.7109375" style="52" customWidth="1"/>
    <col min="770" max="773" width="0" style="52" hidden="1" customWidth="1"/>
    <col min="774" max="776" width="16.42578125" style="52" customWidth="1"/>
    <col min="777" max="778" width="9" style="52" customWidth="1"/>
    <col min="779" max="1022" width="9.140625" style="52"/>
    <col min="1023" max="1023" width="27.42578125" style="52" customWidth="1"/>
    <col min="1024" max="1025" width="10.7109375" style="52" customWidth="1"/>
    <col min="1026" max="1029" width="0" style="52" hidden="1" customWidth="1"/>
    <col min="1030" max="1032" width="16.42578125" style="52" customWidth="1"/>
    <col min="1033" max="1034" width="9" style="52" customWidth="1"/>
    <col min="1035" max="1278" width="9.140625" style="52"/>
    <col min="1279" max="1279" width="27.42578125" style="52" customWidth="1"/>
    <col min="1280" max="1281" width="10.7109375" style="52" customWidth="1"/>
    <col min="1282" max="1285" width="0" style="52" hidden="1" customWidth="1"/>
    <col min="1286" max="1288" width="16.42578125" style="52" customWidth="1"/>
    <col min="1289" max="1290" width="9" style="52" customWidth="1"/>
    <col min="1291" max="1534" width="9.140625" style="52"/>
    <col min="1535" max="1535" width="27.42578125" style="52" customWidth="1"/>
    <col min="1536" max="1537" width="10.7109375" style="52" customWidth="1"/>
    <col min="1538" max="1541" width="0" style="52" hidden="1" customWidth="1"/>
    <col min="1542" max="1544" width="16.42578125" style="52" customWidth="1"/>
    <col min="1545" max="1546" width="9" style="52" customWidth="1"/>
    <col min="1547" max="1790" width="9.140625" style="52"/>
    <col min="1791" max="1791" width="27.42578125" style="52" customWidth="1"/>
    <col min="1792" max="1793" width="10.7109375" style="52" customWidth="1"/>
    <col min="1794" max="1797" width="0" style="52" hidden="1" customWidth="1"/>
    <col min="1798" max="1800" width="16.42578125" style="52" customWidth="1"/>
    <col min="1801" max="1802" width="9" style="52" customWidth="1"/>
    <col min="1803" max="2046" width="9.140625" style="52"/>
    <col min="2047" max="2047" width="27.42578125" style="52" customWidth="1"/>
    <col min="2048" max="2049" width="10.7109375" style="52" customWidth="1"/>
    <col min="2050" max="2053" width="0" style="52" hidden="1" customWidth="1"/>
    <col min="2054" max="2056" width="16.42578125" style="52" customWidth="1"/>
    <col min="2057" max="2058" width="9" style="52" customWidth="1"/>
    <col min="2059" max="2302" width="9.140625" style="52"/>
    <col min="2303" max="2303" width="27.42578125" style="52" customWidth="1"/>
    <col min="2304" max="2305" width="10.7109375" style="52" customWidth="1"/>
    <col min="2306" max="2309" width="0" style="52" hidden="1" customWidth="1"/>
    <col min="2310" max="2312" width="16.42578125" style="52" customWidth="1"/>
    <col min="2313" max="2314" width="9" style="52" customWidth="1"/>
    <col min="2315" max="2558" width="9.140625" style="52"/>
    <col min="2559" max="2559" width="27.42578125" style="52" customWidth="1"/>
    <col min="2560" max="2561" width="10.7109375" style="52" customWidth="1"/>
    <col min="2562" max="2565" width="0" style="52" hidden="1" customWidth="1"/>
    <col min="2566" max="2568" width="16.42578125" style="52" customWidth="1"/>
    <col min="2569" max="2570" width="9" style="52" customWidth="1"/>
    <col min="2571" max="2814" width="9.140625" style="52"/>
    <col min="2815" max="2815" width="27.42578125" style="52" customWidth="1"/>
    <col min="2816" max="2817" width="10.7109375" style="52" customWidth="1"/>
    <col min="2818" max="2821" width="0" style="52" hidden="1" customWidth="1"/>
    <col min="2822" max="2824" width="16.42578125" style="52" customWidth="1"/>
    <col min="2825" max="2826" width="9" style="52" customWidth="1"/>
    <col min="2827" max="3070" width="9.140625" style="52"/>
    <col min="3071" max="3071" width="27.42578125" style="52" customWidth="1"/>
    <col min="3072" max="3073" width="10.7109375" style="52" customWidth="1"/>
    <col min="3074" max="3077" width="0" style="52" hidden="1" customWidth="1"/>
    <col min="3078" max="3080" width="16.42578125" style="52" customWidth="1"/>
    <col min="3081" max="3082" width="9" style="52" customWidth="1"/>
    <col min="3083" max="3326" width="9.140625" style="52"/>
    <col min="3327" max="3327" width="27.42578125" style="52" customWidth="1"/>
    <col min="3328" max="3329" width="10.7109375" style="52" customWidth="1"/>
    <col min="3330" max="3333" width="0" style="52" hidden="1" customWidth="1"/>
    <col min="3334" max="3336" width="16.42578125" style="52" customWidth="1"/>
    <col min="3337" max="3338" width="9" style="52" customWidth="1"/>
    <col min="3339" max="3582" width="9.140625" style="52"/>
    <col min="3583" max="3583" width="27.42578125" style="52" customWidth="1"/>
    <col min="3584" max="3585" width="10.7109375" style="52" customWidth="1"/>
    <col min="3586" max="3589" width="0" style="52" hidden="1" customWidth="1"/>
    <col min="3590" max="3592" width="16.42578125" style="52" customWidth="1"/>
    <col min="3593" max="3594" width="9" style="52" customWidth="1"/>
    <col min="3595" max="3838" width="9.140625" style="52"/>
    <col min="3839" max="3839" width="27.42578125" style="52" customWidth="1"/>
    <col min="3840" max="3841" width="10.7109375" style="52" customWidth="1"/>
    <col min="3842" max="3845" width="0" style="52" hidden="1" customWidth="1"/>
    <col min="3846" max="3848" width="16.42578125" style="52" customWidth="1"/>
    <col min="3849" max="3850" width="9" style="52" customWidth="1"/>
    <col min="3851" max="4094" width="9.140625" style="52"/>
    <col min="4095" max="4095" width="27.42578125" style="52" customWidth="1"/>
    <col min="4096" max="4097" width="10.7109375" style="52" customWidth="1"/>
    <col min="4098" max="4101" width="0" style="52" hidden="1" customWidth="1"/>
    <col min="4102" max="4104" width="16.42578125" style="52" customWidth="1"/>
    <col min="4105" max="4106" width="9" style="52" customWidth="1"/>
    <col min="4107" max="4350" width="9.140625" style="52"/>
    <col min="4351" max="4351" width="27.42578125" style="52" customWidth="1"/>
    <col min="4352" max="4353" width="10.7109375" style="52" customWidth="1"/>
    <col min="4354" max="4357" width="0" style="52" hidden="1" customWidth="1"/>
    <col min="4358" max="4360" width="16.42578125" style="52" customWidth="1"/>
    <col min="4361" max="4362" width="9" style="52" customWidth="1"/>
    <col min="4363" max="4606" width="9.140625" style="52"/>
    <col min="4607" max="4607" width="27.42578125" style="52" customWidth="1"/>
    <col min="4608" max="4609" width="10.7109375" style="52" customWidth="1"/>
    <col min="4610" max="4613" width="0" style="52" hidden="1" customWidth="1"/>
    <col min="4614" max="4616" width="16.42578125" style="52" customWidth="1"/>
    <col min="4617" max="4618" width="9" style="52" customWidth="1"/>
    <col min="4619" max="4862" width="9.140625" style="52"/>
    <col min="4863" max="4863" width="27.42578125" style="52" customWidth="1"/>
    <col min="4864" max="4865" width="10.7109375" style="52" customWidth="1"/>
    <col min="4866" max="4869" width="0" style="52" hidden="1" customWidth="1"/>
    <col min="4870" max="4872" width="16.42578125" style="52" customWidth="1"/>
    <col min="4873" max="4874" width="9" style="52" customWidth="1"/>
    <col min="4875" max="5118" width="9.140625" style="52"/>
    <col min="5119" max="5119" width="27.42578125" style="52" customWidth="1"/>
    <col min="5120" max="5121" width="10.7109375" style="52" customWidth="1"/>
    <col min="5122" max="5125" width="0" style="52" hidden="1" customWidth="1"/>
    <col min="5126" max="5128" width="16.42578125" style="52" customWidth="1"/>
    <col min="5129" max="5130" width="9" style="52" customWidth="1"/>
    <col min="5131" max="5374" width="9.140625" style="52"/>
    <col min="5375" max="5375" width="27.42578125" style="52" customWidth="1"/>
    <col min="5376" max="5377" width="10.7109375" style="52" customWidth="1"/>
    <col min="5378" max="5381" width="0" style="52" hidden="1" customWidth="1"/>
    <col min="5382" max="5384" width="16.42578125" style="52" customWidth="1"/>
    <col min="5385" max="5386" width="9" style="52" customWidth="1"/>
    <col min="5387" max="5630" width="9.140625" style="52"/>
    <col min="5631" max="5631" width="27.42578125" style="52" customWidth="1"/>
    <col min="5632" max="5633" width="10.7109375" style="52" customWidth="1"/>
    <col min="5634" max="5637" width="0" style="52" hidden="1" customWidth="1"/>
    <col min="5638" max="5640" width="16.42578125" style="52" customWidth="1"/>
    <col min="5641" max="5642" width="9" style="52" customWidth="1"/>
    <col min="5643" max="5886" width="9.140625" style="52"/>
    <col min="5887" max="5887" width="27.42578125" style="52" customWidth="1"/>
    <col min="5888" max="5889" width="10.7109375" style="52" customWidth="1"/>
    <col min="5890" max="5893" width="0" style="52" hidden="1" customWidth="1"/>
    <col min="5894" max="5896" width="16.42578125" style="52" customWidth="1"/>
    <col min="5897" max="5898" width="9" style="52" customWidth="1"/>
    <col min="5899" max="6142" width="9.140625" style="52"/>
    <col min="6143" max="6143" width="27.42578125" style="52" customWidth="1"/>
    <col min="6144" max="6145" width="10.7109375" style="52" customWidth="1"/>
    <col min="6146" max="6149" width="0" style="52" hidden="1" customWidth="1"/>
    <col min="6150" max="6152" width="16.42578125" style="52" customWidth="1"/>
    <col min="6153" max="6154" width="9" style="52" customWidth="1"/>
    <col min="6155" max="6398" width="9.140625" style="52"/>
    <col min="6399" max="6399" width="27.42578125" style="52" customWidth="1"/>
    <col min="6400" max="6401" width="10.7109375" style="52" customWidth="1"/>
    <col min="6402" max="6405" width="0" style="52" hidden="1" customWidth="1"/>
    <col min="6406" max="6408" width="16.42578125" style="52" customWidth="1"/>
    <col min="6409" max="6410" width="9" style="52" customWidth="1"/>
    <col min="6411" max="6654" width="9.140625" style="52"/>
    <col min="6655" max="6655" width="27.42578125" style="52" customWidth="1"/>
    <col min="6656" max="6657" width="10.7109375" style="52" customWidth="1"/>
    <col min="6658" max="6661" width="0" style="52" hidden="1" customWidth="1"/>
    <col min="6662" max="6664" width="16.42578125" style="52" customWidth="1"/>
    <col min="6665" max="6666" width="9" style="52" customWidth="1"/>
    <col min="6667" max="6910" width="9.140625" style="52"/>
    <col min="6911" max="6911" width="27.42578125" style="52" customWidth="1"/>
    <col min="6912" max="6913" width="10.7109375" style="52" customWidth="1"/>
    <col min="6914" max="6917" width="0" style="52" hidden="1" customWidth="1"/>
    <col min="6918" max="6920" width="16.42578125" style="52" customWidth="1"/>
    <col min="6921" max="6922" width="9" style="52" customWidth="1"/>
    <col min="6923" max="7166" width="9.140625" style="52"/>
    <col min="7167" max="7167" width="27.42578125" style="52" customWidth="1"/>
    <col min="7168" max="7169" width="10.7109375" style="52" customWidth="1"/>
    <col min="7170" max="7173" width="0" style="52" hidden="1" customWidth="1"/>
    <col min="7174" max="7176" width="16.42578125" style="52" customWidth="1"/>
    <col min="7177" max="7178" width="9" style="52" customWidth="1"/>
    <col min="7179" max="7422" width="9.140625" style="52"/>
    <col min="7423" max="7423" width="27.42578125" style="52" customWidth="1"/>
    <col min="7424" max="7425" width="10.7109375" style="52" customWidth="1"/>
    <col min="7426" max="7429" width="0" style="52" hidden="1" customWidth="1"/>
    <col min="7430" max="7432" width="16.42578125" style="52" customWidth="1"/>
    <col min="7433" max="7434" width="9" style="52" customWidth="1"/>
    <col min="7435" max="7678" width="9.140625" style="52"/>
    <col min="7679" max="7679" width="27.42578125" style="52" customWidth="1"/>
    <col min="7680" max="7681" width="10.7109375" style="52" customWidth="1"/>
    <col min="7682" max="7685" width="0" style="52" hidden="1" customWidth="1"/>
    <col min="7686" max="7688" width="16.42578125" style="52" customWidth="1"/>
    <col min="7689" max="7690" width="9" style="52" customWidth="1"/>
    <col min="7691" max="7934" width="9.140625" style="52"/>
    <col min="7935" max="7935" width="27.42578125" style="52" customWidth="1"/>
    <col min="7936" max="7937" width="10.7109375" style="52" customWidth="1"/>
    <col min="7938" max="7941" width="0" style="52" hidden="1" customWidth="1"/>
    <col min="7942" max="7944" width="16.42578125" style="52" customWidth="1"/>
    <col min="7945" max="7946" width="9" style="52" customWidth="1"/>
    <col min="7947" max="8190" width="9.140625" style="52"/>
    <col min="8191" max="8191" width="27.42578125" style="52" customWidth="1"/>
    <col min="8192" max="8193" width="10.7109375" style="52" customWidth="1"/>
    <col min="8194" max="8197" width="0" style="52" hidden="1" customWidth="1"/>
    <col min="8198" max="8200" width="16.42578125" style="52" customWidth="1"/>
    <col min="8201" max="8202" width="9" style="52" customWidth="1"/>
    <col min="8203" max="8446" width="9.140625" style="52"/>
    <col min="8447" max="8447" width="27.42578125" style="52" customWidth="1"/>
    <col min="8448" max="8449" width="10.7109375" style="52" customWidth="1"/>
    <col min="8450" max="8453" width="0" style="52" hidden="1" customWidth="1"/>
    <col min="8454" max="8456" width="16.42578125" style="52" customWidth="1"/>
    <col min="8457" max="8458" width="9" style="52" customWidth="1"/>
    <col min="8459" max="8702" width="9.140625" style="52"/>
    <col min="8703" max="8703" width="27.42578125" style="52" customWidth="1"/>
    <col min="8704" max="8705" width="10.7109375" style="52" customWidth="1"/>
    <col min="8706" max="8709" width="0" style="52" hidden="1" customWidth="1"/>
    <col min="8710" max="8712" width="16.42578125" style="52" customWidth="1"/>
    <col min="8713" max="8714" width="9" style="52" customWidth="1"/>
    <col min="8715" max="8958" width="9.140625" style="52"/>
    <col min="8959" max="8959" width="27.42578125" style="52" customWidth="1"/>
    <col min="8960" max="8961" width="10.7109375" style="52" customWidth="1"/>
    <col min="8962" max="8965" width="0" style="52" hidden="1" customWidth="1"/>
    <col min="8966" max="8968" width="16.42578125" style="52" customWidth="1"/>
    <col min="8969" max="8970" width="9" style="52" customWidth="1"/>
    <col min="8971" max="9214" width="9.140625" style="52"/>
    <col min="9215" max="9215" width="27.42578125" style="52" customWidth="1"/>
    <col min="9216" max="9217" width="10.7109375" style="52" customWidth="1"/>
    <col min="9218" max="9221" width="0" style="52" hidden="1" customWidth="1"/>
    <col min="9222" max="9224" width="16.42578125" style="52" customWidth="1"/>
    <col min="9225" max="9226" width="9" style="52" customWidth="1"/>
    <col min="9227" max="9470" width="9.140625" style="52"/>
    <col min="9471" max="9471" width="27.42578125" style="52" customWidth="1"/>
    <col min="9472" max="9473" width="10.7109375" style="52" customWidth="1"/>
    <col min="9474" max="9477" width="0" style="52" hidden="1" customWidth="1"/>
    <col min="9478" max="9480" width="16.42578125" style="52" customWidth="1"/>
    <col min="9481" max="9482" width="9" style="52" customWidth="1"/>
    <col min="9483" max="9726" width="9.140625" style="52"/>
    <col min="9727" max="9727" width="27.42578125" style="52" customWidth="1"/>
    <col min="9728" max="9729" width="10.7109375" style="52" customWidth="1"/>
    <col min="9730" max="9733" width="0" style="52" hidden="1" customWidth="1"/>
    <col min="9734" max="9736" width="16.42578125" style="52" customWidth="1"/>
    <col min="9737" max="9738" width="9" style="52" customWidth="1"/>
    <col min="9739" max="9982" width="9.140625" style="52"/>
    <col min="9983" max="9983" width="27.42578125" style="52" customWidth="1"/>
    <col min="9984" max="9985" width="10.7109375" style="52" customWidth="1"/>
    <col min="9986" max="9989" width="0" style="52" hidden="1" customWidth="1"/>
    <col min="9990" max="9992" width="16.42578125" style="52" customWidth="1"/>
    <col min="9993" max="9994" width="9" style="52" customWidth="1"/>
    <col min="9995" max="10238" width="9.140625" style="52"/>
    <col min="10239" max="10239" width="27.42578125" style="52" customWidth="1"/>
    <col min="10240" max="10241" width="10.7109375" style="52" customWidth="1"/>
    <col min="10242" max="10245" width="0" style="52" hidden="1" customWidth="1"/>
    <col min="10246" max="10248" width="16.42578125" style="52" customWidth="1"/>
    <col min="10249" max="10250" width="9" style="52" customWidth="1"/>
    <col min="10251" max="10494" width="9.140625" style="52"/>
    <col min="10495" max="10495" width="27.42578125" style="52" customWidth="1"/>
    <col min="10496" max="10497" width="10.7109375" style="52" customWidth="1"/>
    <col min="10498" max="10501" width="0" style="52" hidden="1" customWidth="1"/>
    <col min="10502" max="10504" width="16.42578125" style="52" customWidth="1"/>
    <col min="10505" max="10506" width="9" style="52" customWidth="1"/>
    <col min="10507" max="10750" width="9.140625" style="52"/>
    <col min="10751" max="10751" width="27.42578125" style="52" customWidth="1"/>
    <col min="10752" max="10753" width="10.7109375" style="52" customWidth="1"/>
    <col min="10754" max="10757" width="0" style="52" hidden="1" customWidth="1"/>
    <col min="10758" max="10760" width="16.42578125" style="52" customWidth="1"/>
    <col min="10761" max="10762" width="9" style="52" customWidth="1"/>
    <col min="10763" max="11006" width="9.140625" style="52"/>
    <col min="11007" max="11007" width="27.42578125" style="52" customWidth="1"/>
    <col min="11008" max="11009" width="10.7109375" style="52" customWidth="1"/>
    <col min="11010" max="11013" width="0" style="52" hidden="1" customWidth="1"/>
    <col min="11014" max="11016" width="16.42578125" style="52" customWidth="1"/>
    <col min="11017" max="11018" width="9" style="52" customWidth="1"/>
    <col min="11019" max="11262" width="9.140625" style="52"/>
    <col min="11263" max="11263" width="27.42578125" style="52" customWidth="1"/>
    <col min="11264" max="11265" width="10.7109375" style="52" customWidth="1"/>
    <col min="11266" max="11269" width="0" style="52" hidden="1" customWidth="1"/>
    <col min="11270" max="11272" width="16.42578125" style="52" customWidth="1"/>
    <col min="11273" max="11274" width="9" style="52" customWidth="1"/>
    <col min="11275" max="11518" width="9.140625" style="52"/>
    <col min="11519" max="11519" width="27.42578125" style="52" customWidth="1"/>
    <col min="11520" max="11521" width="10.7109375" style="52" customWidth="1"/>
    <col min="11522" max="11525" width="0" style="52" hidden="1" customWidth="1"/>
    <col min="11526" max="11528" width="16.42578125" style="52" customWidth="1"/>
    <col min="11529" max="11530" width="9" style="52" customWidth="1"/>
    <col min="11531" max="11774" width="9.140625" style="52"/>
    <col min="11775" max="11775" width="27.42578125" style="52" customWidth="1"/>
    <col min="11776" max="11777" width="10.7109375" style="52" customWidth="1"/>
    <col min="11778" max="11781" width="0" style="52" hidden="1" customWidth="1"/>
    <col min="11782" max="11784" width="16.42578125" style="52" customWidth="1"/>
    <col min="11785" max="11786" width="9" style="52" customWidth="1"/>
    <col min="11787" max="12030" width="9.140625" style="52"/>
    <col min="12031" max="12031" width="27.42578125" style="52" customWidth="1"/>
    <col min="12032" max="12033" width="10.7109375" style="52" customWidth="1"/>
    <col min="12034" max="12037" width="0" style="52" hidden="1" customWidth="1"/>
    <col min="12038" max="12040" width="16.42578125" style="52" customWidth="1"/>
    <col min="12041" max="12042" width="9" style="52" customWidth="1"/>
    <col min="12043" max="12286" width="9.140625" style="52"/>
    <col min="12287" max="12287" width="27.42578125" style="52" customWidth="1"/>
    <col min="12288" max="12289" width="10.7109375" style="52" customWidth="1"/>
    <col min="12290" max="12293" width="0" style="52" hidden="1" customWidth="1"/>
    <col min="12294" max="12296" width="16.42578125" style="52" customWidth="1"/>
    <col min="12297" max="12298" width="9" style="52" customWidth="1"/>
    <col min="12299" max="12542" width="9.140625" style="52"/>
    <col min="12543" max="12543" width="27.42578125" style="52" customWidth="1"/>
    <col min="12544" max="12545" width="10.7109375" style="52" customWidth="1"/>
    <col min="12546" max="12549" width="0" style="52" hidden="1" customWidth="1"/>
    <col min="12550" max="12552" width="16.42578125" style="52" customWidth="1"/>
    <col min="12553" max="12554" width="9" style="52" customWidth="1"/>
    <col min="12555" max="12798" width="9.140625" style="52"/>
    <col min="12799" max="12799" width="27.42578125" style="52" customWidth="1"/>
    <col min="12800" max="12801" width="10.7109375" style="52" customWidth="1"/>
    <col min="12802" max="12805" width="0" style="52" hidden="1" customWidth="1"/>
    <col min="12806" max="12808" width="16.42578125" style="52" customWidth="1"/>
    <col min="12809" max="12810" width="9" style="52" customWidth="1"/>
    <col min="12811" max="13054" width="9.140625" style="52"/>
    <col min="13055" max="13055" width="27.42578125" style="52" customWidth="1"/>
    <col min="13056" max="13057" width="10.7109375" style="52" customWidth="1"/>
    <col min="13058" max="13061" width="0" style="52" hidden="1" customWidth="1"/>
    <col min="13062" max="13064" width="16.42578125" style="52" customWidth="1"/>
    <col min="13065" max="13066" width="9" style="52" customWidth="1"/>
    <col min="13067" max="13310" width="9.140625" style="52"/>
    <col min="13311" max="13311" width="27.42578125" style="52" customWidth="1"/>
    <col min="13312" max="13313" width="10.7109375" style="52" customWidth="1"/>
    <col min="13314" max="13317" width="0" style="52" hidden="1" customWidth="1"/>
    <col min="13318" max="13320" width="16.42578125" style="52" customWidth="1"/>
    <col min="13321" max="13322" width="9" style="52" customWidth="1"/>
    <col min="13323" max="13566" width="9.140625" style="52"/>
    <col min="13567" max="13567" width="27.42578125" style="52" customWidth="1"/>
    <col min="13568" max="13569" width="10.7109375" style="52" customWidth="1"/>
    <col min="13570" max="13573" width="0" style="52" hidden="1" customWidth="1"/>
    <col min="13574" max="13576" width="16.42578125" style="52" customWidth="1"/>
    <col min="13577" max="13578" width="9" style="52" customWidth="1"/>
    <col min="13579" max="13822" width="9.140625" style="52"/>
    <col min="13823" max="13823" width="27.42578125" style="52" customWidth="1"/>
    <col min="13824" max="13825" width="10.7109375" style="52" customWidth="1"/>
    <col min="13826" max="13829" width="0" style="52" hidden="1" customWidth="1"/>
    <col min="13830" max="13832" width="16.42578125" style="52" customWidth="1"/>
    <col min="13833" max="13834" width="9" style="52" customWidth="1"/>
    <col min="13835" max="14078" width="9.140625" style="52"/>
    <col min="14079" max="14079" width="27.42578125" style="52" customWidth="1"/>
    <col min="14080" max="14081" width="10.7109375" style="52" customWidth="1"/>
    <col min="14082" max="14085" width="0" style="52" hidden="1" customWidth="1"/>
    <col min="14086" max="14088" width="16.42578125" style="52" customWidth="1"/>
    <col min="14089" max="14090" width="9" style="52" customWidth="1"/>
    <col min="14091" max="14334" width="9.140625" style="52"/>
    <col min="14335" max="14335" width="27.42578125" style="52" customWidth="1"/>
    <col min="14336" max="14337" width="10.7109375" style="52" customWidth="1"/>
    <col min="14338" max="14341" width="0" style="52" hidden="1" customWidth="1"/>
    <col min="14342" max="14344" width="16.42578125" style="52" customWidth="1"/>
    <col min="14345" max="14346" width="9" style="52" customWidth="1"/>
    <col min="14347" max="14590" width="9.140625" style="52"/>
    <col min="14591" max="14591" width="27.42578125" style="52" customWidth="1"/>
    <col min="14592" max="14593" width="10.7109375" style="52" customWidth="1"/>
    <col min="14594" max="14597" width="0" style="52" hidden="1" customWidth="1"/>
    <col min="14598" max="14600" width="16.42578125" style="52" customWidth="1"/>
    <col min="14601" max="14602" width="9" style="52" customWidth="1"/>
    <col min="14603" max="14846" width="9.140625" style="52"/>
    <col min="14847" max="14847" width="27.42578125" style="52" customWidth="1"/>
    <col min="14848" max="14849" width="10.7109375" style="52" customWidth="1"/>
    <col min="14850" max="14853" width="0" style="52" hidden="1" customWidth="1"/>
    <col min="14854" max="14856" width="16.42578125" style="52" customWidth="1"/>
    <col min="14857" max="14858" width="9" style="52" customWidth="1"/>
    <col min="14859" max="15102" width="9.140625" style="52"/>
    <col min="15103" max="15103" width="27.42578125" style="52" customWidth="1"/>
    <col min="15104" max="15105" width="10.7109375" style="52" customWidth="1"/>
    <col min="15106" max="15109" width="0" style="52" hidden="1" customWidth="1"/>
    <col min="15110" max="15112" width="16.42578125" style="52" customWidth="1"/>
    <col min="15113" max="15114" width="9" style="52" customWidth="1"/>
    <col min="15115" max="15358" width="9.140625" style="52"/>
    <col min="15359" max="15359" width="27.42578125" style="52" customWidth="1"/>
    <col min="15360" max="15361" width="10.7109375" style="52" customWidth="1"/>
    <col min="15362" max="15365" width="0" style="52" hidden="1" customWidth="1"/>
    <col min="15366" max="15368" width="16.42578125" style="52" customWidth="1"/>
    <col min="15369" max="15370" width="9" style="52" customWidth="1"/>
    <col min="15371" max="15614" width="9.140625" style="52"/>
    <col min="15615" max="15615" width="27.42578125" style="52" customWidth="1"/>
    <col min="15616" max="15617" width="10.7109375" style="52" customWidth="1"/>
    <col min="15618" max="15621" width="0" style="52" hidden="1" customWidth="1"/>
    <col min="15622" max="15624" width="16.42578125" style="52" customWidth="1"/>
    <col min="15625" max="15626" width="9" style="52" customWidth="1"/>
    <col min="15627" max="15870" width="9.140625" style="52"/>
    <col min="15871" max="15871" width="27.42578125" style="52" customWidth="1"/>
    <col min="15872" max="15873" width="10.7109375" style="52" customWidth="1"/>
    <col min="15874" max="15877" width="0" style="52" hidden="1" customWidth="1"/>
    <col min="15878" max="15880" width="16.42578125" style="52" customWidth="1"/>
    <col min="15881" max="15882" width="9" style="52" customWidth="1"/>
    <col min="15883" max="16126" width="9.140625" style="52"/>
    <col min="16127" max="16127" width="27.42578125" style="52" customWidth="1"/>
    <col min="16128" max="16129" width="10.7109375" style="52" customWidth="1"/>
    <col min="16130" max="16133" width="0" style="52" hidden="1" customWidth="1"/>
    <col min="16134" max="16136" width="16.42578125" style="52" customWidth="1"/>
    <col min="16137" max="16138" width="9" style="52" customWidth="1"/>
    <col min="16139" max="16384" width="9.140625" style="52"/>
  </cols>
  <sheetData>
    <row r="1" spans="1:15" s="6" customFormat="1" x14ac:dyDescent="0.2">
      <c r="A1" s="82" t="str">
        <f>'6.1'!B1</f>
        <v>PacifiCorp</v>
      </c>
      <c r="B1" s="60"/>
      <c r="C1" s="60"/>
      <c r="D1" s="60"/>
      <c r="E1" s="60"/>
      <c r="F1" s="60"/>
      <c r="G1" s="60"/>
      <c r="H1" s="60"/>
      <c r="I1" s="52"/>
      <c r="J1" s="52"/>
      <c r="K1" s="52"/>
    </row>
    <row r="2" spans="1:15" s="6" customFormat="1" x14ac:dyDescent="0.2">
      <c r="A2" s="53" t="str">
        <f>'6.1'!B2</f>
        <v>Washington 2023 General Rate Case</v>
      </c>
      <c r="B2" s="60"/>
      <c r="C2" s="60"/>
      <c r="D2" s="60"/>
      <c r="E2" s="52"/>
      <c r="F2" s="52"/>
      <c r="G2" s="52"/>
      <c r="H2" s="52"/>
      <c r="I2" s="52"/>
      <c r="J2" s="52"/>
      <c r="K2" s="52"/>
    </row>
    <row r="3" spans="1:15" s="6" customFormat="1" x14ac:dyDescent="0.2">
      <c r="A3" s="82" t="s">
        <v>66</v>
      </c>
      <c r="B3" s="60"/>
      <c r="C3" s="60"/>
      <c r="D3" s="60"/>
      <c r="E3" s="52"/>
      <c r="F3" s="52"/>
      <c r="G3" s="52"/>
      <c r="H3" s="52"/>
      <c r="I3" s="52"/>
      <c r="J3" s="52"/>
      <c r="K3" s="52"/>
    </row>
    <row r="4" spans="1:15" s="6" customFormat="1" x14ac:dyDescent="0.2">
      <c r="A4" s="52"/>
      <c r="B4" s="60"/>
      <c r="C4" s="60"/>
      <c r="D4" s="60"/>
      <c r="E4" s="52"/>
      <c r="F4" s="52"/>
      <c r="G4" s="52"/>
      <c r="H4" s="52"/>
      <c r="I4" s="91" t="s">
        <v>67</v>
      </c>
      <c r="J4" s="91" t="s">
        <v>68</v>
      </c>
      <c r="K4" s="91"/>
    </row>
    <row r="5" spans="1:15" s="6" customFormat="1" x14ac:dyDescent="0.2">
      <c r="A5" s="98" t="s">
        <v>69</v>
      </c>
      <c r="B5" s="92" t="s">
        <v>70</v>
      </c>
      <c r="C5" s="92" t="s">
        <v>71</v>
      </c>
      <c r="D5" s="92" t="s">
        <v>71</v>
      </c>
      <c r="E5" s="99" t="s">
        <v>5</v>
      </c>
      <c r="F5" s="99" t="s">
        <v>72</v>
      </c>
      <c r="G5" s="99" t="s">
        <v>73</v>
      </c>
      <c r="H5" s="99" t="s">
        <v>74</v>
      </c>
      <c r="I5" s="92" t="s">
        <v>75</v>
      </c>
      <c r="J5" s="92" t="s">
        <v>75</v>
      </c>
      <c r="K5" s="92" t="s">
        <v>197</v>
      </c>
    </row>
    <row r="6" spans="1:15" s="6" customFormat="1" x14ac:dyDescent="0.2">
      <c r="A6" s="82"/>
      <c r="B6" s="60"/>
      <c r="C6" s="60"/>
      <c r="D6" s="60"/>
      <c r="E6" s="52"/>
      <c r="F6" s="52"/>
      <c r="G6" s="52"/>
      <c r="H6" s="52"/>
      <c r="I6" s="52"/>
      <c r="J6" s="52"/>
      <c r="K6" s="52"/>
    </row>
    <row r="7" spans="1:15" s="6" customFormat="1" x14ac:dyDescent="0.2">
      <c r="A7" s="82" t="s">
        <v>76</v>
      </c>
      <c r="B7" s="60"/>
      <c r="C7" s="60"/>
      <c r="D7" s="60"/>
      <c r="E7" s="52"/>
      <c r="F7" s="52"/>
      <c r="G7" s="52"/>
      <c r="H7" s="52"/>
      <c r="I7" s="52"/>
      <c r="J7" s="52"/>
      <c r="K7" s="52"/>
    </row>
    <row r="8" spans="1:15" s="6" customFormat="1" ht="9" customHeight="1" x14ac:dyDescent="0.2">
      <c r="A8" s="82"/>
      <c r="B8" s="60"/>
      <c r="C8" s="60"/>
      <c r="D8" s="60"/>
      <c r="E8" s="52"/>
      <c r="F8" s="52"/>
      <c r="G8" s="52"/>
      <c r="H8" s="52"/>
      <c r="I8" s="52"/>
      <c r="J8" s="52"/>
      <c r="K8" s="52"/>
    </row>
    <row r="9" spans="1:15" s="6" customFormat="1" x14ac:dyDescent="0.2">
      <c r="A9" s="82" t="s">
        <v>77</v>
      </c>
      <c r="B9" s="60"/>
      <c r="C9" s="60"/>
      <c r="D9" s="60"/>
      <c r="E9" s="52"/>
      <c r="F9" s="52"/>
      <c r="G9" s="52"/>
      <c r="H9" s="52"/>
      <c r="I9" s="52"/>
      <c r="J9" s="52"/>
      <c r="K9" s="52"/>
    </row>
    <row r="10" spans="1:15" s="6" customFormat="1" x14ac:dyDescent="0.2">
      <c r="A10" s="52" t="s">
        <v>78</v>
      </c>
      <c r="B10" s="60" t="s">
        <v>13</v>
      </c>
      <c r="C10" s="60" t="str">
        <f>D10</f>
        <v>CAGE</v>
      </c>
      <c r="D10" s="60" t="s">
        <v>14</v>
      </c>
      <c r="E10" s="52" t="s">
        <v>79</v>
      </c>
      <c r="F10" s="52" t="s">
        <v>80</v>
      </c>
      <c r="G10" s="52" t="str">
        <f t="shared" ref="G10:G14" si="0">E10&amp;F10&amp;D10</f>
        <v>DSTMPCAGE</v>
      </c>
      <c r="H10" s="52" t="str">
        <f t="shared" ref="H10:H14" si="1">B10&amp;D10</f>
        <v>403SPCAGE</v>
      </c>
      <c r="I10" s="6">
        <v>255757187.91</v>
      </c>
      <c r="J10" s="6">
        <f ca="1">SUMIF('6.1.4 - 6.1-21'!$F$12:$F$147,'6.1.2 - 6.1.3'!G10,'6.1.4 - 6.1-21'!$EI$12:$EI$147)+'6.1.4 - 6.1-21'!EI18</f>
        <v>259985817.07332018</v>
      </c>
      <c r="K10" s="6">
        <f t="shared" ref="K10:K14" ca="1" si="2">J10-I10</f>
        <v>4228629.1633201838</v>
      </c>
    </row>
    <row r="11" spans="1:15" s="6" customFormat="1" x14ac:dyDescent="0.2">
      <c r="A11" s="52" t="s">
        <v>81</v>
      </c>
      <c r="B11" s="60" t="s">
        <v>13</v>
      </c>
      <c r="C11" s="60" t="str">
        <f t="shared" ref="C11:C14" si="3">D11</f>
        <v>CAGW</v>
      </c>
      <c r="D11" s="60" t="s">
        <v>15</v>
      </c>
      <c r="E11" s="52" t="s">
        <v>79</v>
      </c>
      <c r="F11" s="52" t="s">
        <v>80</v>
      </c>
      <c r="G11" s="52" t="str">
        <f t="shared" si="0"/>
        <v>DSTMPCAGW</v>
      </c>
      <c r="H11" s="52" t="str">
        <f t="shared" si="1"/>
        <v>403SPCAGW</v>
      </c>
      <c r="I11" s="6">
        <v>19904019.59</v>
      </c>
      <c r="J11" s="6">
        <f ca="1">SUMIF('6.1.4 - 6.1-21'!$F$12:$F$147,'6.1.2 - 6.1.3'!G11,'6.1.4 - 6.1-21'!$EI$12:$EI$147)</f>
        <v>-4.1836631268852474E-9</v>
      </c>
      <c r="K11" s="6">
        <f t="shared" ca="1" si="2"/>
        <v>-19904019.590000004</v>
      </c>
    </row>
    <row r="12" spans="1:15" s="6" customFormat="1" x14ac:dyDescent="0.2">
      <c r="A12" s="52" t="s">
        <v>82</v>
      </c>
      <c r="B12" s="60" t="s">
        <v>13</v>
      </c>
      <c r="C12" s="60" t="str">
        <f t="shared" si="3"/>
        <v>SG</v>
      </c>
      <c r="D12" s="60" t="s">
        <v>16</v>
      </c>
      <c r="E12" s="52" t="s">
        <v>79</v>
      </c>
      <c r="F12" s="52" t="s">
        <v>80</v>
      </c>
      <c r="G12" s="52" t="str">
        <f t="shared" si="0"/>
        <v>DSTMPSG</v>
      </c>
      <c r="H12" s="52" t="str">
        <f t="shared" si="1"/>
        <v>403SPSG</v>
      </c>
      <c r="I12" s="6">
        <v>5417070.25</v>
      </c>
      <c r="J12" s="6">
        <f ca="1">SUMIF('6.1.4 - 6.1-21'!$F$12:$F$147,'6.1.2 - 6.1.3'!G12,'6.1.4 - 6.1-21'!$EI$12:$EI$147)</f>
        <v>2889057.5474290014</v>
      </c>
      <c r="K12" s="6">
        <f t="shared" ca="1" si="2"/>
        <v>-2528012.7025709986</v>
      </c>
    </row>
    <row r="13" spans="1:15" s="6" customFormat="1" x14ac:dyDescent="0.2">
      <c r="A13" s="52" t="s">
        <v>83</v>
      </c>
      <c r="B13" s="60" t="s">
        <v>13</v>
      </c>
      <c r="C13" s="60" t="str">
        <f t="shared" si="3"/>
        <v>SG</v>
      </c>
      <c r="D13" s="60" t="s">
        <v>16</v>
      </c>
      <c r="E13" s="52" t="s">
        <v>79</v>
      </c>
      <c r="F13" s="52" t="s">
        <v>84</v>
      </c>
      <c r="G13" s="52" t="str">
        <f t="shared" si="0"/>
        <v>DSTMPRSG</v>
      </c>
      <c r="H13" s="52" t="str">
        <f t="shared" si="1"/>
        <v>403SPSG</v>
      </c>
      <c r="I13" s="6">
        <v>0</v>
      </c>
      <c r="J13" s="6">
        <f ca="1">SUMIF('6.1.4 - 6.1-21'!$F$12:$F$147,'6.1.2 - 6.1.3'!G13,'6.1.4 - 6.1-21'!$EI$12:$EI$147)+'6.1.4 - 6.1-21'!EI15</f>
        <v>4599468.555569767</v>
      </c>
      <c r="K13" s="6">
        <f t="shared" ca="1" si="2"/>
        <v>4599468.555569767</v>
      </c>
    </row>
    <row r="14" spans="1:15" s="6" customFormat="1" x14ac:dyDescent="0.2">
      <c r="A14" s="52" t="s">
        <v>85</v>
      </c>
      <c r="B14" s="60" t="s">
        <v>13</v>
      </c>
      <c r="C14" s="60" t="str">
        <f t="shared" si="3"/>
        <v>JBG</v>
      </c>
      <c r="D14" s="60" t="s">
        <v>18</v>
      </c>
      <c r="E14" s="52" t="s">
        <v>79</v>
      </c>
      <c r="F14" s="52" t="s">
        <v>80</v>
      </c>
      <c r="G14" s="52" t="str">
        <f t="shared" si="0"/>
        <v>DSTMPJBG</v>
      </c>
      <c r="H14" s="52" t="str">
        <f t="shared" si="1"/>
        <v>403SPJBG</v>
      </c>
      <c r="I14" s="6">
        <v>67755234.290000007</v>
      </c>
      <c r="J14" s="6">
        <f ca="1">SUMIF('6.1.4 - 6.1-21'!$F$12:$F$147,'6.1.2 - 6.1.3'!G14,'6.1.4 - 6.1-21'!$EI$12:$EI$147)</f>
        <v>-7.5289500886912033E-9</v>
      </c>
      <c r="K14" s="6">
        <f t="shared" ca="1" si="2"/>
        <v>-67755234.290000021</v>
      </c>
    </row>
    <row r="15" spans="1:15" x14ac:dyDescent="0.2">
      <c r="A15" s="52" t="s">
        <v>86</v>
      </c>
      <c r="D15" s="60"/>
      <c r="I15" s="7">
        <f>SUBTOTAL(9,I10:I14)</f>
        <v>348833512.04000002</v>
      </c>
      <c r="J15" s="7">
        <f ca="1">SUBTOTAL(9,J10:J14)</f>
        <v>267474343.17631894</v>
      </c>
      <c r="K15" s="7">
        <f ca="1">SUBTOTAL(9,K10:K14)</f>
        <v>-81359168.863681078</v>
      </c>
      <c r="L15" s="51"/>
      <c r="M15" s="51"/>
      <c r="N15" s="51"/>
      <c r="O15" s="51"/>
    </row>
    <row r="16" spans="1:15" x14ac:dyDescent="0.2">
      <c r="D16" s="60"/>
      <c r="I16" s="6"/>
      <c r="J16" s="6"/>
      <c r="K16" s="6"/>
    </row>
    <row r="17" spans="1:15" x14ac:dyDescent="0.2">
      <c r="A17" s="82" t="s">
        <v>87</v>
      </c>
      <c r="D17" s="60"/>
      <c r="I17" s="6"/>
      <c r="J17" s="6"/>
      <c r="K17" s="6"/>
    </row>
    <row r="18" spans="1:15" x14ac:dyDescent="0.2">
      <c r="A18" s="1" t="s">
        <v>82</v>
      </c>
      <c r="B18" s="60" t="s">
        <v>20</v>
      </c>
      <c r="C18" s="60" t="str">
        <f t="shared" ref="C18:C20" si="4">D18</f>
        <v>SG-U</v>
      </c>
      <c r="D18" s="60" t="s">
        <v>22</v>
      </c>
      <c r="E18" s="52" t="s">
        <v>79</v>
      </c>
      <c r="F18" s="52" t="s">
        <v>88</v>
      </c>
      <c r="G18" s="52" t="str">
        <f>E18&amp;F18&amp;D18</f>
        <v>DHYDPSG-U</v>
      </c>
      <c r="H18" s="52" t="str">
        <f>B18&amp;D18</f>
        <v>403HPSG-U</v>
      </c>
      <c r="I18" s="6">
        <v>8645147.1100000013</v>
      </c>
      <c r="J18" s="6">
        <f ca="1">SUMIF('6.1.4 - 6.1-21'!$F$12:$F$147,'6.1.2 - 6.1.3'!G18,'6.1.4 - 6.1-21'!$EI$12:$EI$147)</f>
        <v>10778745.883538784</v>
      </c>
      <c r="K18" s="6">
        <f t="shared" ref="K18:K20" ca="1" si="5">J18-I18</f>
        <v>2133598.7735387832</v>
      </c>
    </row>
    <row r="19" spans="1:15" x14ac:dyDescent="0.2">
      <c r="A19" s="1" t="s">
        <v>82</v>
      </c>
      <c r="B19" s="60" t="s">
        <v>20</v>
      </c>
      <c r="C19" s="60" t="str">
        <f t="shared" si="4"/>
        <v>SG-P</v>
      </c>
      <c r="D19" s="60" t="s">
        <v>21</v>
      </c>
      <c r="E19" s="52" t="s">
        <v>79</v>
      </c>
      <c r="F19" s="52" t="s">
        <v>88</v>
      </c>
      <c r="G19" s="52" t="str">
        <f>E19&amp;F19&amp;D19</f>
        <v>DHYDPSG-P</v>
      </c>
      <c r="H19" s="52" t="str">
        <f>B19&amp;D19</f>
        <v>403HPSG-P</v>
      </c>
      <c r="I19" s="6">
        <v>22827473.489999998</v>
      </c>
      <c r="J19" s="6">
        <f ca="1">SUMIF('6.1.4 - 6.1-21'!$F$12:$F$147,'6.1.2 - 6.1.3'!G19,'6.1.4 - 6.1-21'!$EI$12:$EI$147)</f>
        <v>24965617.814672597</v>
      </c>
      <c r="K19" s="6">
        <f t="shared" ca="1" si="5"/>
        <v>2138144.3246725984</v>
      </c>
    </row>
    <row r="20" spans="1:15" x14ac:dyDescent="0.2">
      <c r="A20" s="52" t="s">
        <v>89</v>
      </c>
      <c r="B20" s="60" t="s">
        <v>20</v>
      </c>
      <c r="C20" s="60" t="str">
        <f t="shared" si="4"/>
        <v>SG</v>
      </c>
      <c r="D20" s="60" t="s">
        <v>16</v>
      </c>
      <c r="E20" s="52" t="s">
        <v>79</v>
      </c>
      <c r="F20" s="52" t="s">
        <v>90</v>
      </c>
      <c r="G20" s="52" t="str">
        <f>E20&amp;F20&amp;D20</f>
        <v>DHYDPKDSG</v>
      </c>
      <c r="H20" s="52" t="str">
        <f>B20&amp;D20</f>
        <v>403HPSG</v>
      </c>
      <c r="I20" s="6">
        <v>0</v>
      </c>
      <c r="J20" s="6">
        <f>SUMIF('6.1.4 - 6.1-21'!$F$12:$F$147,'6.1.2 - 6.1.3'!G20,'6.1.4 - 6.1-21'!$EI$12:$EI$147)</f>
        <v>0</v>
      </c>
      <c r="K20" s="6">
        <f t="shared" si="5"/>
        <v>0</v>
      </c>
    </row>
    <row r="21" spans="1:15" x14ac:dyDescent="0.2">
      <c r="A21" s="52" t="s">
        <v>91</v>
      </c>
      <c r="D21" s="60"/>
      <c r="I21" s="7">
        <f>SUBTOTAL(9,I18:I20)</f>
        <v>31472620.600000001</v>
      </c>
      <c r="J21" s="7">
        <f ca="1">SUBTOTAL(9,J18:J20)</f>
        <v>35744363.698211379</v>
      </c>
      <c r="K21" s="7">
        <f ca="1">SUBTOTAL(9,K18:K20)</f>
        <v>4271743.0982113816</v>
      </c>
      <c r="L21" s="51"/>
      <c r="M21" s="51"/>
      <c r="N21" s="51"/>
      <c r="O21" s="51"/>
    </row>
    <row r="22" spans="1:15" x14ac:dyDescent="0.2">
      <c r="D22" s="60"/>
      <c r="I22" s="6"/>
      <c r="J22" s="6"/>
      <c r="K22" s="6"/>
    </row>
    <row r="23" spans="1:15" x14ac:dyDescent="0.2">
      <c r="A23" s="82" t="s">
        <v>92</v>
      </c>
      <c r="D23" s="60"/>
      <c r="I23" s="6"/>
      <c r="J23" s="6"/>
      <c r="K23" s="6"/>
    </row>
    <row r="24" spans="1:15" x14ac:dyDescent="0.2">
      <c r="A24" s="52" t="s">
        <v>78</v>
      </c>
      <c r="B24" s="60" t="s">
        <v>24</v>
      </c>
      <c r="C24" s="60" t="str">
        <f t="shared" ref="C24:C29" si="6">D24</f>
        <v>CAGE</v>
      </c>
      <c r="D24" s="60" t="s">
        <v>14</v>
      </c>
      <c r="E24" s="52" t="s">
        <v>79</v>
      </c>
      <c r="F24" s="52" t="s">
        <v>93</v>
      </c>
      <c r="G24" s="52" t="str">
        <f>E24&amp;F24&amp;D24</f>
        <v>DOTHPCAGE</v>
      </c>
      <c r="H24" s="52" t="str">
        <f>B24&amp;D24</f>
        <v>403OPCAGE</v>
      </c>
      <c r="I24" s="6">
        <v>53940944.119999997</v>
      </c>
      <c r="J24" s="6">
        <f ca="1">SUMIF('6.1.4 - 6.1-21'!$F$12:$F$147,'6.1.2 - 6.1.3'!G24,'6.1.4 - 6.1-21'!$EI$12:$EI$147)</f>
        <v>53183563.186110243</v>
      </c>
      <c r="K24" s="6">
        <f t="shared" ref="K24:K29" ca="1" si="7">J24-I24</f>
        <v>-757380.93388975412</v>
      </c>
    </row>
    <row r="25" spans="1:15" x14ac:dyDescent="0.2">
      <c r="A25" s="52" t="s">
        <v>81</v>
      </c>
      <c r="B25" s="60" t="s">
        <v>24</v>
      </c>
      <c r="C25" s="60" t="str">
        <f t="shared" si="6"/>
        <v>CAGW</v>
      </c>
      <c r="D25" s="60" t="s">
        <v>15</v>
      </c>
      <c r="E25" s="52" t="s">
        <v>79</v>
      </c>
      <c r="F25" s="52" t="s">
        <v>93</v>
      </c>
      <c r="G25" s="52" t="str">
        <f>E25&amp;F25&amp;D25</f>
        <v>DOTHPCAGW</v>
      </c>
      <c r="H25" s="52" t="str">
        <f>B25&amp;D25</f>
        <v>403OPCAGW</v>
      </c>
      <c r="I25" s="6">
        <v>21140242.219999999</v>
      </c>
      <c r="J25" s="6">
        <f ca="1">SUMIF('6.1.4 - 6.1-21'!$F$12:$F$147,'6.1.2 - 6.1.3'!G25,'6.1.4 - 6.1-21'!$EI$12:$EI$147)</f>
        <v>20399659.390033148</v>
      </c>
      <c r="K25" s="6">
        <f t="shared" ca="1" si="7"/>
        <v>-740582.82996685058</v>
      </c>
    </row>
    <row r="26" spans="1:15" x14ac:dyDescent="0.2">
      <c r="A26" s="1" t="s">
        <v>139</v>
      </c>
      <c r="B26" s="60" t="s">
        <v>24</v>
      </c>
      <c r="C26" s="60" t="str">
        <f t="shared" si="6"/>
        <v>SG-W</v>
      </c>
      <c r="D26" s="60" t="s">
        <v>25</v>
      </c>
      <c r="E26" s="52" t="s">
        <v>79</v>
      </c>
      <c r="F26" s="52" t="s">
        <v>93</v>
      </c>
      <c r="G26" s="52" t="str">
        <f>E26&amp;F26&amp;D26</f>
        <v>DOTHPSG-W</v>
      </c>
      <c r="H26" s="52" t="str">
        <f>B26&amp;D26</f>
        <v>403OPSG-W</v>
      </c>
      <c r="I26" s="6">
        <v>143742355.05000001</v>
      </c>
      <c r="J26" s="6">
        <f ca="1">SUMIF('6.1.4 - 6.1-21'!$F$12:$F$147,'6.1.2 - 6.1.3'!G26,'6.1.4 - 6.1-21'!$EI$12:$EI$147)</f>
        <v>148702611.97156471</v>
      </c>
      <c r="K26" s="6">
        <f t="shared" ca="1" si="7"/>
        <v>4960256.9215646982</v>
      </c>
    </row>
    <row r="27" spans="1:15" x14ac:dyDescent="0.2">
      <c r="A27" s="52" t="s">
        <v>82</v>
      </c>
      <c r="B27" s="60" t="s">
        <v>24</v>
      </c>
      <c r="C27" s="60" t="str">
        <f t="shared" si="6"/>
        <v>SG</v>
      </c>
      <c r="D27" s="60" t="s">
        <v>16</v>
      </c>
      <c r="E27" s="52" t="s">
        <v>79</v>
      </c>
      <c r="F27" s="52" t="s">
        <v>93</v>
      </c>
      <c r="G27" s="52" t="str">
        <f t="shared" ref="G27:G28" si="8">E27&amp;F27&amp;D27</f>
        <v>DOTHPSG</v>
      </c>
      <c r="H27" s="52" t="str">
        <f t="shared" ref="H27:H28" si="9">B27&amp;D27</f>
        <v>403OPSG</v>
      </c>
      <c r="I27" s="6">
        <v>83040.2</v>
      </c>
      <c r="J27" s="6">
        <f ca="1">SUMIF('6.1.4 - 6.1-21'!$F$12:$F$147,'6.1.2 - 6.1.3'!G27,'6.1.4 - 6.1-21'!$EI$12:$EI$147)</f>
        <v>227.93772300000003</v>
      </c>
      <c r="K27" s="6">
        <f t="shared" ca="1" si="7"/>
        <v>-82812.262277000002</v>
      </c>
    </row>
    <row r="28" spans="1:15" x14ac:dyDescent="0.2">
      <c r="A28" s="52" t="s">
        <v>101</v>
      </c>
      <c r="B28" s="60" t="s">
        <v>24</v>
      </c>
      <c r="C28" s="60" t="str">
        <f t="shared" si="6"/>
        <v>OR</v>
      </c>
      <c r="D28" s="60" t="s">
        <v>33</v>
      </c>
      <c r="E28" s="52" t="s">
        <v>79</v>
      </c>
      <c r="F28" s="52" t="s">
        <v>93</v>
      </c>
      <c r="G28" s="52" t="str">
        <f t="shared" si="8"/>
        <v>DOTHPOR</v>
      </c>
      <c r="H28" s="52" t="str">
        <f t="shared" si="9"/>
        <v>403OPOR</v>
      </c>
      <c r="I28" s="6">
        <v>151.53</v>
      </c>
      <c r="J28" s="6">
        <f>SUMIF('6.1.4 - 6.1-21'!$F$12:$F$147,'6.1.2 - 6.1.3'!G28,'6.1.4 - 6.1-21'!$EI$12:$EI$147)</f>
        <v>0</v>
      </c>
      <c r="K28" s="6">
        <f t="shared" si="7"/>
        <v>-151.53</v>
      </c>
    </row>
    <row r="29" spans="1:15" x14ac:dyDescent="0.2">
      <c r="A29" s="52" t="s">
        <v>104</v>
      </c>
      <c r="B29" s="60" t="s">
        <v>24</v>
      </c>
      <c r="C29" s="60" t="str">
        <f t="shared" si="6"/>
        <v>UT</v>
      </c>
      <c r="D29" s="60" t="s">
        <v>34</v>
      </c>
      <c r="E29" s="52" t="s">
        <v>79</v>
      </c>
      <c r="F29" s="52" t="s">
        <v>93</v>
      </c>
      <c r="G29" s="52" t="str">
        <f>E29&amp;F29&amp;D29</f>
        <v>DOTHPUT</v>
      </c>
      <c r="H29" s="52" t="str">
        <f>B29&amp;D29</f>
        <v>403OPUT</v>
      </c>
      <c r="I29" s="6">
        <v>19753.28</v>
      </c>
      <c r="J29" s="6">
        <f>SUMIF('6.1.4 - 6.1-21'!$F$12:$F$147,'6.1.2 - 6.1.3'!G29,'6.1.4 - 6.1-21'!$EI$12:$EI$147)</f>
        <v>0</v>
      </c>
      <c r="K29" s="6">
        <f t="shared" si="7"/>
        <v>-19753.28</v>
      </c>
    </row>
    <row r="30" spans="1:15" x14ac:dyDescent="0.2">
      <c r="A30" s="52" t="s">
        <v>94</v>
      </c>
      <c r="D30" s="60"/>
      <c r="I30" s="7">
        <f>SUBTOTAL(9,I24:I29)</f>
        <v>218926486.40000001</v>
      </c>
      <c r="J30" s="7">
        <f ca="1">SUBTOTAL(9,J24:J29)</f>
        <v>222286062.4854311</v>
      </c>
      <c r="K30" s="7">
        <f ca="1">SUBTOTAL(9,K24:K29)</f>
        <v>3359576.0854310938</v>
      </c>
      <c r="L30" s="51"/>
      <c r="M30" s="51"/>
      <c r="N30" s="51"/>
      <c r="O30" s="51"/>
    </row>
    <row r="31" spans="1:15" x14ac:dyDescent="0.2">
      <c r="D31" s="60"/>
      <c r="I31" s="6"/>
      <c r="J31" s="6"/>
      <c r="K31" s="6"/>
      <c r="N31" s="100"/>
    </row>
    <row r="32" spans="1:15" x14ac:dyDescent="0.2">
      <c r="A32" s="82" t="s">
        <v>95</v>
      </c>
      <c r="D32" s="60"/>
      <c r="I32" s="6"/>
      <c r="J32" s="6"/>
      <c r="K32" s="6"/>
    </row>
    <row r="33" spans="1:15" x14ac:dyDescent="0.2">
      <c r="A33" s="52" t="s">
        <v>78</v>
      </c>
      <c r="B33" s="60" t="s">
        <v>29</v>
      </c>
      <c r="C33" s="60" t="str">
        <f t="shared" ref="C33:C36" si="10">D33</f>
        <v>CAGE</v>
      </c>
      <c r="D33" s="60" t="s">
        <v>14</v>
      </c>
      <c r="E33" s="52" t="s">
        <v>79</v>
      </c>
      <c r="F33" s="52" t="s">
        <v>96</v>
      </c>
      <c r="G33" s="52" t="str">
        <f>E33&amp;F33&amp;D33</f>
        <v>DTRNPCAGE</v>
      </c>
      <c r="H33" s="52" t="str">
        <f>B33&amp;D33</f>
        <v>403TPCAGE</v>
      </c>
      <c r="I33" s="6">
        <v>0</v>
      </c>
      <c r="J33" s="6">
        <f ca="1">SUMIF('6.1.4 - 6.1-21'!$F$12:$F$147,'6.1.2 - 6.1.3'!G33,'6.1.4 - 6.1-21'!$EI$12:$EI$147)</f>
        <v>2893920.7213202682</v>
      </c>
      <c r="K33" s="6">
        <f t="shared" ref="K33:K36" ca="1" si="11">J33-I33</f>
        <v>2893920.7213202682</v>
      </c>
    </row>
    <row r="34" spans="1:15" x14ac:dyDescent="0.2">
      <c r="A34" s="52" t="s">
        <v>81</v>
      </c>
      <c r="B34" s="60" t="s">
        <v>29</v>
      </c>
      <c r="C34" s="60" t="str">
        <f t="shared" si="10"/>
        <v>CAGW</v>
      </c>
      <c r="D34" s="60" t="s">
        <v>15</v>
      </c>
      <c r="E34" s="52" t="s">
        <v>79</v>
      </c>
      <c r="F34" s="52" t="s">
        <v>96</v>
      </c>
      <c r="G34" s="52" t="str">
        <f>E34&amp;F34&amp;D34</f>
        <v>DTRNPCAGW</v>
      </c>
      <c r="H34" s="52" t="str">
        <f>B34&amp;D34</f>
        <v>403TPCAGW</v>
      </c>
      <c r="I34" s="6">
        <v>35065</v>
      </c>
      <c r="J34" s="6">
        <f ca="1">SUMIF('6.1.4 - 6.1-21'!$F$12:$F$147,'6.1.2 - 6.1.3'!G34,'6.1.4 - 6.1-21'!$EI$12:$EI$147)</f>
        <v>315661.80885079986</v>
      </c>
      <c r="K34" s="6">
        <f t="shared" ca="1" si="11"/>
        <v>280596.80885079986</v>
      </c>
    </row>
    <row r="35" spans="1:15" x14ac:dyDescent="0.2">
      <c r="A35" s="52" t="s">
        <v>85</v>
      </c>
      <c r="B35" s="60" t="s">
        <v>29</v>
      </c>
      <c r="C35" s="60" t="str">
        <f t="shared" si="10"/>
        <v>JBG</v>
      </c>
      <c r="D35" s="60" t="s">
        <v>18</v>
      </c>
      <c r="E35" s="52" t="s">
        <v>79</v>
      </c>
      <c r="F35" s="52" t="s">
        <v>96</v>
      </c>
      <c r="G35" s="52" t="str">
        <f t="shared" ref="G35:G36" si="12">E35&amp;F35&amp;D35</f>
        <v>DTRNPJBG</v>
      </c>
      <c r="H35" s="52" t="str">
        <f t="shared" ref="H35:H36" si="13">B35&amp;D35</f>
        <v>403TPJBG</v>
      </c>
      <c r="I35" s="6">
        <v>0</v>
      </c>
      <c r="J35" s="6">
        <f ca="1">SUMIF('6.1.4 - 6.1-21'!$F$12:$F$147,'6.1.2 - 6.1.3'!G35,'6.1.4 - 6.1-21'!$EI$12:$EI$147)</f>
        <v>0</v>
      </c>
      <c r="K35" s="6">
        <f t="shared" ca="1" si="11"/>
        <v>0</v>
      </c>
    </row>
    <row r="36" spans="1:15" x14ac:dyDescent="0.2">
      <c r="A36" s="52" t="s">
        <v>82</v>
      </c>
      <c r="B36" s="60" t="s">
        <v>29</v>
      </c>
      <c r="C36" s="60" t="str">
        <f t="shared" si="10"/>
        <v>SG</v>
      </c>
      <c r="D36" s="60" t="s">
        <v>16</v>
      </c>
      <c r="E36" s="52" t="s">
        <v>79</v>
      </c>
      <c r="F36" s="52" t="s">
        <v>96</v>
      </c>
      <c r="G36" s="52" t="str">
        <f t="shared" si="12"/>
        <v>DTRNPSG</v>
      </c>
      <c r="H36" s="52" t="str">
        <f t="shared" si="13"/>
        <v>403TPSG</v>
      </c>
      <c r="I36" s="6">
        <v>136394907.80000001</v>
      </c>
      <c r="J36" s="6">
        <f ca="1">SUMIF('6.1.4 - 6.1-21'!$F$12:$F$147,'6.1.2 - 6.1.3'!G36,'6.1.4 - 6.1-21'!$EI$12:$EI$147)</f>
        <v>140339663.47062078</v>
      </c>
      <c r="K36" s="6">
        <f t="shared" ca="1" si="11"/>
        <v>3944755.6706207693</v>
      </c>
    </row>
    <row r="37" spans="1:15" hidden="1" x14ac:dyDescent="0.2">
      <c r="D37" s="60"/>
      <c r="I37" s="6"/>
      <c r="J37" s="6"/>
      <c r="K37" s="6"/>
    </row>
    <row r="38" spans="1:15" hidden="1" x14ac:dyDescent="0.2">
      <c r="D38" s="60"/>
      <c r="I38" s="6"/>
      <c r="J38" s="6"/>
      <c r="K38" s="6"/>
    </row>
    <row r="39" spans="1:15" hidden="1" x14ac:dyDescent="0.2">
      <c r="D39" s="60"/>
      <c r="I39" s="6"/>
      <c r="J39" s="6"/>
      <c r="K39" s="6"/>
    </row>
    <row r="40" spans="1:15" hidden="1" x14ac:dyDescent="0.2">
      <c r="D40" s="60"/>
      <c r="I40" s="6"/>
      <c r="J40" s="6"/>
      <c r="K40" s="6"/>
    </row>
    <row r="41" spans="1:15" x14ac:dyDescent="0.2">
      <c r="A41" s="52" t="s">
        <v>97</v>
      </c>
      <c r="D41" s="60"/>
      <c r="I41" s="7">
        <f>SUBTOTAL(9,I33:I40)</f>
        <v>136429972.80000001</v>
      </c>
      <c r="J41" s="7">
        <f ca="1">SUBTOTAL(9,J33:J40)</f>
        <v>143549246.00079185</v>
      </c>
      <c r="K41" s="7">
        <f ca="1">SUBTOTAL(9,K33:K40)</f>
        <v>7119273.2007918376</v>
      </c>
      <c r="L41" s="51"/>
      <c r="M41" s="51"/>
      <c r="N41" s="51"/>
      <c r="O41" s="51"/>
    </row>
    <row r="42" spans="1:15" x14ac:dyDescent="0.2">
      <c r="D42" s="60"/>
      <c r="I42" s="6"/>
      <c r="J42" s="6"/>
      <c r="K42" s="6"/>
    </row>
    <row r="43" spans="1:15" x14ac:dyDescent="0.2">
      <c r="A43" s="82" t="s">
        <v>98</v>
      </c>
      <c r="D43" s="60"/>
      <c r="I43" s="6"/>
      <c r="J43" s="6"/>
      <c r="K43" s="6"/>
    </row>
    <row r="44" spans="1:15" x14ac:dyDescent="0.2">
      <c r="A44" s="52" t="s">
        <v>99</v>
      </c>
      <c r="B44" s="60">
        <v>403364</v>
      </c>
      <c r="C44" s="60" t="str">
        <f t="shared" ref="C44:C50" si="14">D44</f>
        <v>CA</v>
      </c>
      <c r="D44" s="60" t="s">
        <v>31</v>
      </c>
      <c r="E44" s="52" t="s">
        <v>79</v>
      </c>
      <c r="F44" s="52" t="s">
        <v>100</v>
      </c>
      <c r="G44" s="52" t="str">
        <f t="shared" ref="G44:G50" si="15">E44&amp;F44&amp;D44</f>
        <v>DDSTPCA</v>
      </c>
      <c r="H44" s="52" t="str">
        <f t="shared" ref="H44:H50" si="16">B44&amp;D44</f>
        <v>403364CA</v>
      </c>
      <c r="I44" s="6">
        <v>8461476.1399999987</v>
      </c>
      <c r="J44" s="6">
        <f ca="1">SUMIF('6.1.4 - 6.1-21'!$F$12:$F$147,'6.1.2 - 6.1.3'!G44,'6.1.4 - 6.1-21'!$EI$12:$EI$147)</f>
        <v>11801002.627948795</v>
      </c>
      <c r="K44" s="6">
        <f t="shared" ref="K44:K50" ca="1" si="17">J44-I44</f>
        <v>3339526.4879487958</v>
      </c>
    </row>
    <row r="45" spans="1:15" x14ac:dyDescent="0.2">
      <c r="A45" s="52" t="s">
        <v>101</v>
      </c>
      <c r="B45" s="60">
        <v>403364</v>
      </c>
      <c r="C45" s="60" t="str">
        <f t="shared" si="14"/>
        <v>OR</v>
      </c>
      <c r="D45" s="60" t="s">
        <v>33</v>
      </c>
      <c r="E45" s="52" t="s">
        <v>79</v>
      </c>
      <c r="F45" s="52" t="s">
        <v>100</v>
      </c>
      <c r="G45" s="52" t="str">
        <f t="shared" si="15"/>
        <v>DDSTPOR</v>
      </c>
      <c r="H45" s="52" t="str">
        <f t="shared" si="16"/>
        <v>403364OR</v>
      </c>
      <c r="I45" s="6">
        <v>55842936.93</v>
      </c>
      <c r="J45" s="6">
        <f ca="1">SUMIF('6.1.4 - 6.1-21'!$F$12:$F$147,'6.1.2 - 6.1.3'!G45,'6.1.4 - 6.1-21'!$EI$12:$EI$147)</f>
        <v>61214711.400178686</v>
      </c>
      <c r="K45" s="6">
        <f t="shared" ca="1" si="17"/>
        <v>5371774.4701786861</v>
      </c>
    </row>
    <row r="46" spans="1:15" x14ac:dyDescent="0.2">
      <c r="A46" s="52" t="s">
        <v>102</v>
      </c>
      <c r="B46" s="60">
        <v>403364</v>
      </c>
      <c r="C46" s="60" t="str">
        <f t="shared" si="14"/>
        <v>WA</v>
      </c>
      <c r="D46" s="60" t="s">
        <v>27</v>
      </c>
      <c r="E46" s="52" t="s">
        <v>79</v>
      </c>
      <c r="F46" s="52" t="s">
        <v>100</v>
      </c>
      <c r="G46" s="52" t="str">
        <f t="shared" si="15"/>
        <v>DDSTPWA</v>
      </c>
      <c r="H46" s="52" t="str">
        <f t="shared" si="16"/>
        <v>403364WA</v>
      </c>
      <c r="I46" s="6">
        <v>15106942.449999997</v>
      </c>
      <c r="J46" s="6">
        <f ca="1">SUMIF('6.1.4 - 6.1-21'!$F$12:$F$147,'6.1.2 - 6.1.3'!G46,'6.1.4 - 6.1-21'!$EI$12:$EI$147)</f>
        <v>16552377.037801681</v>
      </c>
      <c r="K46" s="6">
        <f t="shared" ca="1" si="17"/>
        <v>1445434.5878016837</v>
      </c>
    </row>
    <row r="47" spans="1:15" x14ac:dyDescent="0.2">
      <c r="A47" s="52" t="s">
        <v>103</v>
      </c>
      <c r="B47" s="60">
        <v>403364</v>
      </c>
      <c r="C47" s="60" t="str">
        <f t="shared" si="14"/>
        <v>WYP</v>
      </c>
      <c r="D47" s="60" t="s">
        <v>35</v>
      </c>
      <c r="E47" s="52" t="s">
        <v>79</v>
      </c>
      <c r="F47" s="52" t="s">
        <v>100</v>
      </c>
      <c r="G47" s="52" t="str">
        <f t="shared" si="15"/>
        <v>DDSTPWYP</v>
      </c>
      <c r="H47" s="52" t="str">
        <f t="shared" si="16"/>
        <v>403364WYP</v>
      </c>
      <c r="I47" s="6">
        <v>19036519.290000003</v>
      </c>
      <c r="J47" s="6">
        <f ca="1">SUMIF('6.1.4 - 6.1-21'!$F$12:$F$147,'6.1.2 - 6.1.3'!G47,'6.1.4 - 6.1-21'!$EI$12:$EI$147)</f>
        <v>20388535.963392302</v>
      </c>
      <c r="K47" s="6">
        <f t="shared" ca="1" si="17"/>
        <v>1352016.6733922996</v>
      </c>
    </row>
    <row r="48" spans="1:15" x14ac:dyDescent="0.2">
      <c r="A48" s="52" t="s">
        <v>104</v>
      </c>
      <c r="B48" s="60">
        <v>403364</v>
      </c>
      <c r="C48" s="60" t="str">
        <f t="shared" si="14"/>
        <v>UT</v>
      </c>
      <c r="D48" s="60" t="s">
        <v>34</v>
      </c>
      <c r="E48" s="52" t="s">
        <v>79</v>
      </c>
      <c r="F48" s="52" t="s">
        <v>100</v>
      </c>
      <c r="G48" s="52" t="str">
        <f t="shared" si="15"/>
        <v>DDSTPUT</v>
      </c>
      <c r="H48" s="52" t="str">
        <f t="shared" si="16"/>
        <v>403364UT</v>
      </c>
      <c r="I48" s="6">
        <v>87377376.700000003</v>
      </c>
      <c r="J48" s="6">
        <f ca="1">SUMIF('6.1.4 - 6.1-21'!$F$12:$F$147,'6.1.2 - 6.1.3'!G48,'6.1.4 - 6.1-21'!$EI$12:$EI$147)</f>
        <v>103778329.93581314</v>
      </c>
      <c r="K48" s="6">
        <f t="shared" ca="1" si="17"/>
        <v>16400953.235813141</v>
      </c>
    </row>
    <row r="49" spans="1:15" x14ac:dyDescent="0.2">
      <c r="A49" s="52" t="s">
        <v>105</v>
      </c>
      <c r="B49" s="60">
        <v>403364</v>
      </c>
      <c r="C49" s="60" t="str">
        <f t="shared" si="14"/>
        <v>ID</v>
      </c>
      <c r="D49" s="60" t="s">
        <v>32</v>
      </c>
      <c r="E49" s="52" t="s">
        <v>79</v>
      </c>
      <c r="F49" s="52" t="s">
        <v>100</v>
      </c>
      <c r="G49" s="52" t="str">
        <f t="shared" si="15"/>
        <v>DDSTPID</v>
      </c>
      <c r="H49" s="52" t="str">
        <f t="shared" si="16"/>
        <v>403364ID</v>
      </c>
      <c r="I49" s="6">
        <v>10416030.229999999</v>
      </c>
      <c r="J49" s="6">
        <f ca="1">SUMIF('6.1.4 - 6.1-21'!$F$12:$F$147,'6.1.2 - 6.1.3'!G49,'6.1.4 - 6.1-21'!$EI$12:$EI$147)</f>
        <v>11778572.789731815</v>
      </c>
      <c r="K49" s="6">
        <f t="shared" ca="1" si="17"/>
        <v>1362542.5597318169</v>
      </c>
    </row>
    <row r="50" spans="1:15" x14ac:dyDescent="0.2">
      <c r="A50" s="52" t="s">
        <v>106</v>
      </c>
      <c r="B50" s="60">
        <v>403364</v>
      </c>
      <c r="C50" s="60" t="str">
        <f t="shared" si="14"/>
        <v>WYU</v>
      </c>
      <c r="D50" s="60" t="s">
        <v>40</v>
      </c>
      <c r="E50" s="52" t="s">
        <v>79</v>
      </c>
      <c r="F50" s="52" t="s">
        <v>100</v>
      </c>
      <c r="G50" s="52" t="str">
        <f t="shared" si="15"/>
        <v>DDSTPWYU</v>
      </c>
      <c r="H50" s="52" t="str">
        <f t="shared" si="16"/>
        <v>403364WYU</v>
      </c>
      <c r="I50" s="6">
        <v>3685104.35</v>
      </c>
      <c r="J50" s="6">
        <f ca="1">SUMIF('6.1.4 - 6.1-21'!$F$12:$F$147,'6.1.2 - 6.1.3'!G50,'6.1.4 - 6.1-21'!$EI$12:$EI$147)</f>
        <v>3934041.3857559566</v>
      </c>
      <c r="K50" s="6">
        <f t="shared" ca="1" si="17"/>
        <v>248937.03575595655</v>
      </c>
    </row>
    <row r="51" spans="1:15" x14ac:dyDescent="0.2">
      <c r="A51" s="52" t="s">
        <v>107</v>
      </c>
      <c r="D51" s="60"/>
      <c r="I51" s="7">
        <f>SUBTOTAL(9,I44:I50)</f>
        <v>199926386.08999997</v>
      </c>
      <c r="J51" s="7">
        <f ca="1">SUBTOTAL(9,J44:J50)</f>
        <v>229447571.14062238</v>
      </c>
      <c r="K51" s="7">
        <f ca="1">SUBTOTAL(9,K44:K50)</f>
        <v>29521185.050622381</v>
      </c>
      <c r="L51" s="51"/>
      <c r="M51" s="51"/>
      <c r="N51" s="51"/>
      <c r="O51" s="51"/>
    </row>
    <row r="52" spans="1:15" x14ac:dyDescent="0.2">
      <c r="D52" s="60"/>
      <c r="I52" s="6"/>
      <c r="J52" s="6"/>
      <c r="K52" s="6"/>
    </row>
    <row r="53" spans="1:15" x14ac:dyDescent="0.2">
      <c r="A53" s="82" t="s">
        <v>108</v>
      </c>
      <c r="D53" s="60"/>
      <c r="I53" s="6"/>
      <c r="J53" s="6"/>
      <c r="K53" s="6"/>
      <c r="M53" s="6"/>
    </row>
    <row r="54" spans="1:15" x14ac:dyDescent="0.2">
      <c r="A54" s="52" t="s">
        <v>99</v>
      </c>
      <c r="B54" s="60" t="s">
        <v>39</v>
      </c>
      <c r="C54" s="60" t="str">
        <f t="shared" ref="C54:C77" si="18">D54</f>
        <v>CA</v>
      </c>
      <c r="D54" s="60" t="s">
        <v>31</v>
      </c>
      <c r="E54" s="52" t="s">
        <v>79</v>
      </c>
      <c r="F54" s="52" t="s">
        <v>109</v>
      </c>
      <c r="G54" s="52" t="str">
        <f t="shared" ref="G54:G77" si="19">E54&amp;F54&amp;D54</f>
        <v>DGNLPCA</v>
      </c>
      <c r="H54" s="52" t="str">
        <f t="shared" ref="H54:H77" si="20">B54&amp;D54</f>
        <v>403GPCA</v>
      </c>
      <c r="I54" s="6">
        <v>432836.49</v>
      </c>
      <c r="J54" s="6">
        <f ca="1">SUMIF('6.1.4 - 6.1-21'!$F$12:$F$147,'6.1.2 - 6.1.3'!G54,'6.1.4 - 6.1-21'!$EI$12:$EI$147)</f>
        <v>472451.67979285808</v>
      </c>
      <c r="K54" s="6">
        <f t="shared" ref="K54:K77" ca="1" si="21">J54-I54</f>
        <v>39615.189792858087</v>
      </c>
      <c r="M54" s="6"/>
    </row>
    <row r="55" spans="1:15" x14ac:dyDescent="0.2">
      <c r="A55" s="52" t="s">
        <v>101</v>
      </c>
      <c r="B55" s="60" t="s">
        <v>39</v>
      </c>
      <c r="C55" s="60" t="str">
        <f t="shared" si="18"/>
        <v>OR</v>
      </c>
      <c r="D55" s="60" t="s">
        <v>33</v>
      </c>
      <c r="E55" s="52" t="s">
        <v>79</v>
      </c>
      <c r="F55" s="52" t="s">
        <v>109</v>
      </c>
      <c r="G55" s="52" t="str">
        <f t="shared" si="19"/>
        <v>DGNLPOR</v>
      </c>
      <c r="H55" s="52" t="str">
        <f t="shared" si="20"/>
        <v>403GPOR</v>
      </c>
      <c r="I55" s="6">
        <v>5246533.57</v>
      </c>
      <c r="J55" s="6">
        <f ca="1">SUMIF('6.1.4 - 6.1-21'!$F$12:$F$147,'6.1.2 - 6.1.3'!G55,'6.1.4 - 6.1-21'!$EI$12:$EI$147)</f>
        <v>5215426.4105912298</v>
      </c>
      <c r="K55" s="6">
        <f t="shared" ca="1" si="21"/>
        <v>-31107.159408770502</v>
      </c>
      <c r="M55" s="6"/>
    </row>
    <row r="56" spans="1:15" x14ac:dyDescent="0.2">
      <c r="A56" s="52" t="s">
        <v>102</v>
      </c>
      <c r="B56" s="60" t="s">
        <v>39</v>
      </c>
      <c r="C56" s="60" t="str">
        <f t="shared" si="18"/>
        <v>WA</v>
      </c>
      <c r="D56" s="60" t="s">
        <v>27</v>
      </c>
      <c r="E56" s="52" t="s">
        <v>79</v>
      </c>
      <c r="F56" s="52" t="s">
        <v>109</v>
      </c>
      <c r="G56" s="52" t="str">
        <f t="shared" si="19"/>
        <v>DGNLPWA</v>
      </c>
      <c r="H56" s="52" t="str">
        <f t="shared" si="20"/>
        <v>403GPWA</v>
      </c>
      <c r="I56" s="6">
        <v>1069643.6499999999</v>
      </c>
      <c r="J56" s="6">
        <f ca="1">SUMIF('6.1.4 - 6.1-21'!$F$12:$F$147,'6.1.2 - 6.1.3'!G56,'6.1.4 - 6.1-21'!$EI$12:$EI$147)</f>
        <v>1165111.6758866373</v>
      </c>
      <c r="K56" s="6">
        <f t="shared" ca="1" si="21"/>
        <v>95468.025886637392</v>
      </c>
      <c r="M56" s="6"/>
    </row>
    <row r="57" spans="1:15" x14ac:dyDescent="0.2">
      <c r="A57" s="52" t="s">
        <v>103</v>
      </c>
      <c r="B57" s="60" t="s">
        <v>39</v>
      </c>
      <c r="C57" s="60" t="str">
        <f t="shared" si="18"/>
        <v>WYP</v>
      </c>
      <c r="D57" s="60" t="s">
        <v>35</v>
      </c>
      <c r="E57" s="52" t="s">
        <v>79</v>
      </c>
      <c r="F57" s="52" t="s">
        <v>109</v>
      </c>
      <c r="G57" s="52" t="str">
        <f t="shared" si="19"/>
        <v>DGNLPWYP</v>
      </c>
      <c r="H57" s="52" t="str">
        <f t="shared" si="20"/>
        <v>403GPWYP</v>
      </c>
      <c r="I57" s="6">
        <v>2056627.58</v>
      </c>
      <c r="J57" s="6">
        <f ca="1">SUMIF('6.1.4 - 6.1-21'!$F$12:$F$147,'6.1.2 - 6.1.3'!G57,'6.1.4 - 6.1-21'!$EI$12:$EI$147)</f>
        <v>2697346.3924469911</v>
      </c>
      <c r="K57" s="6">
        <f t="shared" ca="1" si="21"/>
        <v>640718.81244699098</v>
      </c>
      <c r="M57" s="6"/>
    </row>
    <row r="58" spans="1:15" x14ac:dyDescent="0.2">
      <c r="A58" s="52" t="s">
        <v>104</v>
      </c>
      <c r="B58" s="60" t="s">
        <v>39</v>
      </c>
      <c r="C58" s="60" t="str">
        <f t="shared" si="18"/>
        <v>UT</v>
      </c>
      <c r="D58" s="60" t="s">
        <v>34</v>
      </c>
      <c r="E58" s="52" t="s">
        <v>79</v>
      </c>
      <c r="F58" s="52" t="s">
        <v>109</v>
      </c>
      <c r="G58" s="52" t="str">
        <f t="shared" si="19"/>
        <v>DGNLPUT</v>
      </c>
      <c r="H58" s="52" t="str">
        <f t="shared" si="20"/>
        <v>403GPUT</v>
      </c>
      <c r="I58" s="6">
        <v>5434294.8899999997</v>
      </c>
      <c r="J58" s="6">
        <f ca="1">SUMIF('6.1.4 - 6.1-21'!$F$12:$F$147,'6.1.2 - 6.1.3'!G58,'6.1.4 - 6.1-21'!$EI$12:$EI$147)</f>
        <v>6218041.8472916661</v>
      </c>
      <c r="K58" s="6">
        <f t="shared" ca="1" si="21"/>
        <v>783746.95729166642</v>
      </c>
      <c r="M58" s="6"/>
    </row>
    <row r="59" spans="1:15" x14ac:dyDescent="0.2">
      <c r="A59" s="52" t="s">
        <v>105</v>
      </c>
      <c r="B59" s="60" t="s">
        <v>39</v>
      </c>
      <c r="C59" s="60" t="str">
        <f t="shared" si="18"/>
        <v>ID</v>
      </c>
      <c r="D59" s="60" t="s">
        <v>32</v>
      </c>
      <c r="E59" s="52" t="s">
        <v>79</v>
      </c>
      <c r="F59" s="52" t="s">
        <v>109</v>
      </c>
      <c r="G59" s="52" t="str">
        <f t="shared" si="19"/>
        <v>DGNLPID</v>
      </c>
      <c r="H59" s="52" t="str">
        <f t="shared" si="20"/>
        <v>403GPID</v>
      </c>
      <c r="I59" s="6">
        <v>1073061.92</v>
      </c>
      <c r="J59" s="6">
        <f ca="1">SUMIF('6.1.4 - 6.1-21'!$F$12:$F$147,'6.1.2 - 6.1.3'!G59,'6.1.4 - 6.1-21'!$EI$12:$EI$147)</f>
        <v>1217419.4953968052</v>
      </c>
      <c r="K59" s="6">
        <f t="shared" ca="1" si="21"/>
        <v>144357.5753968053</v>
      </c>
      <c r="M59" s="6"/>
    </row>
    <row r="60" spans="1:15" x14ac:dyDescent="0.2">
      <c r="A60" s="52" t="s">
        <v>106</v>
      </c>
      <c r="B60" s="60" t="s">
        <v>39</v>
      </c>
      <c r="C60" s="60" t="str">
        <f t="shared" si="18"/>
        <v>WYU</v>
      </c>
      <c r="D60" s="60" t="s">
        <v>40</v>
      </c>
      <c r="E60" s="52" t="s">
        <v>79</v>
      </c>
      <c r="F60" s="52" t="s">
        <v>109</v>
      </c>
      <c r="G60" s="52" t="str">
        <f t="shared" si="19"/>
        <v>DGNLPWYU</v>
      </c>
      <c r="H60" s="52" t="str">
        <f t="shared" si="20"/>
        <v>403GPWYU</v>
      </c>
      <c r="I60" s="6">
        <v>414149.07</v>
      </c>
      <c r="J60" s="6">
        <f ca="1">SUMIF('6.1.4 - 6.1-21'!$F$12:$F$147,'6.1.2 - 6.1.3'!G60,'6.1.4 - 6.1-21'!$EI$12:$EI$147)</f>
        <v>381933.19792470033</v>
      </c>
      <c r="K60" s="6">
        <f t="shared" ca="1" si="21"/>
        <v>-32215.872075299674</v>
      </c>
      <c r="M60" s="6"/>
    </row>
    <row r="61" spans="1:15" x14ac:dyDescent="0.2">
      <c r="A61" s="52" t="s">
        <v>78</v>
      </c>
      <c r="B61" s="60" t="s">
        <v>39</v>
      </c>
      <c r="C61" s="60" t="str">
        <f t="shared" si="18"/>
        <v>CAGE</v>
      </c>
      <c r="D61" s="60" t="s">
        <v>14</v>
      </c>
      <c r="E61" s="52" t="s">
        <v>79</v>
      </c>
      <c r="F61" s="52" t="s">
        <v>109</v>
      </c>
      <c r="G61" s="52" t="str">
        <f t="shared" si="19"/>
        <v>DGNLPCAGE</v>
      </c>
      <c r="H61" s="52" t="str">
        <f t="shared" si="20"/>
        <v>403GPCAGE</v>
      </c>
      <c r="I61" s="6">
        <v>2419540.65</v>
      </c>
      <c r="J61" s="6">
        <f ca="1">SUMIF('6.1.4 - 6.1-21'!$F$12:$F$147,'6.1.2 - 6.1.3'!G61,'6.1.4 - 6.1-21'!$EI$12:$EI$147)</f>
        <v>2781258.8628598903</v>
      </c>
      <c r="K61" s="6">
        <f t="shared" ca="1" si="21"/>
        <v>361718.21285989042</v>
      </c>
      <c r="M61" s="6"/>
    </row>
    <row r="62" spans="1:15" x14ac:dyDescent="0.2">
      <c r="A62" s="52" t="s">
        <v>81</v>
      </c>
      <c r="B62" s="60" t="s">
        <v>39</v>
      </c>
      <c r="C62" s="60" t="str">
        <f t="shared" si="18"/>
        <v>CAGW</v>
      </c>
      <c r="D62" s="60" t="s">
        <v>15</v>
      </c>
      <c r="E62" s="52" t="s">
        <v>79</v>
      </c>
      <c r="F62" s="52" t="s">
        <v>109</v>
      </c>
      <c r="G62" s="52" t="str">
        <f t="shared" si="19"/>
        <v>DGNLPCAGW</v>
      </c>
      <c r="H62" s="52" t="str">
        <f t="shared" si="20"/>
        <v>403GPCAGW</v>
      </c>
      <c r="I62" s="6">
        <v>180244.58</v>
      </c>
      <c r="J62" s="6">
        <f ca="1">SUMIF('6.1.4 - 6.1-21'!$F$12:$F$147,'6.1.2 - 6.1.3'!G62,'6.1.4 - 6.1-21'!$EI$12:$EI$147)</f>
        <v>347411.69025384454</v>
      </c>
      <c r="K62" s="6">
        <f t="shared" ca="1" si="21"/>
        <v>167167.11025384456</v>
      </c>
      <c r="M62" s="6"/>
    </row>
    <row r="63" spans="1:15" x14ac:dyDescent="0.2">
      <c r="A63" s="52" t="s">
        <v>82</v>
      </c>
      <c r="B63" s="60" t="s">
        <v>39</v>
      </c>
      <c r="C63" s="60" t="str">
        <f t="shared" si="18"/>
        <v>SG</v>
      </c>
      <c r="D63" s="60" t="s">
        <v>16</v>
      </c>
      <c r="E63" s="52" t="s">
        <v>79</v>
      </c>
      <c r="F63" s="52" t="s">
        <v>109</v>
      </c>
      <c r="G63" s="52" t="str">
        <f t="shared" si="19"/>
        <v>DGNLPSG</v>
      </c>
      <c r="H63" s="52" t="str">
        <f t="shared" si="20"/>
        <v>403GPSG</v>
      </c>
      <c r="I63" s="6">
        <v>7300424.04</v>
      </c>
      <c r="J63" s="6">
        <f ca="1">SUMIF('6.1.4 - 6.1-21'!$F$12:$F$147,'6.1.2 - 6.1.3'!G63,'6.1.4 - 6.1-21'!$EI$12:$EI$147)</f>
        <v>7546079.5623899829</v>
      </c>
      <c r="K63" s="6">
        <f t="shared" ca="1" si="21"/>
        <v>245655.52238998283</v>
      </c>
      <c r="M63" s="6"/>
    </row>
    <row r="64" spans="1:15" x14ac:dyDescent="0.2">
      <c r="A64" s="52" t="s">
        <v>110</v>
      </c>
      <c r="B64" s="60" t="s">
        <v>39</v>
      </c>
      <c r="C64" s="60" t="str">
        <f t="shared" si="18"/>
        <v>SO</v>
      </c>
      <c r="D64" s="60" t="s">
        <v>42</v>
      </c>
      <c r="E64" s="52" t="s">
        <v>79</v>
      </c>
      <c r="F64" s="52" t="s">
        <v>109</v>
      </c>
      <c r="G64" s="52" t="str">
        <f t="shared" si="19"/>
        <v>DGNLPSO</v>
      </c>
      <c r="H64" s="52" t="str">
        <f t="shared" si="20"/>
        <v>403GPSO</v>
      </c>
      <c r="I64" s="6">
        <v>17979122.91</v>
      </c>
      <c r="J64" s="6">
        <f ca="1">SUMIF('6.1.4 - 6.1-21'!$F$12:$F$147,'6.1.2 - 6.1.3'!G64,'6.1.4 - 6.1-21'!$EI$12:$EI$147)</f>
        <v>25289786.121432707</v>
      </c>
      <c r="K64" s="6">
        <f t="shared" ca="1" si="21"/>
        <v>7310663.2114327066</v>
      </c>
      <c r="M64" s="6"/>
    </row>
    <row r="65" spans="1:15" hidden="1" x14ac:dyDescent="0.2">
      <c r="D65" s="60"/>
      <c r="I65" s="6"/>
      <c r="J65" s="6"/>
      <c r="K65" s="6"/>
      <c r="M65" s="6"/>
    </row>
    <row r="66" spans="1:15" hidden="1" x14ac:dyDescent="0.2">
      <c r="D66" s="60"/>
      <c r="I66" s="6"/>
      <c r="J66" s="6"/>
      <c r="K66" s="6"/>
      <c r="M66" s="6"/>
    </row>
    <row r="67" spans="1:15" hidden="1" x14ac:dyDescent="0.2">
      <c r="D67" s="60"/>
      <c r="I67" s="6"/>
      <c r="J67" s="6"/>
      <c r="K67" s="6"/>
      <c r="M67" s="6"/>
    </row>
    <row r="68" spans="1:15" hidden="1" x14ac:dyDescent="0.2">
      <c r="D68" s="60"/>
      <c r="I68" s="6"/>
      <c r="J68" s="6"/>
      <c r="K68" s="6"/>
      <c r="M68" s="6"/>
    </row>
    <row r="69" spans="1:15" hidden="1" x14ac:dyDescent="0.2">
      <c r="D69" s="60"/>
      <c r="I69" s="6"/>
      <c r="J69" s="6"/>
      <c r="K69" s="6"/>
      <c r="M69" s="6"/>
    </row>
    <row r="70" spans="1:15" hidden="1" x14ac:dyDescent="0.2">
      <c r="D70" s="60"/>
      <c r="I70" s="6"/>
      <c r="J70" s="6"/>
      <c r="K70" s="6"/>
      <c r="M70" s="6"/>
    </row>
    <row r="71" spans="1:15" hidden="1" x14ac:dyDescent="0.2">
      <c r="D71" s="60"/>
      <c r="I71" s="6"/>
      <c r="J71" s="6"/>
      <c r="K71" s="6"/>
      <c r="M71" s="6"/>
    </row>
    <row r="72" spans="1:15" hidden="1" x14ac:dyDescent="0.2">
      <c r="D72" s="60"/>
      <c r="I72" s="6"/>
      <c r="J72" s="6"/>
      <c r="K72" s="6"/>
      <c r="M72" s="6"/>
    </row>
    <row r="73" spans="1:15" hidden="1" x14ac:dyDescent="0.2">
      <c r="D73" s="60"/>
      <c r="I73" s="6"/>
      <c r="J73" s="6"/>
      <c r="K73" s="6"/>
      <c r="M73" s="6"/>
    </row>
    <row r="74" spans="1:15" x14ac:dyDescent="0.2">
      <c r="A74" s="52" t="s">
        <v>85</v>
      </c>
      <c r="B74" s="60" t="s">
        <v>39</v>
      </c>
      <c r="C74" s="60" t="str">
        <f t="shared" si="18"/>
        <v>JBG</v>
      </c>
      <c r="D74" s="60" t="s">
        <v>18</v>
      </c>
      <c r="E74" s="52" t="s">
        <v>79</v>
      </c>
      <c r="F74" s="52" t="s">
        <v>109</v>
      </c>
      <c r="G74" s="52" t="str">
        <f t="shared" si="19"/>
        <v>DGNLPJBG</v>
      </c>
      <c r="H74" s="52" t="str">
        <f t="shared" si="20"/>
        <v>403GPJBG</v>
      </c>
      <c r="I74" s="6">
        <v>435903.47</v>
      </c>
      <c r="J74" s="6">
        <f ca="1">SUMIF('6.1.4 - 6.1-21'!$F$12:$F$147,'6.1.2 - 6.1.3'!G74,'6.1.4 - 6.1-21'!$EI$12:$EI$147)</f>
        <v>390906.13757344155</v>
      </c>
      <c r="K74" s="6">
        <f t="shared" ca="1" si="21"/>
        <v>-44997.332426558423</v>
      </c>
      <c r="M74" s="6"/>
    </row>
    <row r="75" spans="1:15" x14ac:dyDescent="0.2">
      <c r="A75" s="52" t="s">
        <v>85</v>
      </c>
      <c r="B75" s="60" t="s">
        <v>39</v>
      </c>
      <c r="C75" s="60" t="str">
        <f t="shared" si="18"/>
        <v>JBE</v>
      </c>
      <c r="D75" s="60" t="s">
        <v>43</v>
      </c>
      <c r="E75" s="52" t="s">
        <v>79</v>
      </c>
      <c r="F75" s="52" t="s">
        <v>109</v>
      </c>
      <c r="G75" s="52" t="str">
        <f t="shared" si="19"/>
        <v>DGNLPJBE</v>
      </c>
      <c r="H75" s="52" t="str">
        <f t="shared" si="20"/>
        <v>403GPJBE</v>
      </c>
      <c r="I75" s="6">
        <v>0</v>
      </c>
      <c r="J75" s="6">
        <f ca="1">SUMIF('6.1.4 - 6.1-21'!$F$12:$F$147,'6.1.2 - 6.1.3'!G75,'6.1.4 - 6.1-21'!$EI$12:$EI$147)</f>
        <v>0</v>
      </c>
      <c r="K75" s="6">
        <f t="shared" ca="1" si="21"/>
        <v>0</v>
      </c>
      <c r="M75" s="6"/>
    </row>
    <row r="76" spans="1:15" x14ac:dyDescent="0.2">
      <c r="A76" s="52" t="s">
        <v>111</v>
      </c>
      <c r="B76" s="60" t="s">
        <v>39</v>
      </c>
      <c r="C76" s="60" t="str">
        <f t="shared" si="18"/>
        <v>CN</v>
      </c>
      <c r="D76" s="60" t="s">
        <v>44</v>
      </c>
      <c r="E76" s="52" t="s">
        <v>79</v>
      </c>
      <c r="F76" s="52" t="s">
        <v>109</v>
      </c>
      <c r="G76" s="52" t="str">
        <f t="shared" si="19"/>
        <v>DGNLPCN</v>
      </c>
      <c r="H76" s="52" t="str">
        <f t="shared" si="20"/>
        <v>403GPCN</v>
      </c>
      <c r="I76" s="6">
        <v>916818.1</v>
      </c>
      <c r="J76" s="6">
        <f ca="1">SUMIF('6.1.4 - 6.1-21'!$F$12:$F$147,'6.1.2 - 6.1.3'!G76,'6.1.4 - 6.1-21'!$EI$12:$EI$147)</f>
        <v>825701.91856831091</v>
      </c>
      <c r="K76" s="6">
        <f t="shared" ca="1" si="21"/>
        <v>-91116.181431689067</v>
      </c>
    </row>
    <row r="77" spans="1:15" x14ac:dyDescent="0.2">
      <c r="A77" s="52" t="s">
        <v>112</v>
      </c>
      <c r="B77" s="60" t="s">
        <v>39</v>
      </c>
      <c r="C77" s="60" t="str">
        <f t="shared" si="18"/>
        <v>CAEE</v>
      </c>
      <c r="D77" s="60" t="s">
        <v>45</v>
      </c>
      <c r="E77" s="52" t="s">
        <v>79</v>
      </c>
      <c r="F77" s="52" t="s">
        <v>109</v>
      </c>
      <c r="G77" s="52" t="str">
        <f t="shared" si="19"/>
        <v>DGNLPCAEE</v>
      </c>
      <c r="H77" s="52" t="str">
        <f t="shared" si="20"/>
        <v>403GPCAEE</v>
      </c>
      <c r="I77" s="6">
        <v>114149.37</v>
      </c>
      <c r="J77" s="6">
        <f ca="1">SUMIF('6.1.4 - 6.1-21'!$F$12:$F$147,'6.1.2 - 6.1.3'!G77,'6.1.4 - 6.1-21'!$EI$12:$EI$147)</f>
        <v>109883.72084620541</v>
      </c>
      <c r="K77" s="6">
        <f t="shared" ca="1" si="21"/>
        <v>-4265.649153794584</v>
      </c>
    </row>
    <row r="78" spans="1:15" x14ac:dyDescent="0.2">
      <c r="A78" s="52" t="s">
        <v>113</v>
      </c>
      <c r="D78" s="60"/>
      <c r="I78" s="7">
        <f>SUBTOTAL(9,I54:I77)</f>
        <v>45073350.289999992</v>
      </c>
      <c r="J78" s="7">
        <f ca="1">SUBTOTAL(9,J54:J77)</f>
        <v>54658758.713255271</v>
      </c>
      <c r="K78" s="7">
        <f ca="1">SUBTOTAL(9,K54:K77)</f>
        <v>9585408.4232552703</v>
      </c>
      <c r="L78" s="51"/>
      <c r="M78" s="51"/>
      <c r="N78" s="51"/>
      <c r="O78" s="51"/>
    </row>
    <row r="79" spans="1:15" x14ac:dyDescent="0.2">
      <c r="D79" s="60"/>
      <c r="I79" s="6"/>
      <c r="J79" s="6"/>
      <c r="K79" s="6"/>
    </row>
    <row r="80" spans="1:15" x14ac:dyDescent="0.2">
      <c r="A80" s="82" t="s">
        <v>46</v>
      </c>
      <c r="D80" s="60"/>
      <c r="I80" s="7">
        <f>SUBTOTAL(9,I10:I78)</f>
        <v>980662328.22000003</v>
      </c>
      <c r="J80" s="7">
        <f ca="1">SUBTOTAL(9,J10:J78)</f>
        <v>953160345.21463096</v>
      </c>
      <c r="K80" s="93">
        <f ca="1">SUBTOTAL(9,K10:K78)</f>
        <v>-27501983.005369116</v>
      </c>
      <c r="L80" s="51"/>
      <c r="M80" s="51"/>
      <c r="N80" s="51"/>
      <c r="O80" s="51"/>
    </row>
    <row r="81" spans="1:13" x14ac:dyDescent="0.2">
      <c r="D81" s="60"/>
      <c r="I81" s="6"/>
      <c r="J81" s="6"/>
      <c r="K81" s="94" t="s">
        <v>114</v>
      </c>
    </row>
    <row r="82" spans="1:13" x14ac:dyDescent="0.2">
      <c r="D82" s="60"/>
      <c r="I82" s="6"/>
      <c r="J82" s="6"/>
      <c r="K82" s="6"/>
    </row>
    <row r="83" spans="1:13" x14ac:dyDescent="0.2">
      <c r="A83" s="82" t="s">
        <v>115</v>
      </c>
      <c r="D83" s="60"/>
      <c r="I83" s="6"/>
      <c r="J83" s="6"/>
      <c r="K83" s="6"/>
    </row>
    <row r="84" spans="1:13" ht="9" customHeight="1" x14ac:dyDescent="0.2">
      <c r="A84" s="82"/>
      <c r="D84" s="60"/>
      <c r="I84" s="6"/>
      <c r="J84" s="6"/>
      <c r="K84" s="6"/>
    </row>
    <row r="85" spans="1:13" x14ac:dyDescent="0.2">
      <c r="A85" s="82" t="s">
        <v>116</v>
      </c>
      <c r="D85" s="60"/>
      <c r="I85" s="6"/>
      <c r="J85" s="6"/>
      <c r="K85" s="6"/>
    </row>
    <row r="86" spans="1:13" x14ac:dyDescent="0.2">
      <c r="A86" s="52" t="s">
        <v>99</v>
      </c>
      <c r="B86" s="103" t="s">
        <v>57</v>
      </c>
      <c r="C86" s="60" t="str">
        <f t="shared" ref="C86:C111" si="22">D86</f>
        <v>CA</v>
      </c>
      <c r="D86" s="102" t="s">
        <v>31</v>
      </c>
      <c r="E86" s="52" t="s">
        <v>117</v>
      </c>
      <c r="F86" s="52" t="s">
        <v>118</v>
      </c>
      <c r="G86" s="52" t="str">
        <f t="shared" ref="G86:G111" si="23">E86&amp;F86&amp;D86</f>
        <v>AINTPCA</v>
      </c>
      <c r="H86" s="52" t="str">
        <f t="shared" ref="H86:H111" si="24">B86&amp;D86</f>
        <v>404IPCA</v>
      </c>
      <c r="I86" s="6">
        <v>1765.21</v>
      </c>
      <c r="J86" s="6">
        <f ca="1">SUMIF('6.1.4 - 6.1-21'!$F$12:$F$147,'6.1.2 - 6.1.3'!G86,'6.1.4 - 6.1-21'!$EI$12:$EI$147)</f>
        <v>91.86</v>
      </c>
      <c r="K86" s="6">
        <f t="shared" ref="K86:K111" ca="1" si="25">J86-I86</f>
        <v>-1673.3500000000001</v>
      </c>
      <c r="M86" s="6"/>
    </row>
    <row r="87" spans="1:13" x14ac:dyDescent="0.2">
      <c r="A87" s="52" t="s">
        <v>111</v>
      </c>
      <c r="B87" s="103" t="s">
        <v>57</v>
      </c>
      <c r="C87" s="60" t="str">
        <f t="shared" si="22"/>
        <v>CN</v>
      </c>
      <c r="D87" s="102" t="s">
        <v>44</v>
      </c>
      <c r="E87" s="52" t="s">
        <v>117</v>
      </c>
      <c r="F87" s="52" t="s">
        <v>118</v>
      </c>
      <c r="G87" s="52" t="str">
        <f t="shared" si="23"/>
        <v>AINTPCN</v>
      </c>
      <c r="H87" s="52" t="str">
        <f t="shared" si="24"/>
        <v>404IPCN</v>
      </c>
      <c r="I87" s="6">
        <v>15710629.710000001</v>
      </c>
      <c r="J87" s="6">
        <f ca="1">SUMIF('6.1.4 - 6.1-21'!$F$12:$F$147,'6.1.2 - 6.1.3'!G87,'6.1.4 - 6.1-21'!$EI$12:$EI$147)</f>
        <v>14731618.689966224</v>
      </c>
      <c r="K87" s="6">
        <f t="shared" ca="1" si="25"/>
        <v>-979011.02003377676</v>
      </c>
      <c r="M87" s="6"/>
    </row>
    <row r="88" spans="1:13" x14ac:dyDescent="0.2">
      <c r="A88" s="52" t="s">
        <v>85</v>
      </c>
      <c r="B88" s="103" t="s">
        <v>57</v>
      </c>
      <c r="C88" s="60" t="str">
        <f t="shared" si="22"/>
        <v>JBG</v>
      </c>
      <c r="D88" s="103" t="s">
        <v>18</v>
      </c>
      <c r="E88" s="52" t="s">
        <v>117</v>
      </c>
      <c r="F88" s="52" t="s">
        <v>118</v>
      </c>
      <c r="G88" s="52" t="str">
        <f t="shared" si="23"/>
        <v>AINTPJBG</v>
      </c>
      <c r="H88" s="52" t="str">
        <f t="shared" si="24"/>
        <v>404IPJBG</v>
      </c>
      <c r="I88" s="6">
        <v>317366.01</v>
      </c>
      <c r="J88" s="6">
        <f ca="1">SUMIF('6.1.4 - 6.1-21'!$F$12:$F$147,'6.1.2 - 6.1.3'!G88,'6.1.4 - 6.1-21'!$EI$12:$EI$147)</f>
        <v>306808.2</v>
      </c>
      <c r="K88" s="6">
        <f t="shared" ca="1" si="25"/>
        <v>-10557.809999999998</v>
      </c>
      <c r="M88" s="6"/>
    </row>
    <row r="89" spans="1:13" x14ac:dyDescent="0.2">
      <c r="A89" s="52" t="s">
        <v>105</v>
      </c>
      <c r="B89" s="103" t="s">
        <v>57</v>
      </c>
      <c r="C89" s="60" t="str">
        <f t="shared" si="22"/>
        <v>ID</v>
      </c>
      <c r="D89" s="103" t="s">
        <v>32</v>
      </c>
      <c r="E89" s="52" t="s">
        <v>117</v>
      </c>
      <c r="F89" s="52" t="s">
        <v>118</v>
      </c>
      <c r="G89" s="52" t="str">
        <f t="shared" si="23"/>
        <v>AINTPID</v>
      </c>
      <c r="H89" s="52" t="str">
        <f t="shared" si="24"/>
        <v>404IPID</v>
      </c>
      <c r="I89" s="6">
        <v>22912.02</v>
      </c>
      <c r="J89" s="6">
        <f ca="1">SUMIF('6.1.4 - 6.1-21'!$F$12:$F$147,'6.1.2 - 6.1.3'!G89,'6.1.4 - 6.1-21'!$EI$12:$EI$147)</f>
        <v>22564.114957303496</v>
      </c>
      <c r="K89" s="6">
        <f t="shared" ca="1" si="25"/>
        <v>-347.9050426965041</v>
      </c>
      <c r="M89" s="6"/>
    </row>
    <row r="90" spans="1:13" x14ac:dyDescent="0.2">
      <c r="A90" s="52" t="s">
        <v>101</v>
      </c>
      <c r="B90" s="103" t="s">
        <v>57</v>
      </c>
      <c r="C90" s="60" t="str">
        <f t="shared" si="22"/>
        <v>OR</v>
      </c>
      <c r="D90" s="102" t="s">
        <v>33</v>
      </c>
      <c r="E90" s="52" t="s">
        <v>117</v>
      </c>
      <c r="F90" s="52" t="s">
        <v>118</v>
      </c>
      <c r="G90" s="52" t="str">
        <f t="shared" si="23"/>
        <v>AINTPOR</v>
      </c>
      <c r="H90" s="52" t="str">
        <f t="shared" si="24"/>
        <v>404IPOR</v>
      </c>
      <c r="I90" s="6">
        <v>11659.59</v>
      </c>
      <c r="J90" s="6">
        <f ca="1">SUMIF('6.1.4 - 6.1-21'!$F$12:$F$147,'6.1.2 - 6.1.3'!G90,'6.1.4 - 6.1-21'!$EI$12:$EI$147)</f>
        <v>11469.905243602483</v>
      </c>
      <c r="K90" s="6">
        <f t="shared" ca="1" si="25"/>
        <v>-189.68475639751705</v>
      </c>
      <c r="M90" s="6"/>
    </row>
    <row r="91" spans="1:13" x14ac:dyDescent="0.2">
      <c r="A91" s="52" t="s">
        <v>112</v>
      </c>
      <c r="B91" s="103" t="s">
        <v>57</v>
      </c>
      <c r="C91" s="60" t="str">
        <f t="shared" si="22"/>
        <v>CAEE</v>
      </c>
      <c r="D91" s="102" t="s">
        <v>45</v>
      </c>
      <c r="E91" s="52" t="s">
        <v>117</v>
      </c>
      <c r="F91" s="52" t="s">
        <v>118</v>
      </c>
      <c r="G91" s="52" t="str">
        <f t="shared" si="23"/>
        <v>AINTPCAEE</v>
      </c>
      <c r="H91" s="52" t="str">
        <f t="shared" si="24"/>
        <v>404IPCAEE</v>
      </c>
      <c r="I91" s="6">
        <v>1821.16</v>
      </c>
      <c r="J91" s="6">
        <f ca="1">SUMIF('6.1.4 - 6.1-21'!$F$12:$F$147,'6.1.2 - 6.1.3'!G91,'6.1.4 - 6.1-21'!$EI$12:$EI$147)</f>
        <v>-42.812094032581498</v>
      </c>
      <c r="K91" s="6">
        <f t="shared" ca="1" si="25"/>
        <v>-1863.9720940325815</v>
      </c>
      <c r="M91" s="6"/>
    </row>
    <row r="92" spans="1:13" x14ac:dyDescent="0.2">
      <c r="A92" s="52" t="s">
        <v>82</v>
      </c>
      <c r="B92" s="103" t="s">
        <v>57</v>
      </c>
      <c r="C92" s="60" t="str">
        <f t="shared" si="22"/>
        <v>SG</v>
      </c>
      <c r="D92" s="102" t="s">
        <v>16</v>
      </c>
      <c r="E92" s="52" t="s">
        <v>117</v>
      </c>
      <c r="F92" s="52" t="s">
        <v>118</v>
      </c>
      <c r="G92" s="52" t="str">
        <f t="shared" si="23"/>
        <v>AINTPSG</v>
      </c>
      <c r="H92" s="52" t="str">
        <f t="shared" si="24"/>
        <v>404IPSG</v>
      </c>
      <c r="I92" s="6">
        <v>11722127.26</v>
      </c>
      <c r="J92" s="6">
        <f ca="1">SUMIF('6.1.4 - 6.1-21'!$F$12:$F$147,'6.1.2 - 6.1.3'!G92,'6.1.4 - 6.1-21'!$EI$12:$EI$147)</f>
        <v>3565195.2498653866</v>
      </c>
      <c r="K92" s="6">
        <f t="shared" ca="1" si="25"/>
        <v>-8156932.0101346131</v>
      </c>
      <c r="M92" s="6"/>
    </row>
    <row r="93" spans="1:13" x14ac:dyDescent="0.2">
      <c r="A93" s="52" t="s">
        <v>78</v>
      </c>
      <c r="B93" s="103" t="s">
        <v>57</v>
      </c>
      <c r="C93" s="60" t="str">
        <f t="shared" si="22"/>
        <v>CAGE</v>
      </c>
      <c r="D93" s="102" t="s">
        <v>14</v>
      </c>
      <c r="E93" s="52" t="s">
        <v>117</v>
      </c>
      <c r="F93" s="52" t="s">
        <v>118</v>
      </c>
      <c r="G93" s="52" t="str">
        <f t="shared" si="23"/>
        <v>AINTPCAGE</v>
      </c>
      <c r="H93" s="52" t="str">
        <f t="shared" si="24"/>
        <v>404IPCAGE</v>
      </c>
      <c r="I93" s="6">
        <v>2367908.23</v>
      </c>
      <c r="J93" s="6">
        <f ca="1">SUMIF('6.1.4 - 6.1-21'!$F$12:$F$147,'6.1.2 - 6.1.3'!G93,'6.1.4 - 6.1-21'!$EI$12:$EI$147)</f>
        <v>2844882.918703849</v>
      </c>
      <c r="K93" s="6">
        <f t="shared" ca="1" si="25"/>
        <v>476974.68870384898</v>
      </c>
      <c r="M93" s="6"/>
    </row>
    <row r="94" spans="1:13" x14ac:dyDescent="0.2">
      <c r="A94" s="52" t="s">
        <v>81</v>
      </c>
      <c r="B94" s="103" t="s">
        <v>57</v>
      </c>
      <c r="C94" s="60" t="str">
        <f t="shared" si="22"/>
        <v>CAGW</v>
      </c>
      <c r="D94" s="102" t="s">
        <v>15</v>
      </c>
      <c r="E94" s="52" t="s">
        <v>117</v>
      </c>
      <c r="F94" s="52" t="s">
        <v>118</v>
      </c>
      <c r="G94" s="52" t="str">
        <f t="shared" si="23"/>
        <v>AINTPCAGW</v>
      </c>
      <c r="H94" s="52" t="str">
        <f t="shared" si="24"/>
        <v>404IPCAGW</v>
      </c>
      <c r="I94" s="6">
        <v>472143.5</v>
      </c>
      <c r="J94" s="6">
        <f ca="1">SUMIF('6.1.4 - 6.1-21'!$F$12:$F$147,'6.1.2 - 6.1.3'!G94,'6.1.4 - 6.1-21'!$EI$12:$EI$147)</f>
        <v>521723.19686359912</v>
      </c>
      <c r="K94" s="6">
        <f t="shared" ca="1" si="25"/>
        <v>49579.696863599122</v>
      </c>
      <c r="M94" s="6"/>
    </row>
    <row r="95" spans="1:13" x14ac:dyDescent="0.2">
      <c r="A95" s="52" t="s">
        <v>119</v>
      </c>
      <c r="B95" s="103" t="s">
        <v>57</v>
      </c>
      <c r="C95" s="60" t="str">
        <f t="shared" si="22"/>
        <v>CAGW</v>
      </c>
      <c r="D95" s="60" t="s">
        <v>15</v>
      </c>
      <c r="E95" s="52" t="s">
        <v>117</v>
      </c>
      <c r="F95" s="52" t="s">
        <v>120</v>
      </c>
      <c r="G95" s="52" t="str">
        <f t="shared" si="23"/>
        <v>AHYDPKACAGW</v>
      </c>
      <c r="H95" s="52" t="str">
        <f t="shared" si="24"/>
        <v>404IPCAGW</v>
      </c>
      <c r="I95" s="6">
        <v>0</v>
      </c>
      <c r="J95" s="6">
        <f>SUMIF('6.1.4 - 6.1-21'!$F$12:$F$147,'6.1.2 - 6.1.3'!G95,'6.1.4 - 6.1-21'!$EI$12:$EI$147)</f>
        <v>0</v>
      </c>
      <c r="K95" s="6">
        <f t="shared" si="25"/>
        <v>0</v>
      </c>
      <c r="M95" s="6"/>
    </row>
    <row r="96" spans="1:13" x14ac:dyDescent="0.2">
      <c r="A96" s="52" t="s">
        <v>110</v>
      </c>
      <c r="B96" s="103" t="s">
        <v>57</v>
      </c>
      <c r="C96" s="60" t="str">
        <f t="shared" si="22"/>
        <v>SO</v>
      </c>
      <c r="D96" s="102" t="s">
        <v>42</v>
      </c>
      <c r="E96" s="52" t="s">
        <v>117</v>
      </c>
      <c r="F96" s="52" t="s">
        <v>118</v>
      </c>
      <c r="G96" s="52" t="str">
        <f t="shared" si="23"/>
        <v>AINTPSO</v>
      </c>
      <c r="H96" s="52" t="str">
        <f t="shared" si="24"/>
        <v>404IPSO</v>
      </c>
      <c r="I96" s="6">
        <v>21446142.640000001</v>
      </c>
      <c r="J96" s="6">
        <f ca="1">SUMIF('6.1.4 - 6.1-21'!$F$12:$F$147,'6.1.2 - 6.1.3'!G96,'6.1.4 - 6.1-21'!$EI$12:$EI$147)</f>
        <v>40213990.641386062</v>
      </c>
      <c r="K96" s="6">
        <f t="shared" ca="1" si="25"/>
        <v>18767848.001386061</v>
      </c>
      <c r="M96" s="6"/>
    </row>
    <row r="97" spans="1:15" x14ac:dyDescent="0.2">
      <c r="A97" s="1" t="s">
        <v>82</v>
      </c>
      <c r="B97" s="103" t="s">
        <v>57</v>
      </c>
      <c r="C97" s="60" t="str">
        <f t="shared" si="22"/>
        <v>SG-U</v>
      </c>
      <c r="D97" s="102" t="s">
        <v>22</v>
      </c>
      <c r="E97" s="52" t="s">
        <v>117</v>
      </c>
      <c r="F97" s="52" t="s">
        <v>118</v>
      </c>
      <c r="G97" s="52" t="str">
        <f t="shared" si="23"/>
        <v>AINTPSG-U</v>
      </c>
      <c r="H97" s="52" t="str">
        <f t="shared" si="24"/>
        <v>404IPSG-U</v>
      </c>
      <c r="I97" s="6">
        <v>336687.76</v>
      </c>
      <c r="J97" s="6">
        <f ca="1">SUMIF('6.1.4 - 6.1-21'!$F$12:$F$147,'6.1.2 - 6.1.3'!G97,'6.1.4 - 6.1-21'!$EI$12:$EI$147)</f>
        <v>322641.35496922617</v>
      </c>
      <c r="K97" s="6">
        <f t="shared" ca="1" si="25"/>
        <v>-14046.405030773836</v>
      </c>
      <c r="M97" s="6"/>
    </row>
    <row r="98" spans="1:15" x14ac:dyDescent="0.2">
      <c r="A98" s="1" t="s">
        <v>82</v>
      </c>
      <c r="B98" s="103" t="s">
        <v>57</v>
      </c>
      <c r="C98" s="60" t="str">
        <f t="shared" si="22"/>
        <v>SG-P</v>
      </c>
      <c r="D98" s="102" t="s">
        <v>21</v>
      </c>
      <c r="E98" s="52" t="s">
        <v>117</v>
      </c>
      <c r="F98" s="52" t="s">
        <v>118</v>
      </c>
      <c r="G98" s="52" t="str">
        <f t="shared" si="23"/>
        <v>AINTPSG-P</v>
      </c>
      <c r="H98" s="52" t="str">
        <f t="shared" si="24"/>
        <v>404IPSG-P</v>
      </c>
      <c r="I98" s="6">
        <v>2697181.75</v>
      </c>
      <c r="J98" s="6">
        <f ca="1">SUMIF('6.1.4 - 6.1-21'!$F$12:$F$147,'6.1.2 - 6.1.3'!G98,'6.1.4 - 6.1-21'!$EI$12:$EI$147)</f>
        <v>2679539.4217861053</v>
      </c>
      <c r="K98" s="6">
        <f t="shared" ca="1" si="25"/>
        <v>-17642.32821389474</v>
      </c>
      <c r="M98" s="6"/>
    </row>
    <row r="99" spans="1:15" hidden="1" x14ac:dyDescent="0.2">
      <c r="B99" s="103"/>
      <c r="D99" s="102"/>
      <c r="I99" s="6"/>
      <c r="J99" s="6"/>
      <c r="K99" s="6"/>
      <c r="M99" s="6"/>
    </row>
    <row r="100" spans="1:15" hidden="1" x14ac:dyDescent="0.2">
      <c r="B100" s="103"/>
      <c r="D100" s="102"/>
      <c r="I100" s="6"/>
      <c r="J100" s="6"/>
      <c r="K100" s="6"/>
      <c r="M100" s="6"/>
    </row>
    <row r="101" spans="1:15" hidden="1" x14ac:dyDescent="0.2">
      <c r="B101" s="103"/>
      <c r="D101" s="102"/>
      <c r="I101" s="6"/>
      <c r="J101" s="6"/>
      <c r="K101" s="6"/>
      <c r="M101" s="6"/>
    </row>
    <row r="102" spans="1:15" hidden="1" x14ac:dyDescent="0.2">
      <c r="B102" s="103"/>
      <c r="D102" s="102"/>
      <c r="I102" s="6"/>
      <c r="J102" s="6"/>
      <c r="K102" s="6"/>
      <c r="M102" s="6"/>
    </row>
    <row r="103" spans="1:15" hidden="1" x14ac:dyDescent="0.2">
      <c r="B103" s="103"/>
      <c r="D103" s="102"/>
      <c r="I103" s="6"/>
      <c r="J103" s="6"/>
      <c r="K103" s="6"/>
      <c r="M103" s="6"/>
    </row>
    <row r="104" spans="1:15" hidden="1" x14ac:dyDescent="0.2">
      <c r="B104" s="103"/>
      <c r="D104" s="102"/>
      <c r="I104" s="6"/>
      <c r="J104" s="6"/>
      <c r="K104" s="6"/>
      <c r="M104" s="6"/>
    </row>
    <row r="105" spans="1:15" hidden="1" x14ac:dyDescent="0.2">
      <c r="B105" s="103"/>
      <c r="D105" s="102"/>
      <c r="I105" s="6"/>
      <c r="J105" s="6"/>
      <c r="K105" s="6"/>
      <c r="M105" s="6"/>
    </row>
    <row r="106" spans="1:15" hidden="1" x14ac:dyDescent="0.2">
      <c r="B106" s="103"/>
      <c r="D106" s="102"/>
      <c r="I106" s="6"/>
      <c r="J106" s="6"/>
      <c r="K106" s="6"/>
    </row>
    <row r="107" spans="1:15" hidden="1" x14ac:dyDescent="0.2">
      <c r="B107" s="103"/>
      <c r="D107" s="102"/>
      <c r="I107" s="6"/>
      <c r="J107" s="6"/>
      <c r="K107" s="6"/>
    </row>
    <row r="108" spans="1:15" x14ac:dyDescent="0.2">
      <c r="A108" s="52" t="s">
        <v>104</v>
      </c>
      <c r="B108" s="103" t="s">
        <v>57</v>
      </c>
      <c r="C108" s="60" t="str">
        <f t="shared" si="22"/>
        <v>UT</v>
      </c>
      <c r="D108" s="102" t="s">
        <v>34</v>
      </c>
      <c r="E108" s="52" t="s">
        <v>117</v>
      </c>
      <c r="F108" s="52" t="s">
        <v>118</v>
      </c>
      <c r="G108" s="52" t="str">
        <f t="shared" si="23"/>
        <v>AINTPUT</v>
      </c>
      <c r="H108" s="52" t="str">
        <f t="shared" si="24"/>
        <v>404IPUT</v>
      </c>
      <c r="I108" s="6">
        <v>36671.97</v>
      </c>
      <c r="J108" s="6">
        <f ca="1">SUMIF('6.1.4 - 6.1-21'!$F$12:$F$147,'6.1.2 - 6.1.3'!G108,'6.1.4 - 6.1-21'!$EI$12:$EI$147)</f>
        <v>36745.709181763174</v>
      </c>
      <c r="K108" s="6">
        <f t="shared" ca="1" si="25"/>
        <v>73.739181763172382</v>
      </c>
    </row>
    <row r="109" spans="1:15" x14ac:dyDescent="0.2">
      <c r="A109" s="52" t="s">
        <v>102</v>
      </c>
      <c r="B109" s="103" t="s">
        <v>57</v>
      </c>
      <c r="C109" s="60" t="str">
        <f t="shared" si="22"/>
        <v>WA</v>
      </c>
      <c r="D109" s="102" t="s">
        <v>27</v>
      </c>
      <c r="E109" s="52" t="s">
        <v>117</v>
      </c>
      <c r="F109" s="52" t="s">
        <v>118</v>
      </c>
      <c r="G109" s="52" t="str">
        <f t="shared" si="23"/>
        <v>AINTPWA</v>
      </c>
      <c r="H109" s="52" t="str">
        <f t="shared" si="24"/>
        <v>404IPWA</v>
      </c>
      <c r="I109" s="6">
        <v>3148.27</v>
      </c>
      <c r="J109" s="6">
        <f ca="1">SUMIF('6.1.4 - 6.1-21'!$F$12:$F$147,'6.1.2 - 6.1.3'!G109,'6.1.4 - 6.1-21'!$EI$12:$EI$147)</f>
        <v>124.67</v>
      </c>
      <c r="K109" s="6">
        <f t="shared" ca="1" si="25"/>
        <v>-3023.6</v>
      </c>
    </row>
    <row r="110" spans="1:15" x14ac:dyDescent="0.2">
      <c r="A110" s="52" t="s">
        <v>103</v>
      </c>
      <c r="B110" s="103" t="s">
        <v>57</v>
      </c>
      <c r="C110" s="60" t="str">
        <f t="shared" si="22"/>
        <v>WYP</v>
      </c>
      <c r="D110" s="102" t="s">
        <v>35</v>
      </c>
      <c r="E110" s="52" t="s">
        <v>117</v>
      </c>
      <c r="F110" s="52" t="s">
        <v>118</v>
      </c>
      <c r="G110" s="52" t="str">
        <f t="shared" si="23"/>
        <v>AINTPWYP</v>
      </c>
      <c r="H110" s="52" t="str">
        <f t="shared" si="24"/>
        <v>404IPWYP</v>
      </c>
      <c r="I110" s="6">
        <v>111654.26</v>
      </c>
      <c r="J110" s="6">
        <f ca="1">SUMIF('6.1.4 - 6.1-21'!$F$12:$F$147,'6.1.2 - 6.1.3'!G110,'6.1.4 - 6.1-21'!$EI$12:$EI$147)</f>
        <v>128060.78076775426</v>
      </c>
      <c r="K110" s="6">
        <f t="shared" ca="1" si="25"/>
        <v>16406.520767754264</v>
      </c>
    </row>
    <row r="111" spans="1:15" x14ac:dyDescent="0.2">
      <c r="A111" s="52" t="s">
        <v>106</v>
      </c>
      <c r="B111" s="103" t="s">
        <v>57</v>
      </c>
      <c r="C111" s="60" t="str">
        <f t="shared" si="22"/>
        <v>WYU</v>
      </c>
      <c r="D111" s="102" t="s">
        <v>40</v>
      </c>
      <c r="E111" s="52" t="s">
        <v>117</v>
      </c>
      <c r="F111" s="52" t="s">
        <v>118</v>
      </c>
      <c r="G111" s="52" t="str">
        <f t="shared" si="23"/>
        <v>AINTPWYU</v>
      </c>
      <c r="H111" s="52" t="str">
        <f t="shared" si="24"/>
        <v>404IPWYU</v>
      </c>
      <c r="I111" s="6">
        <v>0</v>
      </c>
      <c r="J111" s="6">
        <f>SUMIF('6.1.4 - 6.1-21'!$F$12:$F$147,'6.1.2 - 6.1.3'!G111,'6.1.4 - 6.1-21'!$EI$12:$EI$147)</f>
        <v>0</v>
      </c>
      <c r="K111" s="6">
        <f t="shared" si="25"/>
        <v>0</v>
      </c>
    </row>
    <row r="112" spans="1:15" x14ac:dyDescent="0.2">
      <c r="A112" s="52" t="s">
        <v>122</v>
      </c>
      <c r="B112" s="102"/>
      <c r="C112" s="102"/>
      <c r="D112" s="102"/>
      <c r="I112" s="7">
        <f>SUBTOTAL(9,I86:I111)</f>
        <v>55259819.339999996</v>
      </c>
      <c r="J112" s="7">
        <f ca="1">SUBTOTAL(9,J86:J111)</f>
        <v>65385413.901596844</v>
      </c>
      <c r="K112" s="7">
        <f ca="1">SUBTOTAL(9,K86:K111)</f>
        <v>10125594.561596842</v>
      </c>
      <c r="L112" s="51"/>
      <c r="M112" s="51"/>
      <c r="N112" s="51"/>
      <c r="O112" s="51"/>
    </row>
    <row r="113" spans="1:15" x14ac:dyDescent="0.2">
      <c r="D113" s="60"/>
      <c r="I113" s="6"/>
      <c r="J113" s="6"/>
      <c r="K113" s="6"/>
    </row>
    <row r="114" spans="1:15" x14ac:dyDescent="0.2">
      <c r="A114" s="82" t="s">
        <v>87</v>
      </c>
      <c r="D114" s="60"/>
      <c r="I114" s="6"/>
      <c r="J114" s="6"/>
      <c r="K114" s="6"/>
    </row>
    <row r="115" spans="1:15" x14ac:dyDescent="0.2">
      <c r="A115" s="1" t="s">
        <v>82</v>
      </c>
      <c r="B115" s="60" t="s">
        <v>60</v>
      </c>
      <c r="C115" s="60" t="str">
        <f t="shared" ref="C115:C116" si="26">D115</f>
        <v>SG-U</v>
      </c>
      <c r="D115" s="102" t="s">
        <v>22</v>
      </c>
      <c r="E115" s="52" t="s">
        <v>117</v>
      </c>
      <c r="F115" s="52" t="s">
        <v>88</v>
      </c>
      <c r="G115" s="52" t="str">
        <f>E115&amp;F115&amp;D115</f>
        <v>AHYDPSG-U</v>
      </c>
      <c r="H115" s="52" t="str">
        <f>B115&amp;D115</f>
        <v>404HPSG-U</v>
      </c>
      <c r="I115" s="6">
        <v>0</v>
      </c>
      <c r="J115" s="6">
        <f ca="1">SUMIF('6.1.4 - 6.1-21'!$F$12:$F$147,'6.1.2 - 6.1.3'!G115,'6.1.4 - 6.1-21'!$EI$12:$EI$147)</f>
        <v>0</v>
      </c>
      <c r="K115" s="6">
        <f t="shared" ref="K115:K116" ca="1" si="27">J115-I115</f>
        <v>0</v>
      </c>
    </row>
    <row r="116" spans="1:15" x14ac:dyDescent="0.2">
      <c r="A116" s="1" t="s">
        <v>82</v>
      </c>
      <c r="B116" s="60" t="s">
        <v>60</v>
      </c>
      <c r="C116" s="60" t="str">
        <f t="shared" si="26"/>
        <v>SG-P</v>
      </c>
      <c r="D116" s="102" t="s">
        <v>21</v>
      </c>
      <c r="E116" s="52" t="s">
        <v>117</v>
      </c>
      <c r="F116" s="52" t="s">
        <v>88</v>
      </c>
      <c r="G116" s="52" t="str">
        <f>E116&amp;F116&amp;D116</f>
        <v>AHYDPSG-P</v>
      </c>
      <c r="H116" s="52" t="str">
        <f>B116&amp;D116</f>
        <v>404HPSG-P</v>
      </c>
      <c r="I116" s="6">
        <v>311931.87</v>
      </c>
      <c r="J116" s="6">
        <f ca="1">SUMIF('6.1.4 - 6.1-21'!$F$12:$F$147,'6.1.2 - 6.1.3'!G116,'6.1.4 - 6.1-21'!$EI$12:$EI$147)</f>
        <v>312375.51968424825</v>
      </c>
      <c r="K116" s="6">
        <f t="shared" ca="1" si="27"/>
        <v>443.64968424825929</v>
      </c>
    </row>
    <row r="117" spans="1:15" x14ac:dyDescent="0.2">
      <c r="A117" s="52" t="s">
        <v>91</v>
      </c>
      <c r="D117" s="60"/>
      <c r="I117" s="7">
        <f>SUBTOTAL(9,I115:I116)</f>
        <v>311931.87</v>
      </c>
      <c r="J117" s="7">
        <f ca="1">SUBTOTAL(9,J115:J116)</f>
        <v>312375.51968424825</v>
      </c>
      <c r="K117" s="7">
        <f ca="1">SUBTOTAL(9,K115:K116)</f>
        <v>443.64968424825929</v>
      </c>
      <c r="L117" s="51"/>
      <c r="M117" s="51"/>
      <c r="N117" s="51"/>
      <c r="O117" s="51"/>
    </row>
    <row r="118" spans="1:15" x14ac:dyDescent="0.2">
      <c r="D118" s="60"/>
      <c r="I118" s="6"/>
      <c r="J118" s="6"/>
      <c r="K118" s="6"/>
    </row>
    <row r="119" spans="1:15" x14ac:dyDescent="0.2">
      <c r="A119" s="82" t="s">
        <v>92</v>
      </c>
      <c r="D119" s="60"/>
      <c r="I119" s="6"/>
      <c r="J119" s="6"/>
      <c r="K119" s="6"/>
    </row>
    <row r="120" spans="1:15" x14ac:dyDescent="0.2">
      <c r="A120" s="52" t="s">
        <v>78</v>
      </c>
      <c r="B120" s="60" t="s">
        <v>62</v>
      </c>
      <c r="C120" s="60" t="str">
        <f>D120</f>
        <v>CAGE</v>
      </c>
      <c r="D120" s="60" t="s">
        <v>14</v>
      </c>
      <c r="E120" s="52" t="s">
        <v>117</v>
      </c>
      <c r="F120" s="52" t="s">
        <v>93</v>
      </c>
      <c r="G120" s="52" t="str">
        <f>E120&amp;F120&amp;D120</f>
        <v>AOTHPCAGE</v>
      </c>
      <c r="H120" s="52" t="str">
        <f>B120&amp;D120</f>
        <v>404OPCAGE</v>
      </c>
      <c r="I120" s="6">
        <v>0</v>
      </c>
      <c r="J120" s="6">
        <f ca="1">SUMIF('6.1.4 - 6.1-21'!$F$12:$F$147,'6.1.2 - 6.1.3'!G120,'6.1.4 - 6.1-21'!$EI$12:$EI$147)</f>
        <v>0</v>
      </c>
      <c r="K120" s="6">
        <f t="shared" ref="K120" ca="1" si="28">J120-I120</f>
        <v>0</v>
      </c>
    </row>
    <row r="121" spans="1:15" x14ac:dyDescent="0.2">
      <c r="A121" s="52" t="s">
        <v>123</v>
      </c>
      <c r="D121" s="60"/>
      <c r="I121" s="7">
        <f>SUBTOTAL(9,I120)</f>
        <v>0</v>
      </c>
      <c r="J121" s="7">
        <f ca="1">SUBTOTAL(9,J120)</f>
        <v>0</v>
      </c>
      <c r="K121" s="7">
        <f ca="1">SUBTOTAL(9,K120)</f>
        <v>0</v>
      </c>
      <c r="L121" s="51"/>
      <c r="M121" s="51"/>
      <c r="N121" s="51"/>
      <c r="O121" s="51"/>
    </row>
    <row r="122" spans="1:15" x14ac:dyDescent="0.2">
      <c r="D122" s="60"/>
      <c r="I122" s="6"/>
      <c r="J122" s="6"/>
      <c r="K122" s="6"/>
    </row>
    <row r="123" spans="1:15" x14ac:dyDescent="0.2">
      <c r="A123" s="82" t="s">
        <v>108</v>
      </c>
      <c r="D123" s="60"/>
      <c r="I123" s="6"/>
      <c r="J123" s="6"/>
      <c r="K123" s="6"/>
    </row>
    <row r="124" spans="1:15" x14ac:dyDescent="0.2">
      <c r="A124" s="52" t="s">
        <v>99</v>
      </c>
      <c r="B124" s="60" t="s">
        <v>64</v>
      </c>
      <c r="C124" s="60" t="str">
        <f t="shared" ref="C124:C132" si="29">D124</f>
        <v>CA</v>
      </c>
      <c r="D124" s="60" t="s">
        <v>31</v>
      </c>
      <c r="E124" s="52" t="s">
        <v>117</v>
      </c>
      <c r="F124" s="52" t="s">
        <v>109</v>
      </c>
      <c r="G124" s="52" t="str">
        <f t="shared" ref="G124:G132" si="30">E124&amp;F124&amp;D124</f>
        <v>AGNLPCA</v>
      </c>
      <c r="H124" s="52" t="str">
        <f t="shared" ref="H124:H132" si="31">B124&amp;D124</f>
        <v>404GPCA</v>
      </c>
      <c r="I124" s="6">
        <v>0</v>
      </c>
      <c r="J124" s="6">
        <f ca="1">SUMIF('6.1.4 - 6.1-21'!$F$12:$F$147,'6.1.2 - 6.1.3'!G124,'6.1.4 - 6.1-21'!$EI$12:$EI$147)</f>
        <v>0</v>
      </c>
      <c r="K124" s="6">
        <f t="shared" ref="K124:K132" ca="1" si="32">J124-I124</f>
        <v>0</v>
      </c>
    </row>
    <row r="125" spans="1:15" x14ac:dyDescent="0.2">
      <c r="A125" s="52" t="s">
        <v>110</v>
      </c>
      <c r="B125" s="60" t="s">
        <v>64</v>
      </c>
      <c r="C125" s="60" t="str">
        <f t="shared" si="29"/>
        <v>CN</v>
      </c>
      <c r="D125" s="60" t="s">
        <v>44</v>
      </c>
      <c r="E125" s="52" t="s">
        <v>117</v>
      </c>
      <c r="F125" s="52" t="s">
        <v>109</v>
      </c>
      <c r="G125" s="52" t="str">
        <f t="shared" si="30"/>
        <v>AGNLPCN</v>
      </c>
      <c r="H125" s="52" t="str">
        <f t="shared" si="31"/>
        <v>404GPCN</v>
      </c>
      <c r="I125" s="6">
        <v>0</v>
      </c>
      <c r="J125" s="6">
        <f ca="1">SUMIF('6.1.4 - 6.1-21'!$F$12:$F$147,'6.1.2 - 6.1.3'!G125,'6.1.4 - 6.1-21'!$EI$12:$EI$147)</f>
        <v>0</v>
      </c>
      <c r="K125" s="6">
        <f t="shared" ca="1" si="32"/>
        <v>0</v>
      </c>
    </row>
    <row r="126" spans="1:15" x14ac:dyDescent="0.2">
      <c r="A126" s="52" t="s">
        <v>101</v>
      </c>
      <c r="B126" s="60" t="s">
        <v>64</v>
      </c>
      <c r="C126" s="60" t="str">
        <f t="shared" si="29"/>
        <v>OR</v>
      </c>
      <c r="D126" s="60" t="s">
        <v>33</v>
      </c>
      <c r="E126" s="52" t="s">
        <v>117</v>
      </c>
      <c r="F126" s="52" t="s">
        <v>109</v>
      </c>
      <c r="G126" s="52" t="str">
        <f t="shared" si="30"/>
        <v>AGNLPOR</v>
      </c>
      <c r="H126" s="52" t="str">
        <f t="shared" si="31"/>
        <v>404GPOR</v>
      </c>
      <c r="I126" s="6">
        <v>201922.95</v>
      </c>
      <c r="J126" s="6">
        <f ca="1">SUMIF('6.1.4 - 6.1-21'!$F$12:$F$147,'6.1.2 - 6.1.3'!G126,'6.1.4 - 6.1-21'!$EI$12:$EI$147)</f>
        <v>143641.12</v>
      </c>
      <c r="K126" s="6">
        <f t="shared" ca="1" si="32"/>
        <v>-58281.830000000016</v>
      </c>
    </row>
    <row r="127" spans="1:15" x14ac:dyDescent="0.2">
      <c r="A127" s="52" t="s">
        <v>105</v>
      </c>
      <c r="B127" s="60" t="s">
        <v>64</v>
      </c>
      <c r="C127" s="60" t="str">
        <f t="shared" si="29"/>
        <v>ID</v>
      </c>
      <c r="D127" s="60" t="s">
        <v>32</v>
      </c>
      <c r="E127" s="52" t="s">
        <v>117</v>
      </c>
      <c r="F127" s="52" t="s">
        <v>109</v>
      </c>
      <c r="G127" s="52" t="str">
        <f t="shared" si="30"/>
        <v>AGNLPID</v>
      </c>
      <c r="H127" s="52" t="str">
        <f t="shared" si="31"/>
        <v>404GPID</v>
      </c>
      <c r="I127" s="6">
        <v>0</v>
      </c>
      <c r="J127" s="6">
        <f ca="1">SUMIF('6.1.4 - 6.1-21'!$F$12:$F$147,'6.1.2 - 6.1.3'!G127,'6.1.4 - 6.1-21'!$EI$12:$EI$147)</f>
        <v>0</v>
      </c>
      <c r="K127" s="6">
        <f t="shared" ca="1" si="32"/>
        <v>0</v>
      </c>
    </row>
    <row r="128" spans="1:15" x14ac:dyDescent="0.2">
      <c r="A128" s="52" t="s">
        <v>110</v>
      </c>
      <c r="B128" s="60" t="s">
        <v>64</v>
      </c>
      <c r="C128" s="60" t="str">
        <f t="shared" si="29"/>
        <v>SO</v>
      </c>
      <c r="D128" s="60" t="s">
        <v>42</v>
      </c>
      <c r="E128" s="52" t="s">
        <v>117</v>
      </c>
      <c r="F128" s="52" t="s">
        <v>109</v>
      </c>
      <c r="G128" s="52" t="str">
        <f t="shared" si="30"/>
        <v>AGNLPSO</v>
      </c>
      <c r="H128" s="52" t="str">
        <f t="shared" si="31"/>
        <v>404GPSO</v>
      </c>
      <c r="I128" s="6">
        <v>108292.01</v>
      </c>
      <c r="J128" s="6">
        <f ca="1">SUMIF('6.1.4 - 6.1-21'!$F$12:$F$147,'6.1.2 - 6.1.3'!G128,'6.1.4 - 6.1-21'!$EI$12:$EI$147)</f>
        <v>108292.02999999998</v>
      </c>
      <c r="K128" s="6">
        <f t="shared" ca="1" si="32"/>
        <v>1.9999999989522621E-2</v>
      </c>
    </row>
    <row r="129" spans="1:18" x14ac:dyDescent="0.2">
      <c r="A129" s="52" t="s">
        <v>104</v>
      </c>
      <c r="B129" s="60" t="s">
        <v>64</v>
      </c>
      <c r="C129" s="60" t="str">
        <f t="shared" si="29"/>
        <v>UT</v>
      </c>
      <c r="D129" s="60" t="s">
        <v>34</v>
      </c>
      <c r="E129" s="52" t="s">
        <v>117</v>
      </c>
      <c r="F129" s="52" t="s">
        <v>109</v>
      </c>
      <c r="G129" s="52" t="str">
        <f t="shared" si="30"/>
        <v>AGNLPUT</v>
      </c>
      <c r="H129" s="52" t="str">
        <f t="shared" si="31"/>
        <v>404GPUT</v>
      </c>
      <c r="I129" s="6">
        <v>0</v>
      </c>
      <c r="J129" s="6">
        <f ca="1">SUMIF('6.1.4 - 6.1-21'!$F$12:$F$147,'6.1.2 - 6.1.3'!G129,'6.1.4 - 6.1-21'!$EI$12:$EI$147)</f>
        <v>0</v>
      </c>
      <c r="K129" s="6">
        <f t="shared" ca="1" si="32"/>
        <v>0</v>
      </c>
    </row>
    <row r="130" spans="1:18" x14ac:dyDescent="0.2">
      <c r="A130" s="52" t="s">
        <v>102</v>
      </c>
      <c r="B130" s="60" t="s">
        <v>64</v>
      </c>
      <c r="C130" s="60" t="str">
        <f t="shared" si="29"/>
        <v>WA</v>
      </c>
      <c r="D130" s="60" t="s">
        <v>27</v>
      </c>
      <c r="E130" s="52" t="s">
        <v>117</v>
      </c>
      <c r="F130" s="52" t="s">
        <v>109</v>
      </c>
      <c r="G130" s="52" t="str">
        <f t="shared" si="30"/>
        <v>AGNLPWA</v>
      </c>
      <c r="H130" s="52" t="str">
        <f t="shared" si="31"/>
        <v>404GPWA</v>
      </c>
      <c r="I130" s="6">
        <v>96297.7</v>
      </c>
      <c r="J130" s="6">
        <f ca="1">SUMIF('6.1.4 - 6.1-21'!$F$12:$F$147,'6.1.2 - 6.1.3'!G130,'6.1.4 - 6.1-21'!$EI$12:$EI$147)</f>
        <v>96239.510000000024</v>
      </c>
      <c r="K130" s="6">
        <f t="shared" ca="1" si="32"/>
        <v>-58.189999999973224</v>
      </c>
    </row>
    <row r="131" spans="1:18" x14ac:dyDescent="0.2">
      <c r="A131" s="52" t="s">
        <v>103</v>
      </c>
      <c r="B131" s="60" t="s">
        <v>64</v>
      </c>
      <c r="C131" s="60" t="str">
        <f t="shared" si="29"/>
        <v>WYP</v>
      </c>
      <c r="D131" s="60" t="s">
        <v>35</v>
      </c>
      <c r="E131" s="52" t="s">
        <v>117</v>
      </c>
      <c r="F131" s="52" t="s">
        <v>109</v>
      </c>
      <c r="G131" s="52" t="str">
        <f t="shared" si="30"/>
        <v>AGNLPWYP</v>
      </c>
      <c r="H131" s="52" t="str">
        <f t="shared" si="31"/>
        <v>404GPWYP</v>
      </c>
      <c r="I131" s="6">
        <v>56728.17</v>
      </c>
      <c r="J131" s="6">
        <f ca="1">SUMIF('6.1.4 - 6.1-21'!$F$12:$F$147,'6.1.2 - 6.1.3'!G131,'6.1.4 - 6.1-21'!$EI$12:$EI$147)</f>
        <v>77099.471448150478</v>
      </c>
      <c r="K131" s="6">
        <f t="shared" ca="1" si="32"/>
        <v>20371.30144815048</v>
      </c>
    </row>
    <row r="132" spans="1:18" x14ac:dyDescent="0.2">
      <c r="A132" s="52" t="s">
        <v>106</v>
      </c>
      <c r="B132" s="60" t="s">
        <v>64</v>
      </c>
      <c r="C132" s="60" t="str">
        <f t="shared" si="29"/>
        <v>WYU</v>
      </c>
      <c r="D132" s="60" t="s">
        <v>40</v>
      </c>
      <c r="E132" s="52" t="s">
        <v>117</v>
      </c>
      <c r="F132" s="52" t="s">
        <v>109</v>
      </c>
      <c r="G132" s="52" t="str">
        <f t="shared" si="30"/>
        <v>AGNLPWYU</v>
      </c>
      <c r="H132" s="52" t="str">
        <f t="shared" si="31"/>
        <v>404GPWYU</v>
      </c>
      <c r="I132" s="6">
        <v>0</v>
      </c>
      <c r="J132" s="6">
        <f ca="1">SUMIF('6.1.4 - 6.1-21'!$F$12:$F$147,'6.1.2 - 6.1.3'!G132,'6.1.4 - 6.1-21'!$EI$12:$EI$147)</f>
        <v>0</v>
      </c>
      <c r="K132" s="6">
        <f t="shared" ca="1" si="32"/>
        <v>0</v>
      </c>
    </row>
    <row r="133" spans="1:18" x14ac:dyDescent="0.2">
      <c r="A133" s="52" t="s">
        <v>113</v>
      </c>
      <c r="D133" s="60"/>
      <c r="I133" s="7">
        <f>SUBTOTAL(9,I124:I132)</f>
        <v>463240.83</v>
      </c>
      <c r="J133" s="7">
        <f ca="1">SUBTOTAL(9,J124:J132)</f>
        <v>425272.13144815044</v>
      </c>
      <c r="K133" s="7">
        <f ca="1">SUBTOTAL(9,K124:K132)</f>
        <v>-37968.69855184952</v>
      </c>
      <c r="L133" s="51"/>
      <c r="M133" s="51"/>
      <c r="N133" s="51"/>
      <c r="O133" s="51"/>
    </row>
    <row r="134" spans="1:18" x14ac:dyDescent="0.2">
      <c r="D134" s="60"/>
      <c r="I134" s="6"/>
      <c r="J134" s="6"/>
      <c r="K134" s="6"/>
    </row>
    <row r="135" spans="1:18" x14ac:dyDescent="0.2">
      <c r="A135" s="82" t="s">
        <v>124</v>
      </c>
      <c r="D135" s="60"/>
      <c r="I135" s="7">
        <f>SUBTOTAL(9,I86:I133)</f>
        <v>56034992.039999999</v>
      </c>
      <c r="J135" s="7">
        <f ca="1">SUBTOTAL(9,J86:J133)</f>
        <v>66123061.552729242</v>
      </c>
      <c r="K135" s="93">
        <f ca="1">SUBTOTAL(9,K86:K133)</f>
        <v>10088069.512729241</v>
      </c>
      <c r="L135" s="51"/>
      <c r="M135" s="51"/>
      <c r="N135" s="51"/>
      <c r="O135" s="51"/>
    </row>
    <row r="136" spans="1:18" x14ac:dyDescent="0.2">
      <c r="D136" s="60"/>
      <c r="I136" s="6"/>
      <c r="J136" s="6"/>
      <c r="K136" s="94" t="s">
        <v>125</v>
      </c>
    </row>
    <row r="137" spans="1:18" ht="13.5" thickBot="1" x14ac:dyDescent="0.25">
      <c r="A137" s="82" t="s">
        <v>126</v>
      </c>
      <c r="D137" s="60"/>
      <c r="I137" s="11">
        <f>SUBTOTAL(9,I10:I135)</f>
        <v>1036697320.2600001</v>
      </c>
      <c r="J137" s="11">
        <f ca="1">SUBTOTAL(9,J10:J135)</f>
        <v>1019283406.7673603</v>
      </c>
      <c r="K137" s="11">
        <f ca="1">SUBTOTAL(9,K10:K135)</f>
        <v>-17413913.492639873</v>
      </c>
      <c r="L137" s="51"/>
      <c r="M137" s="51"/>
      <c r="N137" s="51"/>
      <c r="O137" s="51"/>
    </row>
    <row r="138" spans="1:18" ht="13.5" thickTop="1" x14ac:dyDescent="0.2">
      <c r="D138" s="60"/>
      <c r="J138" s="100" t="s">
        <v>206</v>
      </c>
    </row>
    <row r="139" spans="1:18" x14ac:dyDescent="0.2">
      <c r="I139" s="104"/>
      <c r="J139" s="105"/>
    </row>
    <row r="140" spans="1:18" x14ac:dyDescent="0.2">
      <c r="I140" s="104"/>
      <c r="J140" s="105"/>
    </row>
    <row r="141" spans="1:18" x14ac:dyDescent="0.2">
      <c r="I141" s="104"/>
      <c r="J141" s="105"/>
    </row>
    <row r="142" spans="1:18" x14ac:dyDescent="0.2">
      <c r="J142" s="91"/>
    </row>
    <row r="143" spans="1:18" x14ac:dyDescent="0.2">
      <c r="J143" s="91"/>
    </row>
    <row r="144" spans="1:18" x14ac:dyDescent="0.2">
      <c r="I144" s="6"/>
      <c r="J144" s="6"/>
      <c r="K144" s="6"/>
      <c r="L144" s="14"/>
      <c r="O144" s="14"/>
      <c r="P144" s="14"/>
      <c r="Q144" s="6"/>
      <c r="R144" s="14"/>
    </row>
    <row r="145" spans="1:18" x14ac:dyDescent="0.2">
      <c r="I145" s="6"/>
      <c r="J145" s="6"/>
      <c r="K145" s="6"/>
      <c r="L145" s="14"/>
      <c r="O145" s="14"/>
      <c r="P145" s="14"/>
      <c r="Q145" s="6"/>
      <c r="R145" s="14"/>
    </row>
    <row r="146" spans="1:18" x14ac:dyDescent="0.2">
      <c r="I146" s="6"/>
      <c r="J146" s="6"/>
      <c r="K146" s="6"/>
      <c r="L146" s="14"/>
      <c r="O146" s="14"/>
      <c r="P146" s="14"/>
      <c r="Q146" s="6"/>
      <c r="R146" s="14"/>
    </row>
    <row r="147" spans="1:18" x14ac:dyDescent="0.2">
      <c r="I147" s="6"/>
      <c r="J147" s="6"/>
      <c r="K147" s="6"/>
      <c r="L147" s="14"/>
      <c r="O147" s="14"/>
      <c r="P147" s="14"/>
      <c r="Q147" s="6"/>
      <c r="R147" s="14"/>
    </row>
    <row r="148" spans="1:18" x14ac:dyDescent="0.2">
      <c r="I148" s="6"/>
      <c r="J148" s="6"/>
      <c r="K148" s="6"/>
      <c r="L148" s="14"/>
      <c r="O148" s="14"/>
      <c r="P148" s="14"/>
      <c r="Q148" s="6"/>
      <c r="R148" s="14"/>
    </row>
    <row r="149" spans="1:18" x14ac:dyDescent="0.2">
      <c r="C149" s="145"/>
      <c r="D149" s="107"/>
      <c r="E149" s="107"/>
      <c r="F149" s="107"/>
      <c r="G149" s="107"/>
      <c r="H149" s="107"/>
      <c r="I149" s="16"/>
      <c r="J149" s="16"/>
      <c r="K149" s="16"/>
      <c r="L149" s="108"/>
      <c r="M149" s="107"/>
      <c r="O149" s="14"/>
      <c r="P149" s="14"/>
      <c r="Q149" s="6"/>
      <c r="R149" s="14"/>
    </row>
    <row r="150" spans="1:18" x14ac:dyDescent="0.2">
      <c r="C150" s="145"/>
      <c r="D150" s="107"/>
      <c r="E150" s="107"/>
      <c r="F150" s="107"/>
      <c r="G150" s="107"/>
      <c r="H150" s="107"/>
      <c r="I150" s="16"/>
      <c r="J150" s="16"/>
      <c r="K150" s="16"/>
      <c r="L150" s="108"/>
      <c r="M150" s="107"/>
      <c r="O150" s="14"/>
      <c r="P150" s="14"/>
      <c r="Q150" s="6"/>
      <c r="R150" s="14"/>
    </row>
    <row r="151" spans="1:18" x14ac:dyDescent="0.2">
      <c r="C151" s="145"/>
      <c r="D151" s="107"/>
      <c r="E151" s="107"/>
      <c r="F151" s="107"/>
      <c r="G151" s="107"/>
      <c r="H151" s="107"/>
      <c r="I151" s="16"/>
      <c r="J151" s="16"/>
      <c r="K151" s="16"/>
      <c r="L151" s="108"/>
      <c r="M151" s="107"/>
      <c r="O151" s="14"/>
      <c r="P151" s="14"/>
      <c r="Q151" s="6"/>
      <c r="R151" s="14"/>
    </row>
    <row r="152" spans="1:18" x14ac:dyDescent="0.2">
      <c r="C152" s="145"/>
      <c r="D152" s="107"/>
      <c r="E152" s="107"/>
      <c r="F152" s="107"/>
      <c r="G152" s="107"/>
      <c r="H152" s="107"/>
      <c r="I152" s="16"/>
      <c r="J152" s="16"/>
      <c r="K152" s="16"/>
      <c r="L152" s="108"/>
      <c r="M152" s="107"/>
      <c r="O152" s="14"/>
      <c r="P152" s="14"/>
      <c r="Q152" s="6"/>
      <c r="R152" s="14"/>
    </row>
    <row r="153" spans="1:18" x14ac:dyDescent="0.2">
      <c r="C153" s="145"/>
      <c r="D153" s="107"/>
      <c r="E153" s="107"/>
      <c r="F153" s="107"/>
      <c r="G153" s="107"/>
      <c r="H153" s="107"/>
      <c r="I153" s="16"/>
      <c r="J153" s="16"/>
      <c r="K153" s="16"/>
      <c r="L153" s="108"/>
      <c r="M153" s="107"/>
      <c r="O153" s="14"/>
      <c r="P153" s="14"/>
      <c r="Q153" s="6"/>
      <c r="R153" s="14"/>
    </row>
    <row r="154" spans="1:18" x14ac:dyDescent="0.2">
      <c r="B154" s="91"/>
      <c r="C154" s="145"/>
      <c r="D154" s="107"/>
      <c r="E154" s="107"/>
      <c r="F154" s="107"/>
      <c r="G154" s="107"/>
      <c r="H154" s="107"/>
      <c r="I154" s="16"/>
      <c r="J154" s="16"/>
      <c r="K154" s="16"/>
      <c r="L154" s="16"/>
      <c r="M154" s="107"/>
    </row>
    <row r="155" spans="1:18" x14ac:dyDescent="0.2">
      <c r="C155" s="145"/>
      <c r="D155" s="107"/>
      <c r="E155" s="107"/>
      <c r="F155" s="107"/>
      <c r="G155" s="107"/>
      <c r="H155" s="107"/>
      <c r="I155" s="107"/>
      <c r="J155" s="96"/>
      <c r="K155" s="107"/>
      <c r="L155" s="16"/>
      <c r="M155" s="109"/>
    </row>
    <row r="156" spans="1:18" x14ac:dyDescent="0.2">
      <c r="C156" s="145"/>
      <c r="D156" s="107"/>
      <c r="E156" s="107"/>
      <c r="F156" s="107"/>
      <c r="G156" s="107"/>
      <c r="H156" s="107"/>
      <c r="I156" s="107"/>
      <c r="J156" s="96"/>
      <c r="K156" s="107"/>
      <c r="L156" s="16"/>
      <c r="M156" s="107"/>
    </row>
    <row r="157" spans="1:18" x14ac:dyDescent="0.2">
      <c r="C157" s="91"/>
      <c r="I157" s="104"/>
      <c r="J157" s="105"/>
      <c r="K157" s="104"/>
      <c r="L157" s="52"/>
    </row>
    <row r="158" spans="1:18" s="6" customFormat="1" x14ac:dyDescent="0.2">
      <c r="A158" s="52"/>
      <c r="B158" s="60"/>
      <c r="C158" s="60"/>
      <c r="D158" s="52"/>
      <c r="E158" s="52"/>
      <c r="F158" s="52"/>
      <c r="G158" s="52"/>
      <c r="H158" s="52"/>
      <c r="I158" s="52"/>
      <c r="J158" s="91"/>
      <c r="K158" s="52"/>
    </row>
    <row r="159" spans="1:18" s="6" customFormat="1" x14ac:dyDescent="0.2">
      <c r="A159" s="52"/>
      <c r="B159" s="60"/>
      <c r="C159" s="60"/>
      <c r="D159" s="52"/>
      <c r="E159" s="52"/>
      <c r="F159" s="52"/>
      <c r="G159" s="52"/>
      <c r="H159" s="97"/>
      <c r="K159" s="52"/>
    </row>
    <row r="160" spans="1:18" s="6" customFormat="1" x14ac:dyDescent="0.2">
      <c r="A160" s="52"/>
      <c r="B160" s="60"/>
      <c r="C160" s="60"/>
      <c r="D160" s="52"/>
      <c r="E160" s="52"/>
      <c r="F160" s="52"/>
      <c r="G160" s="52"/>
      <c r="H160" s="52"/>
      <c r="I160" s="104"/>
      <c r="J160" s="104"/>
      <c r="K160" s="52"/>
    </row>
    <row r="161" spans="1:11" s="6" customFormat="1" x14ac:dyDescent="0.2">
      <c r="A161" s="52"/>
      <c r="B161" s="60"/>
      <c r="C161" s="60"/>
      <c r="D161" s="52"/>
      <c r="E161" s="52"/>
      <c r="F161" s="52"/>
      <c r="G161" s="52"/>
      <c r="H161" s="52"/>
      <c r="J161" s="16"/>
      <c r="K161" s="16"/>
    </row>
    <row r="162" spans="1:11" s="6" customFormat="1" x14ac:dyDescent="0.2">
      <c r="A162" s="52"/>
      <c r="B162" s="60"/>
      <c r="C162" s="60"/>
      <c r="D162" s="52"/>
      <c r="E162" s="52"/>
      <c r="F162" s="52"/>
      <c r="G162" s="52"/>
      <c r="H162" s="52"/>
      <c r="I162" s="52"/>
      <c r="J162" s="104"/>
      <c r="K162" s="110"/>
    </row>
    <row r="163" spans="1:11" s="6" customFormat="1" x14ac:dyDescent="0.2">
      <c r="A163" s="52"/>
      <c r="B163" s="91"/>
      <c r="C163" s="91"/>
      <c r="D163" s="52"/>
      <c r="E163" s="52"/>
      <c r="F163" s="52"/>
      <c r="G163" s="52"/>
      <c r="H163" s="52"/>
      <c r="I163" s="104"/>
      <c r="J163" s="104"/>
      <c r="K163" s="104"/>
    </row>
    <row r="174" spans="1:11" x14ac:dyDescent="0.2">
      <c r="J174" s="104"/>
    </row>
  </sheetData>
  <printOptions horizontalCentered="1"/>
  <pageMargins left="0.7" right="0.7" top="0.75" bottom="0.75" header="0.3" footer="0.3"/>
  <pageSetup scale="82" firstPageNumber="2" fitToHeight="0" orientation="portrait" useFirstPageNumber="1" r:id="rId1"/>
  <headerFooter>
    <oddHeader xml:space="preserve">&amp;R&amp;"Arial,Regular"&amp;10Page 6.1.&amp;P
</oddHeader>
  </headerFooter>
  <rowBreaks count="1" manualBreakCount="1">
    <brk id="81" max="10"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7FF96-AF31-4A8D-93B9-A63ADEC1EDA9}">
  <dimension ref="A1:EN153"/>
  <sheetViews>
    <sheetView view="pageBreakPreview" zoomScale="90" zoomScaleNormal="100" zoomScaleSheetLayoutView="90" workbookViewId="0">
      <pane xSplit="9" ySplit="7" topLeftCell="J83" activePane="bottomRight" state="frozen"/>
      <selection activeCell="H40" sqref="H40"/>
      <selection pane="topRight" activeCell="H40" sqref="H40"/>
      <selection pane="bottomLeft" activeCell="H40" sqref="H40"/>
      <selection pane="bottomRight" activeCell="J98" sqref="J98"/>
    </sheetView>
  </sheetViews>
  <sheetFormatPr defaultRowHeight="12.75" outlineLevelCol="1" x14ac:dyDescent="0.2"/>
  <cols>
    <col min="1" max="1" width="28.7109375" style="52" customWidth="1"/>
    <col min="2" max="2" width="9" style="52" customWidth="1"/>
    <col min="3" max="5" width="9.28515625" style="52" hidden="1" customWidth="1" outlineLevel="1"/>
    <col min="6" max="6" width="14.28515625" style="52" hidden="1" customWidth="1" outlineLevel="1"/>
    <col min="7" max="7" width="12.7109375" style="52" hidden="1" customWidth="1" outlineLevel="1"/>
    <col min="8" max="8" width="1.7109375" style="52" customWidth="1" collapsed="1"/>
    <col min="9" max="9" width="12.5703125" style="52" customWidth="1"/>
    <col min="10" max="137" width="15.7109375" style="52" customWidth="1"/>
    <col min="138" max="138" width="9.140625" style="52"/>
    <col min="139" max="141" width="15.7109375" style="52" customWidth="1"/>
    <col min="142" max="142" width="9.140625" style="52"/>
    <col min="143" max="143" width="11.28515625" style="52" bestFit="1" customWidth="1"/>
    <col min="144" max="16384" width="9.140625" style="52"/>
  </cols>
  <sheetData>
    <row r="1" spans="1:141" x14ac:dyDescent="0.2">
      <c r="A1" s="82" t="str">
        <f>'6.1'!B1</f>
        <v>PacifiCorp</v>
      </c>
      <c r="B1" s="82"/>
    </row>
    <row r="2" spans="1:141" x14ac:dyDescent="0.2">
      <c r="A2" s="82" t="str">
        <f>'6.1'!B2</f>
        <v>Washington 2023 General Rate Case</v>
      </c>
      <c r="B2" s="82"/>
    </row>
    <row r="3" spans="1:141" x14ac:dyDescent="0.2">
      <c r="A3" s="82" t="s">
        <v>127</v>
      </c>
      <c r="B3" s="82"/>
    </row>
    <row r="4" spans="1:141" x14ac:dyDescent="0.2">
      <c r="J4" s="104"/>
    </row>
    <row r="5" spans="1:141" x14ac:dyDescent="0.2">
      <c r="F5" s="110"/>
    </row>
    <row r="6" spans="1:141" ht="25.5" x14ac:dyDescent="0.2">
      <c r="I6" s="91"/>
      <c r="J6" s="111" t="s">
        <v>128</v>
      </c>
      <c r="K6" s="111" t="s">
        <v>1</v>
      </c>
      <c r="L6" s="111"/>
      <c r="M6" s="111" t="s">
        <v>128</v>
      </c>
      <c r="N6" s="111" t="s">
        <v>1</v>
      </c>
      <c r="O6" s="111"/>
      <c r="P6" s="111" t="s">
        <v>128</v>
      </c>
      <c r="Q6" s="111" t="s">
        <v>1</v>
      </c>
      <c r="R6" s="111"/>
      <c r="S6" s="111" t="s">
        <v>128</v>
      </c>
      <c r="T6" s="111" t="s">
        <v>1</v>
      </c>
      <c r="U6" s="111"/>
      <c r="V6" s="111" t="s">
        <v>128</v>
      </c>
      <c r="W6" s="111" t="s">
        <v>1</v>
      </c>
      <c r="X6" s="111"/>
      <c r="Y6" s="111" t="s">
        <v>128</v>
      </c>
      <c r="Z6" s="111" t="s">
        <v>1</v>
      </c>
      <c r="AA6" s="111"/>
      <c r="AB6" s="111" t="s">
        <v>128</v>
      </c>
      <c r="AC6" s="111" t="s">
        <v>1</v>
      </c>
      <c r="AD6" s="111"/>
      <c r="AE6" s="111" t="s">
        <v>128</v>
      </c>
      <c r="AF6" s="111" t="s">
        <v>1</v>
      </c>
      <c r="AG6" s="111"/>
      <c r="AH6" s="111" t="s">
        <v>128</v>
      </c>
      <c r="AI6" s="111" t="s">
        <v>1</v>
      </c>
      <c r="AJ6" s="111"/>
      <c r="AK6" s="111" t="s">
        <v>128</v>
      </c>
      <c r="AL6" s="111" t="s">
        <v>1</v>
      </c>
      <c r="AM6" s="111"/>
      <c r="AN6" s="111" t="s">
        <v>128</v>
      </c>
      <c r="AO6" s="111" t="s">
        <v>1</v>
      </c>
      <c r="AP6" s="111"/>
      <c r="AQ6" s="111" t="s">
        <v>128</v>
      </c>
      <c r="AR6" s="111" t="s">
        <v>1</v>
      </c>
      <c r="AS6" s="111"/>
      <c r="AT6" s="111" t="s">
        <v>128</v>
      </c>
      <c r="AU6" s="111" t="s">
        <v>1</v>
      </c>
      <c r="AV6" s="111"/>
      <c r="AW6" s="111" t="s">
        <v>128</v>
      </c>
      <c r="AX6" s="111" t="s">
        <v>1</v>
      </c>
      <c r="AY6" s="111"/>
      <c r="AZ6" s="111" t="s">
        <v>128</v>
      </c>
      <c r="BA6" s="111" t="s">
        <v>1</v>
      </c>
      <c r="BB6" s="111"/>
      <c r="BC6" s="111" t="s">
        <v>128</v>
      </c>
      <c r="BD6" s="111" t="s">
        <v>1</v>
      </c>
      <c r="BE6" s="111"/>
      <c r="BF6" s="111" t="s">
        <v>128</v>
      </c>
      <c r="BG6" s="111" t="s">
        <v>1</v>
      </c>
      <c r="BH6" s="111"/>
      <c r="BI6" s="111" t="s">
        <v>128</v>
      </c>
      <c r="BJ6" s="111" t="s">
        <v>1</v>
      </c>
      <c r="BK6" s="111"/>
      <c r="BL6" s="111" t="s">
        <v>128</v>
      </c>
      <c r="BM6" s="111" t="s">
        <v>1</v>
      </c>
      <c r="BN6" s="111"/>
      <c r="BO6" s="111" t="s">
        <v>128</v>
      </c>
      <c r="BP6" s="111" t="s">
        <v>1</v>
      </c>
      <c r="BQ6" s="111"/>
      <c r="BR6" s="111" t="s">
        <v>128</v>
      </c>
      <c r="BS6" s="111" t="s">
        <v>1</v>
      </c>
      <c r="BT6" s="111"/>
      <c r="BU6" s="111" t="s">
        <v>128</v>
      </c>
      <c r="BV6" s="111" t="s">
        <v>1</v>
      </c>
      <c r="BW6" s="111"/>
      <c r="BX6" s="111" t="s">
        <v>128</v>
      </c>
      <c r="BY6" s="111" t="s">
        <v>1</v>
      </c>
      <c r="BZ6" s="111"/>
      <c r="CA6" s="111" t="s">
        <v>128</v>
      </c>
      <c r="CB6" s="111" t="s">
        <v>1</v>
      </c>
      <c r="CC6" s="111"/>
      <c r="CD6" s="111" t="s">
        <v>128</v>
      </c>
      <c r="CE6" s="111" t="s">
        <v>1</v>
      </c>
      <c r="CF6" s="111"/>
      <c r="CG6" s="111" t="s">
        <v>128</v>
      </c>
      <c r="CH6" s="111" t="s">
        <v>1</v>
      </c>
      <c r="CI6" s="111"/>
      <c r="CJ6" s="111" t="s">
        <v>128</v>
      </c>
      <c r="CK6" s="111" t="s">
        <v>1</v>
      </c>
      <c r="CL6" s="111"/>
      <c r="CM6" s="111" t="s">
        <v>128</v>
      </c>
      <c r="CN6" s="111" t="s">
        <v>1</v>
      </c>
      <c r="CO6" s="111"/>
      <c r="CP6" s="111" t="s">
        <v>128</v>
      </c>
      <c r="CQ6" s="111" t="s">
        <v>1</v>
      </c>
      <c r="CR6" s="111"/>
      <c r="CS6" s="111" t="s">
        <v>128</v>
      </c>
      <c r="CT6" s="111" t="s">
        <v>1</v>
      </c>
      <c r="CU6" s="111"/>
      <c r="CV6" s="111" t="s">
        <v>128</v>
      </c>
      <c r="CW6" s="111" t="s">
        <v>1</v>
      </c>
      <c r="CX6" s="111"/>
      <c r="CY6" s="111" t="s">
        <v>128</v>
      </c>
      <c r="CZ6" s="111" t="s">
        <v>1</v>
      </c>
      <c r="DA6" s="111"/>
      <c r="DB6" s="111" t="s">
        <v>128</v>
      </c>
      <c r="DC6" s="111" t="s">
        <v>1</v>
      </c>
      <c r="DD6" s="111"/>
      <c r="DE6" s="111" t="s">
        <v>128</v>
      </c>
      <c r="DF6" s="111" t="s">
        <v>1</v>
      </c>
      <c r="DG6" s="111"/>
      <c r="DH6" s="111" t="s">
        <v>128</v>
      </c>
      <c r="DI6" s="111" t="s">
        <v>1</v>
      </c>
      <c r="DJ6" s="111"/>
      <c r="DK6" s="111" t="s">
        <v>128</v>
      </c>
      <c r="DL6" s="111" t="s">
        <v>1</v>
      </c>
      <c r="DM6" s="111"/>
      <c r="DN6" s="111" t="s">
        <v>128</v>
      </c>
      <c r="DO6" s="111" t="s">
        <v>1</v>
      </c>
      <c r="DP6" s="111"/>
      <c r="DQ6" s="111" t="s">
        <v>128</v>
      </c>
      <c r="DR6" s="111" t="s">
        <v>1</v>
      </c>
      <c r="DS6" s="111"/>
      <c r="DT6" s="111" t="s">
        <v>128</v>
      </c>
      <c r="DU6" s="111" t="s">
        <v>1</v>
      </c>
      <c r="DV6" s="111"/>
      <c r="DW6" s="111" t="s">
        <v>128</v>
      </c>
      <c r="DX6" s="111" t="s">
        <v>1</v>
      </c>
      <c r="DY6" s="111"/>
      <c r="DZ6" s="111" t="s">
        <v>128</v>
      </c>
      <c r="EA6" s="111" t="s">
        <v>1</v>
      </c>
      <c r="EB6" s="111"/>
      <c r="EC6" s="111" t="s">
        <v>128</v>
      </c>
      <c r="ED6" s="111" t="s">
        <v>1</v>
      </c>
      <c r="EE6" s="111"/>
      <c r="EF6" s="111" t="s">
        <v>128</v>
      </c>
      <c r="EG6" s="111" t="s">
        <v>1</v>
      </c>
      <c r="EI6" s="158" t="s">
        <v>129</v>
      </c>
      <c r="EJ6" s="143"/>
      <c r="EK6" s="158" t="s">
        <v>130</v>
      </c>
    </row>
    <row r="7" spans="1:141" ht="25.5" x14ac:dyDescent="0.2">
      <c r="A7" s="98" t="s">
        <v>69</v>
      </c>
      <c r="B7" s="98" t="s">
        <v>71</v>
      </c>
      <c r="C7" s="98" t="s">
        <v>71</v>
      </c>
      <c r="D7" s="99" t="s">
        <v>5</v>
      </c>
      <c r="E7" s="99" t="s">
        <v>72</v>
      </c>
      <c r="F7" s="99" t="s">
        <v>73</v>
      </c>
      <c r="G7" s="99" t="s">
        <v>131</v>
      </c>
      <c r="H7" s="112"/>
      <c r="I7" s="112" t="s">
        <v>132</v>
      </c>
      <c r="J7" s="113">
        <v>44713</v>
      </c>
      <c r="K7" s="113">
        <v>44713</v>
      </c>
      <c r="L7" s="112" t="s">
        <v>133</v>
      </c>
      <c r="M7" s="113">
        <v>44743</v>
      </c>
      <c r="N7" s="113">
        <v>44743</v>
      </c>
      <c r="O7" s="112" t="s">
        <v>133</v>
      </c>
      <c r="P7" s="113">
        <v>44774</v>
      </c>
      <c r="Q7" s="113">
        <v>44774</v>
      </c>
      <c r="R7" s="112" t="s">
        <v>133</v>
      </c>
      <c r="S7" s="113">
        <v>44805</v>
      </c>
      <c r="T7" s="113">
        <v>44805</v>
      </c>
      <c r="U7" s="112" t="s">
        <v>133</v>
      </c>
      <c r="V7" s="113">
        <v>44835</v>
      </c>
      <c r="W7" s="113">
        <v>44835</v>
      </c>
      <c r="X7" s="112" t="s">
        <v>133</v>
      </c>
      <c r="Y7" s="113">
        <v>44866</v>
      </c>
      <c r="Z7" s="113">
        <v>44866</v>
      </c>
      <c r="AA7" s="112" t="s">
        <v>133</v>
      </c>
      <c r="AB7" s="113">
        <v>44896</v>
      </c>
      <c r="AC7" s="113">
        <v>44896</v>
      </c>
      <c r="AD7" s="112" t="s">
        <v>133</v>
      </c>
      <c r="AE7" s="113">
        <v>44927</v>
      </c>
      <c r="AF7" s="113">
        <v>44927</v>
      </c>
      <c r="AG7" s="112" t="s">
        <v>133</v>
      </c>
      <c r="AH7" s="113">
        <v>44958</v>
      </c>
      <c r="AI7" s="113">
        <v>44958</v>
      </c>
      <c r="AJ7" s="112" t="s">
        <v>133</v>
      </c>
      <c r="AK7" s="113">
        <v>44986</v>
      </c>
      <c r="AL7" s="113">
        <v>44986</v>
      </c>
      <c r="AM7" s="112" t="s">
        <v>133</v>
      </c>
      <c r="AN7" s="113">
        <v>45017</v>
      </c>
      <c r="AO7" s="113">
        <v>45017</v>
      </c>
      <c r="AP7" s="112" t="s">
        <v>133</v>
      </c>
      <c r="AQ7" s="113">
        <v>45047</v>
      </c>
      <c r="AR7" s="113">
        <v>45047</v>
      </c>
      <c r="AS7" s="112" t="s">
        <v>133</v>
      </c>
      <c r="AT7" s="113">
        <v>45078</v>
      </c>
      <c r="AU7" s="113">
        <v>45078</v>
      </c>
      <c r="AV7" s="112" t="s">
        <v>133</v>
      </c>
      <c r="AW7" s="113">
        <v>45108</v>
      </c>
      <c r="AX7" s="113">
        <v>45108</v>
      </c>
      <c r="AY7" s="112" t="s">
        <v>133</v>
      </c>
      <c r="AZ7" s="113">
        <v>45139</v>
      </c>
      <c r="BA7" s="113">
        <v>45139</v>
      </c>
      <c r="BB7" s="112" t="s">
        <v>133</v>
      </c>
      <c r="BC7" s="113">
        <v>45170</v>
      </c>
      <c r="BD7" s="113">
        <v>45170</v>
      </c>
      <c r="BE7" s="112" t="s">
        <v>133</v>
      </c>
      <c r="BF7" s="113">
        <v>45200</v>
      </c>
      <c r="BG7" s="113">
        <v>45200</v>
      </c>
      <c r="BH7" s="112" t="s">
        <v>133</v>
      </c>
      <c r="BI7" s="113">
        <v>45231</v>
      </c>
      <c r="BJ7" s="113">
        <v>45231</v>
      </c>
      <c r="BK7" s="112" t="s">
        <v>133</v>
      </c>
      <c r="BL7" s="113">
        <v>45261</v>
      </c>
      <c r="BM7" s="113">
        <v>45261</v>
      </c>
      <c r="BN7" s="112" t="s">
        <v>133</v>
      </c>
      <c r="BO7" s="113">
        <v>45292</v>
      </c>
      <c r="BP7" s="113">
        <v>45292</v>
      </c>
      <c r="BQ7" s="112" t="s">
        <v>133</v>
      </c>
      <c r="BR7" s="113">
        <v>45323</v>
      </c>
      <c r="BS7" s="113">
        <v>45323</v>
      </c>
      <c r="BT7" s="112" t="s">
        <v>133</v>
      </c>
      <c r="BU7" s="113">
        <v>45352</v>
      </c>
      <c r="BV7" s="113">
        <v>45352</v>
      </c>
      <c r="BW7" s="112" t="s">
        <v>133</v>
      </c>
      <c r="BX7" s="113">
        <v>45383</v>
      </c>
      <c r="BY7" s="113">
        <v>45383</v>
      </c>
      <c r="BZ7" s="112" t="s">
        <v>133</v>
      </c>
      <c r="CA7" s="113">
        <v>45413</v>
      </c>
      <c r="CB7" s="113">
        <v>45413</v>
      </c>
      <c r="CC7" s="112" t="s">
        <v>133</v>
      </c>
      <c r="CD7" s="113">
        <v>45444</v>
      </c>
      <c r="CE7" s="113">
        <v>45444</v>
      </c>
      <c r="CF7" s="112" t="s">
        <v>133</v>
      </c>
      <c r="CG7" s="113">
        <v>45474</v>
      </c>
      <c r="CH7" s="113">
        <v>45474</v>
      </c>
      <c r="CI7" s="112" t="s">
        <v>133</v>
      </c>
      <c r="CJ7" s="113">
        <v>45505</v>
      </c>
      <c r="CK7" s="113">
        <v>45505</v>
      </c>
      <c r="CL7" s="112" t="s">
        <v>133</v>
      </c>
      <c r="CM7" s="113">
        <v>45536</v>
      </c>
      <c r="CN7" s="113">
        <v>45536</v>
      </c>
      <c r="CO7" s="112" t="s">
        <v>133</v>
      </c>
      <c r="CP7" s="113">
        <v>45566</v>
      </c>
      <c r="CQ7" s="113">
        <v>45566</v>
      </c>
      <c r="CR7" s="112" t="s">
        <v>133</v>
      </c>
      <c r="CS7" s="113">
        <v>45597</v>
      </c>
      <c r="CT7" s="113">
        <v>45597</v>
      </c>
      <c r="CU7" s="112" t="s">
        <v>133</v>
      </c>
      <c r="CV7" s="113">
        <v>45627</v>
      </c>
      <c r="CW7" s="113">
        <v>45627</v>
      </c>
      <c r="CX7" s="112" t="s">
        <v>133</v>
      </c>
      <c r="CY7" s="113">
        <v>45658</v>
      </c>
      <c r="CZ7" s="113">
        <v>45658</v>
      </c>
      <c r="DA7" s="112" t="s">
        <v>133</v>
      </c>
      <c r="DB7" s="113">
        <v>45689</v>
      </c>
      <c r="DC7" s="113">
        <v>45689</v>
      </c>
      <c r="DD7" s="112" t="s">
        <v>133</v>
      </c>
      <c r="DE7" s="113">
        <v>45717</v>
      </c>
      <c r="DF7" s="113">
        <v>45717</v>
      </c>
      <c r="DG7" s="112" t="s">
        <v>133</v>
      </c>
      <c r="DH7" s="113">
        <v>45748</v>
      </c>
      <c r="DI7" s="113">
        <v>45748</v>
      </c>
      <c r="DJ7" s="112" t="s">
        <v>133</v>
      </c>
      <c r="DK7" s="113">
        <v>45778</v>
      </c>
      <c r="DL7" s="113">
        <v>45778</v>
      </c>
      <c r="DM7" s="112" t="s">
        <v>133</v>
      </c>
      <c r="DN7" s="113">
        <v>45809</v>
      </c>
      <c r="DO7" s="113">
        <v>45809</v>
      </c>
      <c r="DP7" s="112" t="s">
        <v>133</v>
      </c>
      <c r="DQ7" s="113">
        <v>45839</v>
      </c>
      <c r="DR7" s="113">
        <v>45839</v>
      </c>
      <c r="DS7" s="112" t="s">
        <v>133</v>
      </c>
      <c r="DT7" s="113">
        <v>45870</v>
      </c>
      <c r="DU7" s="113">
        <v>45870</v>
      </c>
      <c r="DV7" s="112" t="s">
        <v>133</v>
      </c>
      <c r="DW7" s="113">
        <v>45901</v>
      </c>
      <c r="DX7" s="113">
        <v>45901</v>
      </c>
      <c r="DY7" s="112" t="s">
        <v>133</v>
      </c>
      <c r="DZ7" s="113">
        <v>45931</v>
      </c>
      <c r="EA7" s="113">
        <v>45931</v>
      </c>
      <c r="EB7" s="112" t="s">
        <v>133</v>
      </c>
      <c r="EC7" s="113">
        <v>45962</v>
      </c>
      <c r="ED7" s="113">
        <v>45962</v>
      </c>
      <c r="EE7" s="112" t="s">
        <v>133</v>
      </c>
      <c r="EF7" s="113">
        <v>45992</v>
      </c>
      <c r="EG7" s="113">
        <v>45992</v>
      </c>
      <c r="EI7" s="159"/>
      <c r="EJ7" s="144" t="s">
        <v>134</v>
      </c>
      <c r="EK7" s="159"/>
    </row>
    <row r="8" spans="1:141" x14ac:dyDescent="0.2">
      <c r="EI8" s="116"/>
      <c r="EJ8" s="116"/>
      <c r="EK8" s="116"/>
    </row>
    <row r="9" spans="1:141" x14ac:dyDescent="0.2">
      <c r="A9" s="82" t="s">
        <v>76</v>
      </c>
      <c r="B9" s="82"/>
      <c r="J9" s="114"/>
      <c r="K9" s="114"/>
      <c r="L9" s="114"/>
      <c r="M9" s="114"/>
      <c r="N9" s="114"/>
      <c r="O9" s="114"/>
      <c r="P9" s="114"/>
      <c r="Q9" s="114"/>
      <c r="R9" s="114"/>
      <c r="S9" s="114"/>
      <c r="T9" s="114"/>
      <c r="EI9" s="116"/>
      <c r="EJ9" s="116"/>
      <c r="EK9" s="116"/>
    </row>
    <row r="10" spans="1:141" x14ac:dyDescent="0.2">
      <c r="A10" s="82"/>
      <c r="B10" s="82"/>
      <c r="EI10" s="116"/>
      <c r="EJ10" s="116"/>
      <c r="EK10" s="116"/>
    </row>
    <row r="11" spans="1:141" x14ac:dyDescent="0.2">
      <c r="A11" s="82" t="s">
        <v>77</v>
      </c>
      <c r="B11" s="82"/>
      <c r="I11" s="117"/>
      <c r="EI11" s="116"/>
      <c r="EJ11" s="116"/>
      <c r="EK11" s="116"/>
    </row>
    <row r="12" spans="1:141" x14ac:dyDescent="0.2">
      <c r="A12" s="52" t="s">
        <v>78</v>
      </c>
      <c r="B12" s="52" t="str">
        <f>C12</f>
        <v>CAGE</v>
      </c>
      <c r="C12" s="52" t="s">
        <v>14</v>
      </c>
      <c r="D12" s="52" t="s">
        <v>79</v>
      </c>
      <c r="E12" s="52" t="s">
        <v>80</v>
      </c>
      <c r="F12" s="52" t="str">
        <f t="shared" ref="F12:F17" si="0">D12&amp;E12&amp;C12</f>
        <v>DSTMPCAGE</v>
      </c>
      <c r="G12" s="52" t="str">
        <f>E12&amp;C12</f>
        <v>STMPCAGE</v>
      </c>
      <c r="H12" s="20"/>
      <c r="I12" s="20">
        <v>5.0707313508212816E-2</v>
      </c>
      <c r="J12" s="6">
        <v>5026172274.5299997</v>
      </c>
      <c r="K12" s="6">
        <f t="shared" ref="K12:K21" si="1">(J12*I12)/12</f>
        <v>21238641.105906647</v>
      </c>
      <c r="L12" s="6">
        <v>1222079.7109999987</v>
      </c>
      <c r="M12" s="6">
        <f t="shared" ref="M12:M21" si="2">J12+L12</f>
        <v>5027394354.2410002</v>
      </c>
      <c r="N12" s="6">
        <f t="shared" ref="N12:N21" si="3">(((J12+M12)/2)*$I12)/12</f>
        <v>21241223.121699888</v>
      </c>
      <c r="O12" s="6">
        <v>-917142.57899999968</v>
      </c>
      <c r="P12" s="6">
        <f t="shared" ref="P12:P21" si="4">M12+O12</f>
        <v>5026477211.6619997</v>
      </c>
      <c r="Q12" s="6">
        <f t="shared" ref="Q12:Q21" si="5">(((M12+P12)/2)*$I12)/12</f>
        <v>21241867.39431458</v>
      </c>
      <c r="R12" s="6">
        <v>583882.15100000007</v>
      </c>
      <c r="S12" s="6">
        <f t="shared" ref="S12:S21" si="6">P12+R12</f>
        <v>5027061093.8129997</v>
      </c>
      <c r="T12" s="6">
        <f t="shared" ref="T12:T21" si="7">(((P12+S12)/2)*$I12)/12</f>
        <v>21241163.280106138</v>
      </c>
      <c r="U12" s="6">
        <v>3357626.6609999989</v>
      </c>
      <c r="V12" s="6">
        <f t="shared" ref="V12:V21" si="8">S12+U12</f>
        <v>5030418720.474</v>
      </c>
      <c r="W12" s="6">
        <f t="shared" ref="W12:W21" si="9">(((S12+V12)/2)*$I12)/12</f>
        <v>21249490.918565538</v>
      </c>
      <c r="X12" s="6">
        <v>9726401.8209999967</v>
      </c>
      <c r="Y12" s="6">
        <f t="shared" ref="Y12:Y21" si="10">V12+X12</f>
        <v>5040145122.2950001</v>
      </c>
      <c r="Z12" s="6">
        <f t="shared" ref="Z12:Z21" si="11">(((V12+Y12)/2)*$I12)/12</f>
        <v>21277134.915823337</v>
      </c>
      <c r="AA12" s="6">
        <v>28668510.991</v>
      </c>
      <c r="AB12" s="6">
        <f t="shared" ref="AB12:AB21" si="12">Y12+AA12</f>
        <v>5068813633.2860003</v>
      </c>
      <c r="AC12" s="6">
        <f t="shared" ref="AC12:AC21" si="13">(((Y12+AB12)/2)*$I12)/12</f>
        <v>21358255.869201612</v>
      </c>
      <c r="AD12" s="6">
        <v>-1425951.3090000001</v>
      </c>
      <c r="AE12" s="6">
        <f t="shared" ref="AE12:AE21" si="14">AB12+AD12</f>
        <v>5067387681.9770002</v>
      </c>
      <c r="AF12" s="6">
        <f t="shared" ref="AF12:AF21" si="15">(((AB12+AE12)/2)*$I12)/12</f>
        <v>21415814.078141671</v>
      </c>
      <c r="AG12" s="6">
        <v>-1672252.0389999999</v>
      </c>
      <c r="AH12" s="6">
        <f t="shared" ref="AH12:AH21" si="16">AE12+AG12</f>
        <v>5065715429.9380007</v>
      </c>
      <c r="AI12" s="6">
        <f t="shared" ref="AI12:AI21" si="17">(((AE12+AH12)/2)*$I12)/12</f>
        <v>21409268.179455034</v>
      </c>
      <c r="AJ12" s="6">
        <v>6129373.6010000017</v>
      </c>
      <c r="AK12" s="6">
        <f t="shared" ref="AK12:AK21" si="18">AH12+AJ12</f>
        <v>5071844803.5390005</v>
      </c>
      <c r="AL12" s="6">
        <f t="shared" ref="AL12:AL21" si="19">(((AH12+AK12)/2)*$I12)/12</f>
        <v>21418685.206971224</v>
      </c>
      <c r="AM12" s="6">
        <v>14634059.330999998</v>
      </c>
      <c r="AN12" s="6">
        <f t="shared" ref="AN12:AN21" si="20">AK12+AM12</f>
        <v>5086478862.8700008</v>
      </c>
      <c r="AO12" s="6">
        <f t="shared" ref="AO12:AO21" si="21">(((AK12+AN12)/2)*$I12)/12</f>
        <v>21462554.286270794</v>
      </c>
      <c r="AP12" s="6">
        <v>557247.13099999959</v>
      </c>
      <c r="AQ12" s="6">
        <f t="shared" ref="AQ12:AQ21" si="22">AN12+AP12</f>
        <v>5087036110.0010004</v>
      </c>
      <c r="AR12" s="6">
        <f t="shared" ref="AR12:AR21" si="23">(((AN12+AQ12)/2)*$I12)/12</f>
        <v>21494650.550411131</v>
      </c>
      <c r="AS12" s="6">
        <v>1346779.0009999997</v>
      </c>
      <c r="AT12" s="6">
        <f t="shared" ref="AT12:AT21" si="24">AQ12+AS12</f>
        <v>5088382889.0020008</v>
      </c>
      <c r="AU12" s="6">
        <f t="shared" ref="AU12:AU21" si="25">(((AQ12+AT12)/2)*$I12)/12</f>
        <v>21498673.385827929</v>
      </c>
      <c r="AV12" s="6">
        <v>-1861826.6889999998</v>
      </c>
      <c r="AW12" s="6">
        <f t="shared" ref="AW12:AW21" si="26">AT12+AV12</f>
        <v>5086521062.3130007</v>
      </c>
      <c r="AX12" s="6">
        <f t="shared" ref="AX12:AX21" si="27">(((AT12+AW12)/2)*$I12)/12</f>
        <v>21497585.190636799</v>
      </c>
      <c r="AY12" s="6">
        <v>-1931450.8789999997</v>
      </c>
      <c r="AZ12" s="6">
        <f t="shared" ref="AZ12:AZ21" si="28">AW12+AY12</f>
        <v>5084589611.434001</v>
      </c>
      <c r="BA12" s="6">
        <f t="shared" ref="BA12:BA21" si="29">(((AW12+AZ12)/2)*$I12)/12</f>
        <v>21489570.735850785</v>
      </c>
      <c r="BB12" s="6">
        <v>-1651669.7289999998</v>
      </c>
      <c r="BC12" s="6">
        <f t="shared" ref="BC12:BC21" si="30">AZ12+BB12</f>
        <v>5082937941.7050009</v>
      </c>
      <c r="BD12" s="6">
        <f t="shared" ref="BD12:BD21" si="31">(((AZ12+BC12)/2)*$I12)/12</f>
        <v>21482000.301683802</v>
      </c>
      <c r="BE12" s="6">
        <v>1946181.3009999995</v>
      </c>
      <c r="BF12" s="6">
        <f t="shared" ref="BF12:BF21" si="32">BC12+BE12</f>
        <v>5084884123.0060005</v>
      </c>
      <c r="BG12" s="6">
        <f t="shared" ref="BG12:BG21" si="33">(((BC12+BF12)/2)*$I12)/12</f>
        <v>21482622.547126021</v>
      </c>
      <c r="BH12" s="6">
        <v>5929754.7609999999</v>
      </c>
      <c r="BI12" s="6">
        <f t="shared" ref="BI12:BI21" si="34">BF12+BH12</f>
        <v>5090813877.7670002</v>
      </c>
      <c r="BJ12" s="6">
        <f t="shared" ref="BJ12:BJ21" si="35">(((BF12+BI12)/2)*$I12)/12</f>
        <v>21499262.862087123</v>
      </c>
      <c r="BK12" s="6">
        <v>20648974.631000005</v>
      </c>
      <c r="BL12" s="6">
        <f t="shared" ref="BL12:BL21" si="36">BI12+BK12</f>
        <v>5111462852.3979998</v>
      </c>
      <c r="BM12" s="6">
        <f t="shared" ref="BM12:BM21" si="37">(((BI12+BL12)/2)*$I12)/12</f>
        <v>21555418.527250875</v>
      </c>
      <c r="BN12" s="6">
        <v>-1781045.3635416781</v>
      </c>
      <c r="BO12" s="6">
        <f>BL12+BN12</f>
        <v>5109681807.0344582</v>
      </c>
      <c r="BP12" s="6">
        <f>(((BL12+BO12)/2)*$I12)/12</f>
        <v>21595282.777443197</v>
      </c>
      <c r="BQ12" s="6">
        <v>-1842654.8135416771</v>
      </c>
      <c r="BR12" s="6">
        <f>BO12+BQ12</f>
        <v>5107839152.2209167</v>
      </c>
      <c r="BS12" s="6">
        <f>(((BO12+BR12)/2)*$I12)/12</f>
        <v>21587626.606570736</v>
      </c>
      <c r="BT12" s="6">
        <v>1289494.3842583164</v>
      </c>
      <c r="BU12" s="6">
        <f>BR12+BT12</f>
        <v>5109128646.605175</v>
      </c>
      <c r="BV12" s="6">
        <f>(((BR12+BU12)/2)*$I12)/12</f>
        <v>21586457.886599567</v>
      </c>
      <c r="BW12" s="6">
        <v>25168863.45635812</v>
      </c>
      <c r="BX12" s="6">
        <f>BU12+BW12</f>
        <v>5134297510.061533</v>
      </c>
      <c r="BY12" s="6">
        <f>(((BU12+BX12)/2)*$I12)/12</f>
        <v>21642359.23018026</v>
      </c>
      <c r="BZ12" s="6">
        <v>-1222826.5635416834</v>
      </c>
      <c r="CA12" s="6">
        <f>BX12+BZ12</f>
        <v>5133074683.4979916</v>
      </c>
      <c r="CB12" s="6">
        <f>(((BX12+CA12)/2)*$I12)/12</f>
        <v>21692952.530180398</v>
      </c>
      <c r="CC12" s="6">
        <v>2362562.8610582878</v>
      </c>
      <c r="CD12" s="6">
        <f>CA12+CC12</f>
        <v>5135437246.3590498</v>
      </c>
      <c r="CE12" s="6">
        <f>(((CA12+CD12)/2)*$I12)/12</f>
        <v>21695360.57042018</v>
      </c>
      <c r="CF12" s="6">
        <v>-1855650.3235416769</v>
      </c>
      <c r="CG12" s="6">
        <f>CD12+CF12</f>
        <v>5133581596.0355082</v>
      </c>
      <c r="CH12" s="6">
        <f>(((CD12+CG12)/2)*$I12)/12</f>
        <v>21696431.577626895</v>
      </c>
      <c r="CI12" s="6">
        <v>-1827972.5343416773</v>
      </c>
      <c r="CJ12" s="6">
        <f>CG12+CI12</f>
        <v>5131753623.5011663</v>
      </c>
      <c r="CK12" s="6">
        <f>(((CG12+CJ12)/2)*$I12)/12</f>
        <v>21688648.801831033</v>
      </c>
      <c r="CL12" s="6">
        <v>-1606831.8742416797</v>
      </c>
      <c r="CM12" s="6">
        <f>CJ12+CL12</f>
        <v>5130146791.6269245</v>
      </c>
      <c r="CN12" s="6">
        <f>(((CJ12+CM12)/2)*$I12)/12</f>
        <v>21681391.730831638</v>
      </c>
      <c r="CO12" s="6">
        <v>-904171.32294168603</v>
      </c>
      <c r="CP12" s="6">
        <f>CM12+CO12</f>
        <v>5129242620.3039827</v>
      </c>
      <c r="CQ12" s="6">
        <f>(((CM12+CP12)/2)*$I12)/12</f>
        <v>21676086.47140082</v>
      </c>
      <c r="CR12" s="6">
        <v>-76443.982641694602</v>
      </c>
      <c r="CS12" s="6">
        <f>CP12+CR12</f>
        <v>5129166176.3213415</v>
      </c>
      <c r="CT12" s="6">
        <f>(((CP12+CS12)/2)*$I12)/12</f>
        <v>21674014.622745354</v>
      </c>
      <c r="CU12" s="6">
        <v>3750737.6700582798</v>
      </c>
      <c r="CV12" s="6">
        <f>CS12+CU12</f>
        <v>5132916913.9913998</v>
      </c>
      <c r="CW12" s="6">
        <f>(((CS12+CV12)/2)*$I12)/12</f>
        <v>21681777.687825732</v>
      </c>
      <c r="CX12" s="6">
        <v>-1839863.7589318438</v>
      </c>
      <c r="CY12" s="6">
        <f>CV12+CX12</f>
        <v>5131077050.2324677</v>
      </c>
      <c r="CZ12" s="6">
        <f>(((CV12+CY12)/2)*$I12)/12</f>
        <v>21685814.991262656</v>
      </c>
      <c r="DA12" s="6">
        <v>-1839863.7589318438</v>
      </c>
      <c r="DB12" s="6">
        <f>CY12+DA12</f>
        <v>5129237186.4735355</v>
      </c>
      <c r="DC12" s="6">
        <f>(((CY12+DB12)/2)*$I12)/12</f>
        <v>21678040.44555961</v>
      </c>
      <c r="DD12" s="6">
        <v>-1839863.7589318438</v>
      </c>
      <c r="DE12" s="6">
        <f>DB12+DD12</f>
        <v>5127397322.7146034</v>
      </c>
      <c r="DF12" s="6">
        <f>(((DB12+DE12)/2)*$I12)/12</f>
        <v>21670265.89985656</v>
      </c>
      <c r="DG12" s="6">
        <v>-1543824.9086818465</v>
      </c>
      <c r="DH12" s="6">
        <f>DE12+DG12</f>
        <v>5125853497.8059216</v>
      </c>
      <c r="DI12" s="6">
        <f>(((DE12+DH12)/2)*$I12)/12</f>
        <v>21663116.826436441</v>
      </c>
      <c r="DJ12" s="6">
        <v>-602276.11493185558</v>
      </c>
      <c r="DK12" s="6">
        <f>DH12+DJ12</f>
        <v>5125251221.6909895</v>
      </c>
      <c r="DL12" s="6">
        <f>(((DH12+DK12)/2)*$I12)/12</f>
        <v>21658582.53404374</v>
      </c>
      <c r="DM12" s="6">
        <v>-229922.67345586</v>
      </c>
      <c r="DN12" s="6">
        <f>DK12+DM12</f>
        <v>5125021299.0175333</v>
      </c>
      <c r="DO12" s="6">
        <f>(((DK12+DN12)/2)*$I12)/12</f>
        <v>21656824.260507744</v>
      </c>
      <c r="DP12" s="6">
        <v>-1101636.7851318505</v>
      </c>
      <c r="DQ12" s="6">
        <f>DN12+DP12</f>
        <v>5123919662.2324018</v>
      </c>
      <c r="DR12" s="6">
        <f>(((DN12+DQ12)/2)*$I12)/12</f>
        <v>21654010.935386021</v>
      </c>
      <c r="DS12" s="6">
        <v>-1728948.1258198447</v>
      </c>
      <c r="DT12" s="6">
        <f>DQ12+DS12</f>
        <v>5122190714.1065817</v>
      </c>
      <c r="DU12" s="6">
        <f>(((DQ12+DT12)/2)*$I12)/12</f>
        <v>21648030.462198887</v>
      </c>
      <c r="DV12" s="6">
        <v>-1737474.4182058445</v>
      </c>
      <c r="DW12" s="6">
        <f>DT12+DV12</f>
        <v>5120453239.6883755</v>
      </c>
      <c r="DX12" s="6">
        <f>(((DT12+DW12)/2)*$I12)/12</f>
        <v>21640706.58825339</v>
      </c>
      <c r="DY12" s="6">
        <v>-694698.20743185445</v>
      </c>
      <c r="DZ12" s="6">
        <f>DW12+DY12</f>
        <v>5119758541.4809437</v>
      </c>
      <c r="EA12" s="6">
        <f>(((DW12+DZ12)/2)*$I12)/12</f>
        <v>21635567.882426959</v>
      </c>
      <c r="EB12" s="6">
        <v>1586363.7225581245</v>
      </c>
      <c r="EC12" s="6">
        <f>DZ12+EB12</f>
        <v>5121344905.2035017</v>
      </c>
      <c r="ED12" s="6">
        <f>(((DZ12+EC12)/2)*$I12)/12</f>
        <v>21637451.797544457</v>
      </c>
      <c r="EE12" s="6">
        <v>39125820.035991833</v>
      </c>
      <c r="EF12" s="6">
        <f>EC12+EE12</f>
        <v>5160470725.2394934</v>
      </c>
      <c r="EG12" s="6">
        <f>(((EC12+EF12)/2)*$I12)/12</f>
        <v>21723468.691938158</v>
      </c>
      <c r="EI12" s="118">
        <f ca="1">SUMIF($BO$6:$CW$7,"Depreciation Expense",$BO12:$CW12)</f>
        <v>259898390.49365586</v>
      </c>
      <c r="EJ12" s="118">
        <f ca="1">EK12-EI12</f>
        <v>53490.821758747101</v>
      </c>
      <c r="EK12" s="118">
        <f ca="1">SUMIF($CY$6:$EG$7,"Depreciation Expense",$CY12:$EG12)</f>
        <v>259951881.31541461</v>
      </c>
    </row>
    <row r="13" spans="1:141" x14ac:dyDescent="0.2">
      <c r="A13" s="52" t="s">
        <v>81</v>
      </c>
      <c r="B13" s="52" t="str">
        <f t="shared" ref="B13:B21" si="38">C13</f>
        <v>CAGW</v>
      </c>
      <c r="C13" s="52" t="s">
        <v>15</v>
      </c>
      <c r="D13" s="52" t="s">
        <v>79</v>
      </c>
      <c r="E13" s="52" t="s">
        <v>80</v>
      </c>
      <c r="F13" s="52" t="str">
        <f t="shared" si="0"/>
        <v>DSTMPCAGW</v>
      </c>
      <c r="G13" s="52" t="str">
        <f t="shared" ref="G13:G17" si="39">E13&amp;C13</f>
        <v>STMPCAGW</v>
      </c>
      <c r="H13" s="20"/>
      <c r="I13" s="20">
        <v>0.1761636892887572</v>
      </c>
      <c r="J13" s="6">
        <v>-2.3748725652694702E-8</v>
      </c>
      <c r="K13" s="6">
        <f t="shared" si="1"/>
        <v>-3.4863859390710395E-10</v>
      </c>
      <c r="L13" s="6">
        <v>0</v>
      </c>
      <c r="M13" s="6">
        <f t="shared" si="2"/>
        <v>-2.3748725652694702E-8</v>
      </c>
      <c r="N13" s="6">
        <f t="shared" si="3"/>
        <v>-3.4863859390710395E-10</v>
      </c>
      <c r="O13" s="6">
        <v>0</v>
      </c>
      <c r="P13" s="6">
        <f t="shared" si="4"/>
        <v>-2.3748725652694702E-8</v>
      </c>
      <c r="Q13" s="6">
        <f t="shared" si="5"/>
        <v>-3.4863859390710395E-10</v>
      </c>
      <c r="R13" s="6">
        <v>0</v>
      </c>
      <c r="S13" s="6">
        <f t="shared" si="6"/>
        <v>-2.3748725652694702E-8</v>
      </c>
      <c r="T13" s="6">
        <f t="shared" si="7"/>
        <v>-3.4863859390710395E-10</v>
      </c>
      <c r="U13" s="6">
        <v>0</v>
      </c>
      <c r="V13" s="6">
        <f t="shared" si="8"/>
        <v>-2.3748725652694702E-8</v>
      </c>
      <c r="W13" s="6">
        <f t="shared" si="9"/>
        <v>-3.4863859390710395E-10</v>
      </c>
      <c r="X13" s="6">
        <v>0</v>
      </c>
      <c r="Y13" s="6">
        <f t="shared" si="10"/>
        <v>-2.3748725652694702E-8</v>
      </c>
      <c r="Z13" s="6">
        <f t="shared" si="11"/>
        <v>-3.4863859390710395E-10</v>
      </c>
      <c r="AA13" s="6">
        <v>0</v>
      </c>
      <c r="AB13" s="6">
        <f t="shared" si="12"/>
        <v>-2.3748725652694702E-8</v>
      </c>
      <c r="AC13" s="6">
        <f t="shared" si="13"/>
        <v>-3.4863859390710395E-10</v>
      </c>
      <c r="AD13" s="6">
        <v>0</v>
      </c>
      <c r="AE13" s="6">
        <f t="shared" si="14"/>
        <v>-2.3748725652694702E-8</v>
      </c>
      <c r="AF13" s="6">
        <f t="shared" si="15"/>
        <v>-3.4863859390710395E-10</v>
      </c>
      <c r="AG13" s="6">
        <v>0</v>
      </c>
      <c r="AH13" s="6">
        <f t="shared" si="16"/>
        <v>-2.3748725652694702E-8</v>
      </c>
      <c r="AI13" s="6">
        <f t="shared" si="17"/>
        <v>-3.4863859390710395E-10</v>
      </c>
      <c r="AJ13" s="6">
        <v>0</v>
      </c>
      <c r="AK13" s="6">
        <f t="shared" si="18"/>
        <v>-2.3748725652694702E-8</v>
      </c>
      <c r="AL13" s="6">
        <f t="shared" si="19"/>
        <v>-3.4863859390710395E-10</v>
      </c>
      <c r="AM13" s="6">
        <v>0</v>
      </c>
      <c r="AN13" s="6">
        <f t="shared" si="20"/>
        <v>-2.3748725652694702E-8</v>
      </c>
      <c r="AO13" s="6">
        <f t="shared" si="21"/>
        <v>-3.4863859390710395E-10</v>
      </c>
      <c r="AP13" s="6">
        <v>0</v>
      </c>
      <c r="AQ13" s="6">
        <f t="shared" si="22"/>
        <v>-2.3748725652694702E-8</v>
      </c>
      <c r="AR13" s="6">
        <f t="shared" si="23"/>
        <v>-3.4863859390710395E-10</v>
      </c>
      <c r="AS13" s="6">
        <v>0</v>
      </c>
      <c r="AT13" s="6">
        <f t="shared" si="24"/>
        <v>-2.3748725652694702E-8</v>
      </c>
      <c r="AU13" s="6">
        <f t="shared" si="25"/>
        <v>-3.4863859390710395E-10</v>
      </c>
      <c r="AV13" s="6">
        <v>0</v>
      </c>
      <c r="AW13" s="6">
        <f t="shared" si="26"/>
        <v>-2.3748725652694702E-8</v>
      </c>
      <c r="AX13" s="6">
        <f t="shared" si="27"/>
        <v>-3.4863859390710395E-10</v>
      </c>
      <c r="AY13" s="6">
        <v>0</v>
      </c>
      <c r="AZ13" s="6">
        <f t="shared" si="28"/>
        <v>-2.3748725652694702E-8</v>
      </c>
      <c r="BA13" s="6">
        <f t="shared" si="29"/>
        <v>-3.4863859390710395E-10</v>
      </c>
      <c r="BB13" s="6">
        <v>0</v>
      </c>
      <c r="BC13" s="6">
        <f t="shared" si="30"/>
        <v>-2.3748725652694702E-8</v>
      </c>
      <c r="BD13" s="6">
        <f t="shared" si="31"/>
        <v>-3.4863859390710395E-10</v>
      </c>
      <c r="BE13" s="6">
        <v>0</v>
      </c>
      <c r="BF13" s="6">
        <f t="shared" si="32"/>
        <v>-2.3748725652694702E-8</v>
      </c>
      <c r="BG13" s="6">
        <f t="shared" si="33"/>
        <v>-3.4863859390710395E-10</v>
      </c>
      <c r="BH13" s="6">
        <v>0</v>
      </c>
      <c r="BI13" s="6">
        <f t="shared" si="34"/>
        <v>-2.3748725652694702E-8</v>
      </c>
      <c r="BJ13" s="6">
        <f t="shared" si="35"/>
        <v>-3.4863859390710395E-10</v>
      </c>
      <c r="BK13" s="6">
        <v>0</v>
      </c>
      <c r="BL13" s="6">
        <f t="shared" si="36"/>
        <v>-2.3748725652694702E-8</v>
      </c>
      <c r="BM13" s="6">
        <f t="shared" si="37"/>
        <v>-3.4863859390710395E-10</v>
      </c>
      <c r="BN13" s="6">
        <v>0</v>
      </c>
      <c r="BO13" s="6">
        <f t="shared" ref="BO13:BO21" si="40">BL13+BN13</f>
        <v>-2.3748725652694702E-8</v>
      </c>
      <c r="BP13" s="6">
        <f t="shared" ref="BP13:BP21" si="41">(((BL13+BO13)/2)*$I13)/12</f>
        <v>-3.4863859390710395E-10</v>
      </c>
      <c r="BQ13" s="6">
        <v>0</v>
      </c>
      <c r="BR13" s="6">
        <f t="shared" ref="BR13:BR21" si="42">BO13+BQ13</f>
        <v>-2.3748725652694702E-8</v>
      </c>
      <c r="BS13" s="6">
        <f t="shared" ref="BS13:BS21" si="43">(((BO13+BR13)/2)*$I13)/12</f>
        <v>-3.4863859390710395E-10</v>
      </c>
      <c r="BT13" s="6">
        <v>0</v>
      </c>
      <c r="BU13" s="6">
        <f t="shared" ref="BU13:BU21" si="44">BR13+BT13</f>
        <v>-2.3748725652694702E-8</v>
      </c>
      <c r="BV13" s="6">
        <f t="shared" ref="BV13:BV21" si="45">(((BR13+BU13)/2)*$I13)/12</f>
        <v>-3.4863859390710395E-10</v>
      </c>
      <c r="BW13" s="6">
        <v>0</v>
      </c>
      <c r="BX13" s="6">
        <f t="shared" ref="BX13:BX21" si="46">BU13+BW13</f>
        <v>-2.3748725652694702E-8</v>
      </c>
      <c r="BY13" s="6">
        <f t="shared" ref="BY13:BY21" si="47">(((BU13+BX13)/2)*$I13)/12</f>
        <v>-3.4863859390710395E-10</v>
      </c>
      <c r="BZ13" s="6">
        <v>0</v>
      </c>
      <c r="CA13" s="6">
        <f t="shared" ref="CA13:CA21" si="48">BX13+BZ13</f>
        <v>-2.3748725652694702E-8</v>
      </c>
      <c r="CB13" s="6">
        <f t="shared" ref="CB13:CB21" si="49">(((BX13+CA13)/2)*$I13)/12</f>
        <v>-3.4863859390710395E-10</v>
      </c>
      <c r="CC13" s="6">
        <v>0</v>
      </c>
      <c r="CD13" s="6">
        <f t="shared" ref="CD13:CD21" si="50">CA13+CC13</f>
        <v>-2.3748725652694702E-8</v>
      </c>
      <c r="CE13" s="6">
        <f t="shared" ref="CE13:CE21" si="51">(((CA13+CD13)/2)*$I13)/12</f>
        <v>-3.4863859390710395E-10</v>
      </c>
      <c r="CF13" s="6">
        <v>0</v>
      </c>
      <c r="CG13" s="6">
        <f t="shared" ref="CG13:CG21" si="52">CD13+CF13</f>
        <v>-2.3748725652694702E-8</v>
      </c>
      <c r="CH13" s="6">
        <f t="shared" ref="CH13:CH21" si="53">(((CD13+CG13)/2)*$I13)/12</f>
        <v>-3.4863859390710395E-10</v>
      </c>
      <c r="CI13" s="6">
        <v>0</v>
      </c>
      <c r="CJ13" s="6">
        <f t="shared" ref="CJ13:CJ21" si="54">CG13+CI13</f>
        <v>-2.3748725652694702E-8</v>
      </c>
      <c r="CK13" s="6">
        <f t="shared" ref="CK13:CK21" si="55">(((CG13+CJ13)/2)*$I13)/12</f>
        <v>-3.4863859390710395E-10</v>
      </c>
      <c r="CL13" s="6">
        <v>0</v>
      </c>
      <c r="CM13" s="6">
        <f t="shared" ref="CM13:CM21" si="56">CJ13+CL13</f>
        <v>-2.3748725652694702E-8</v>
      </c>
      <c r="CN13" s="6">
        <f t="shared" ref="CN13:CN21" si="57">(((CJ13+CM13)/2)*$I13)/12</f>
        <v>-3.4863859390710395E-10</v>
      </c>
      <c r="CO13" s="6">
        <v>0</v>
      </c>
      <c r="CP13" s="6">
        <f t="shared" ref="CP13:CP21" si="58">CM13+CO13</f>
        <v>-2.3748725652694702E-8</v>
      </c>
      <c r="CQ13" s="6">
        <f t="shared" ref="CQ13:CQ21" si="59">(((CM13+CP13)/2)*$I13)/12</f>
        <v>-3.4863859390710395E-10</v>
      </c>
      <c r="CR13" s="6">
        <v>0</v>
      </c>
      <c r="CS13" s="6">
        <f t="shared" ref="CS13:CS21" si="60">CP13+CR13</f>
        <v>-2.3748725652694702E-8</v>
      </c>
      <c r="CT13" s="6">
        <f t="shared" ref="CT13:CT21" si="61">(((CP13+CS13)/2)*$I13)/12</f>
        <v>-3.4863859390710395E-10</v>
      </c>
      <c r="CU13" s="6">
        <v>0</v>
      </c>
      <c r="CV13" s="6">
        <f t="shared" ref="CV13:CV21" si="62">CS13+CU13</f>
        <v>-2.3748725652694702E-8</v>
      </c>
      <c r="CW13" s="6">
        <f t="shared" ref="CW13:CW21" si="63">(((CS13+CV13)/2)*$I13)/12</f>
        <v>-3.4863859390710395E-10</v>
      </c>
      <c r="CX13" s="6">
        <v>0</v>
      </c>
      <c r="CY13" s="6">
        <f t="shared" ref="CY13:CY21" si="64">CV13+CX13</f>
        <v>-2.3748725652694702E-8</v>
      </c>
      <c r="CZ13" s="6">
        <f t="shared" ref="CZ13:CZ21" si="65">(((CV13+CY13)/2)*$I13)/12</f>
        <v>-3.4863859390710395E-10</v>
      </c>
      <c r="DA13" s="6">
        <v>0</v>
      </c>
      <c r="DB13" s="6">
        <f t="shared" ref="DB13:DB21" si="66">CY13+DA13</f>
        <v>-2.3748725652694702E-8</v>
      </c>
      <c r="DC13" s="6">
        <f t="shared" ref="DC13:DC21" si="67">(((CY13+DB13)/2)*$I13)/12</f>
        <v>-3.4863859390710395E-10</v>
      </c>
      <c r="DD13" s="6">
        <v>0</v>
      </c>
      <c r="DE13" s="6">
        <f t="shared" ref="DE13:DE21" si="68">DB13+DD13</f>
        <v>-2.3748725652694702E-8</v>
      </c>
      <c r="DF13" s="6">
        <f t="shared" ref="DF13:DF21" si="69">(((DB13+DE13)/2)*$I13)/12</f>
        <v>-3.4863859390710395E-10</v>
      </c>
      <c r="DG13" s="6">
        <v>0</v>
      </c>
      <c r="DH13" s="6">
        <f t="shared" ref="DH13:DH21" si="70">DE13+DG13</f>
        <v>-2.3748725652694702E-8</v>
      </c>
      <c r="DI13" s="6">
        <f t="shared" ref="DI13:DI21" si="71">(((DE13+DH13)/2)*$I13)/12</f>
        <v>-3.4863859390710395E-10</v>
      </c>
      <c r="DJ13" s="6">
        <v>0</v>
      </c>
      <c r="DK13" s="6">
        <f t="shared" ref="DK13:DK21" si="72">DH13+DJ13</f>
        <v>-2.3748725652694702E-8</v>
      </c>
      <c r="DL13" s="6">
        <f t="shared" ref="DL13:DL21" si="73">(((DH13+DK13)/2)*$I13)/12</f>
        <v>-3.4863859390710395E-10</v>
      </c>
      <c r="DM13" s="6">
        <v>0</v>
      </c>
      <c r="DN13" s="6">
        <f t="shared" ref="DN13:DN21" si="74">DK13+DM13</f>
        <v>-2.3748725652694702E-8</v>
      </c>
      <c r="DO13" s="6">
        <f t="shared" ref="DO13:DO21" si="75">(((DK13+DN13)/2)*$I13)/12</f>
        <v>-3.4863859390710395E-10</v>
      </c>
      <c r="DP13" s="6">
        <v>0</v>
      </c>
      <c r="DQ13" s="6">
        <f t="shared" ref="DQ13:DQ21" si="76">DN13+DP13</f>
        <v>-2.3748725652694702E-8</v>
      </c>
      <c r="DR13" s="6">
        <f t="shared" ref="DR13:DR21" si="77">(((DN13+DQ13)/2)*$I13)/12</f>
        <v>-3.4863859390710395E-10</v>
      </c>
      <c r="DS13" s="6">
        <v>0</v>
      </c>
      <c r="DT13" s="6">
        <f t="shared" ref="DT13:DT21" si="78">DQ13+DS13</f>
        <v>-2.3748725652694702E-8</v>
      </c>
      <c r="DU13" s="6">
        <f t="shared" ref="DU13:DU21" si="79">(((DQ13+DT13)/2)*$I13)/12</f>
        <v>-3.4863859390710395E-10</v>
      </c>
      <c r="DV13" s="6">
        <v>0</v>
      </c>
      <c r="DW13" s="6">
        <f t="shared" ref="DW13:DW21" si="80">DT13+DV13</f>
        <v>-2.3748725652694702E-8</v>
      </c>
      <c r="DX13" s="6">
        <f t="shared" ref="DX13:DX21" si="81">(((DT13+DW13)/2)*$I13)/12</f>
        <v>-3.4863859390710395E-10</v>
      </c>
      <c r="DY13" s="6">
        <v>0</v>
      </c>
      <c r="DZ13" s="6">
        <f t="shared" ref="DZ13:DZ21" si="82">DW13+DY13</f>
        <v>-2.3748725652694702E-8</v>
      </c>
      <c r="EA13" s="6">
        <f t="shared" ref="EA13:EA21" si="83">(((DW13+DZ13)/2)*$I13)/12</f>
        <v>-3.4863859390710395E-10</v>
      </c>
      <c r="EB13" s="6">
        <v>0</v>
      </c>
      <c r="EC13" s="6">
        <f t="shared" ref="EC13:EC21" si="84">DZ13+EB13</f>
        <v>-2.3748725652694702E-8</v>
      </c>
      <c r="ED13" s="6">
        <f t="shared" ref="ED13:ED21" si="85">(((DZ13+EC13)/2)*$I13)/12</f>
        <v>-3.4863859390710395E-10</v>
      </c>
      <c r="EE13" s="6">
        <v>0</v>
      </c>
      <c r="EF13" s="6">
        <f t="shared" ref="EF13:EF21" si="86">EC13+EE13</f>
        <v>-2.3748725652694702E-8</v>
      </c>
      <c r="EG13" s="6">
        <f t="shared" ref="EG13:EG21" si="87">(((EC13+EF13)/2)*$I13)/12</f>
        <v>-3.4863859390710395E-10</v>
      </c>
      <c r="EI13" s="118">
        <f t="shared" ref="EI13:EI21" ca="1" si="88">SUMIF($BO$6:$CW$7,"Depreciation Expense",$BO13:$CW13)</f>
        <v>-4.1836631268852474E-9</v>
      </c>
      <c r="EJ13" s="118">
        <f t="shared" ref="EJ13:EJ21" ca="1" si="89">EK13-EI13</f>
        <v>0</v>
      </c>
      <c r="EK13" s="118">
        <f t="shared" ref="EK13:EK21" ca="1" si="90">SUMIF($CY$6:$EG$7,"Depreciation Expense",$CY13:$EG13)</f>
        <v>-4.1836631268852474E-9</v>
      </c>
    </row>
    <row r="14" spans="1:141" x14ac:dyDescent="0.2">
      <c r="A14" s="52" t="s">
        <v>82</v>
      </c>
      <c r="B14" s="52" t="str">
        <f t="shared" si="38"/>
        <v>SG</v>
      </c>
      <c r="C14" s="52" t="s">
        <v>16</v>
      </c>
      <c r="D14" s="52" t="s">
        <v>79</v>
      </c>
      <c r="E14" s="52" t="s">
        <v>80</v>
      </c>
      <c r="F14" s="52" t="str">
        <f t="shared" si="0"/>
        <v>DSTMPSG</v>
      </c>
      <c r="G14" s="52" t="str">
        <f t="shared" si="39"/>
        <v>STMPSG</v>
      </c>
      <c r="H14" s="20"/>
      <c r="I14" s="20">
        <v>2.8976558818059408E-2</v>
      </c>
      <c r="J14" s="6">
        <v>101248384.94</v>
      </c>
      <c r="K14" s="6">
        <f t="shared" si="1"/>
        <v>244485.81512061917</v>
      </c>
      <c r="L14" s="6">
        <v>-64379.961833333327</v>
      </c>
      <c r="M14" s="6">
        <f t="shared" si="2"/>
        <v>101184004.97816667</v>
      </c>
      <c r="N14" s="6">
        <f t="shared" si="3"/>
        <v>244408.08554767052</v>
      </c>
      <c r="O14" s="6">
        <v>-64379.961833333327</v>
      </c>
      <c r="P14" s="6">
        <f t="shared" si="4"/>
        <v>101119625.01633334</v>
      </c>
      <c r="Q14" s="6">
        <f t="shared" si="5"/>
        <v>244252.62640177322</v>
      </c>
      <c r="R14" s="6">
        <v>-64379.961833333327</v>
      </c>
      <c r="S14" s="6">
        <f t="shared" si="6"/>
        <v>101055245.05450001</v>
      </c>
      <c r="T14" s="6">
        <f t="shared" si="7"/>
        <v>244097.16725587589</v>
      </c>
      <c r="U14" s="6">
        <v>-64379.961833333327</v>
      </c>
      <c r="V14" s="6">
        <f t="shared" si="8"/>
        <v>100990865.09266669</v>
      </c>
      <c r="W14" s="6">
        <f t="shared" si="9"/>
        <v>243941.70810997859</v>
      </c>
      <c r="X14" s="6">
        <v>-64379.961833333327</v>
      </c>
      <c r="Y14" s="6">
        <f t="shared" si="10"/>
        <v>100926485.13083336</v>
      </c>
      <c r="Z14" s="6">
        <f t="shared" si="11"/>
        <v>243786.24896408126</v>
      </c>
      <c r="AA14" s="6">
        <v>-64379.961833333327</v>
      </c>
      <c r="AB14" s="6">
        <f t="shared" si="12"/>
        <v>100862105.16900003</v>
      </c>
      <c r="AC14" s="6">
        <f t="shared" si="13"/>
        <v>243630.7898181839</v>
      </c>
      <c r="AD14" s="6">
        <v>-64379.961833333327</v>
      </c>
      <c r="AE14" s="6">
        <f t="shared" si="14"/>
        <v>100797725.2071667</v>
      </c>
      <c r="AF14" s="6">
        <f t="shared" si="15"/>
        <v>243475.3306722866</v>
      </c>
      <c r="AG14" s="6">
        <v>-64379.961833333327</v>
      </c>
      <c r="AH14" s="6">
        <f t="shared" si="16"/>
        <v>100733345.24533337</v>
      </c>
      <c r="AI14" s="6">
        <f t="shared" si="17"/>
        <v>243319.87152638927</v>
      </c>
      <c r="AJ14" s="6">
        <v>-64379.961833333327</v>
      </c>
      <c r="AK14" s="6">
        <f t="shared" si="18"/>
        <v>100668965.28350005</v>
      </c>
      <c r="AL14" s="6">
        <f t="shared" si="19"/>
        <v>243164.41238049197</v>
      </c>
      <c r="AM14" s="6">
        <v>-64379.961833333327</v>
      </c>
      <c r="AN14" s="6">
        <f t="shared" si="20"/>
        <v>100604585.32166672</v>
      </c>
      <c r="AO14" s="6">
        <f t="shared" si="21"/>
        <v>243008.95323459464</v>
      </c>
      <c r="AP14" s="6">
        <v>-64379.961833333327</v>
      </c>
      <c r="AQ14" s="6">
        <f t="shared" si="22"/>
        <v>100540205.35983339</v>
      </c>
      <c r="AR14" s="6">
        <f t="shared" si="23"/>
        <v>242853.49408869733</v>
      </c>
      <c r="AS14" s="6">
        <v>-64379.961833333327</v>
      </c>
      <c r="AT14" s="6">
        <f t="shared" si="24"/>
        <v>100475825.39800006</v>
      </c>
      <c r="AU14" s="6">
        <f t="shared" si="25"/>
        <v>242698.03494279998</v>
      </c>
      <c r="AV14" s="6">
        <v>-64379.961833333327</v>
      </c>
      <c r="AW14" s="6">
        <f t="shared" si="26"/>
        <v>100411445.43616673</v>
      </c>
      <c r="AX14" s="6">
        <f t="shared" si="27"/>
        <v>242542.57579690267</v>
      </c>
      <c r="AY14" s="6">
        <v>-64379.961833333327</v>
      </c>
      <c r="AZ14" s="6">
        <f t="shared" si="28"/>
        <v>100347065.47433341</v>
      </c>
      <c r="BA14" s="6">
        <f t="shared" si="29"/>
        <v>242387.11665100534</v>
      </c>
      <c r="BB14" s="6">
        <v>-64379.961833333327</v>
      </c>
      <c r="BC14" s="6">
        <f t="shared" si="30"/>
        <v>100282685.51250008</v>
      </c>
      <c r="BD14" s="6">
        <f t="shared" si="31"/>
        <v>242231.65750510804</v>
      </c>
      <c r="BE14" s="6">
        <v>-64379.961833333327</v>
      </c>
      <c r="BF14" s="6">
        <f t="shared" si="32"/>
        <v>100218305.55066675</v>
      </c>
      <c r="BG14" s="6">
        <f t="shared" si="33"/>
        <v>242076.19835921071</v>
      </c>
      <c r="BH14" s="6">
        <v>-64379.961833333327</v>
      </c>
      <c r="BI14" s="6">
        <f t="shared" si="34"/>
        <v>100153925.58883342</v>
      </c>
      <c r="BJ14" s="6">
        <f t="shared" si="35"/>
        <v>241920.73921331341</v>
      </c>
      <c r="BK14" s="6">
        <v>-64379.961833333327</v>
      </c>
      <c r="BL14" s="6">
        <f t="shared" si="36"/>
        <v>100089545.62700009</v>
      </c>
      <c r="BM14" s="6">
        <f t="shared" si="37"/>
        <v>241765.28006741605</v>
      </c>
      <c r="BN14" s="6">
        <v>-64379.961833333327</v>
      </c>
      <c r="BO14" s="6">
        <f t="shared" si="40"/>
        <v>100025165.66516677</v>
      </c>
      <c r="BP14" s="6">
        <f t="shared" si="41"/>
        <v>241609.82092151875</v>
      </c>
      <c r="BQ14" s="6">
        <v>-64379.961833333327</v>
      </c>
      <c r="BR14" s="6">
        <f t="shared" si="42"/>
        <v>99960785.703333437</v>
      </c>
      <c r="BS14" s="6">
        <f t="shared" si="43"/>
        <v>241454.36177562142</v>
      </c>
      <c r="BT14" s="6">
        <v>-64379.961833333327</v>
      </c>
      <c r="BU14" s="6">
        <f t="shared" si="44"/>
        <v>99896405.741500109</v>
      </c>
      <c r="BV14" s="6">
        <f t="shared" si="45"/>
        <v>241298.90262972412</v>
      </c>
      <c r="BW14" s="6">
        <v>-64379.961833333327</v>
      </c>
      <c r="BX14" s="6">
        <f t="shared" si="46"/>
        <v>99832025.779666781</v>
      </c>
      <c r="BY14" s="6">
        <f t="shared" si="47"/>
        <v>241143.44348382679</v>
      </c>
      <c r="BZ14" s="6">
        <v>-64379.961833333327</v>
      </c>
      <c r="CA14" s="6">
        <f t="shared" si="48"/>
        <v>99767645.817833453</v>
      </c>
      <c r="CB14" s="6">
        <f t="shared" si="49"/>
        <v>240987.98433792949</v>
      </c>
      <c r="CC14" s="6">
        <v>-64379.961833333327</v>
      </c>
      <c r="CD14" s="6">
        <f t="shared" si="50"/>
        <v>99703265.856000125</v>
      </c>
      <c r="CE14" s="6">
        <f t="shared" si="51"/>
        <v>240832.52519203213</v>
      </c>
      <c r="CF14" s="6">
        <v>-64379.961833333327</v>
      </c>
      <c r="CG14" s="6">
        <f t="shared" si="52"/>
        <v>99638885.894166797</v>
      </c>
      <c r="CH14" s="6">
        <f t="shared" si="53"/>
        <v>240677.06604613483</v>
      </c>
      <c r="CI14" s="6">
        <v>-64379.961833333327</v>
      </c>
      <c r="CJ14" s="6">
        <f t="shared" si="54"/>
        <v>99574505.932333469</v>
      </c>
      <c r="CK14" s="6">
        <f t="shared" si="55"/>
        <v>240521.6069002375</v>
      </c>
      <c r="CL14" s="6">
        <v>-64379.961833333327</v>
      </c>
      <c r="CM14" s="6">
        <f t="shared" si="56"/>
        <v>99510125.970500141</v>
      </c>
      <c r="CN14" s="6">
        <f t="shared" si="57"/>
        <v>240366.1477543402</v>
      </c>
      <c r="CO14" s="6">
        <v>-64379.961833333327</v>
      </c>
      <c r="CP14" s="6">
        <f t="shared" si="58"/>
        <v>99445746.008666813</v>
      </c>
      <c r="CQ14" s="6">
        <f t="shared" si="59"/>
        <v>240210.68860844287</v>
      </c>
      <c r="CR14" s="6">
        <v>-64379.961833333327</v>
      </c>
      <c r="CS14" s="6">
        <f t="shared" si="60"/>
        <v>99381366.046833485</v>
      </c>
      <c r="CT14" s="6">
        <f t="shared" si="61"/>
        <v>240055.22946254557</v>
      </c>
      <c r="CU14" s="6">
        <v>-64379.961833333327</v>
      </c>
      <c r="CV14" s="6">
        <f t="shared" si="62"/>
        <v>99316986.085000157</v>
      </c>
      <c r="CW14" s="6">
        <f t="shared" si="63"/>
        <v>239899.77031664821</v>
      </c>
      <c r="CX14" s="6">
        <v>-64379.961833333327</v>
      </c>
      <c r="CY14" s="6">
        <f t="shared" si="64"/>
        <v>99252606.123166829</v>
      </c>
      <c r="CZ14" s="6">
        <f t="shared" si="65"/>
        <v>239744.31117075091</v>
      </c>
      <c r="DA14" s="6">
        <v>-64379.961833333327</v>
      </c>
      <c r="DB14" s="6">
        <f t="shared" si="66"/>
        <v>99188226.161333501</v>
      </c>
      <c r="DC14" s="6">
        <f t="shared" si="67"/>
        <v>239588.85202485358</v>
      </c>
      <c r="DD14" s="6">
        <v>-64379.961833333327</v>
      </c>
      <c r="DE14" s="6">
        <f t="shared" si="68"/>
        <v>99123846.199500173</v>
      </c>
      <c r="DF14" s="6">
        <f t="shared" si="69"/>
        <v>239433.39287895628</v>
      </c>
      <c r="DG14" s="6">
        <v>-64379.961833333327</v>
      </c>
      <c r="DH14" s="6">
        <f t="shared" si="70"/>
        <v>99059466.237666845</v>
      </c>
      <c r="DI14" s="6">
        <f t="shared" si="71"/>
        <v>239277.93373305895</v>
      </c>
      <c r="DJ14" s="6">
        <v>-64379.961833333327</v>
      </c>
      <c r="DK14" s="6">
        <f t="shared" si="72"/>
        <v>98995086.275833517</v>
      </c>
      <c r="DL14" s="6">
        <f t="shared" si="73"/>
        <v>239122.47458716165</v>
      </c>
      <c r="DM14" s="6">
        <v>-64379.961833333327</v>
      </c>
      <c r="DN14" s="6">
        <f t="shared" si="74"/>
        <v>98930706.314000189</v>
      </c>
      <c r="DO14" s="6">
        <f t="shared" si="75"/>
        <v>238967.01544126429</v>
      </c>
      <c r="DP14" s="6">
        <v>-64379.961833333327</v>
      </c>
      <c r="DQ14" s="6">
        <f t="shared" si="76"/>
        <v>98866326.352166861</v>
      </c>
      <c r="DR14" s="6">
        <f t="shared" si="77"/>
        <v>238811.55629536699</v>
      </c>
      <c r="DS14" s="6">
        <v>-64379.961833333327</v>
      </c>
      <c r="DT14" s="6">
        <f t="shared" si="78"/>
        <v>98801946.390333533</v>
      </c>
      <c r="DU14" s="6">
        <f t="shared" si="79"/>
        <v>238656.09714946966</v>
      </c>
      <c r="DV14" s="6">
        <v>-64379.961833333327</v>
      </c>
      <c r="DW14" s="6">
        <f t="shared" si="80"/>
        <v>98737566.428500205</v>
      </c>
      <c r="DX14" s="6">
        <f t="shared" si="81"/>
        <v>238500.63800357236</v>
      </c>
      <c r="DY14" s="6">
        <v>-64379.961833333327</v>
      </c>
      <c r="DZ14" s="6">
        <f t="shared" si="82"/>
        <v>98673186.466666877</v>
      </c>
      <c r="EA14" s="6">
        <f t="shared" si="83"/>
        <v>238345.17885767503</v>
      </c>
      <c r="EB14" s="6">
        <v>-64379.961833333327</v>
      </c>
      <c r="EC14" s="6">
        <f t="shared" si="84"/>
        <v>98608806.504833549</v>
      </c>
      <c r="ED14" s="6">
        <f t="shared" si="85"/>
        <v>238189.71971177773</v>
      </c>
      <c r="EE14" s="6">
        <v>-64379.961833333327</v>
      </c>
      <c r="EF14" s="6">
        <f t="shared" si="86"/>
        <v>98544426.543000221</v>
      </c>
      <c r="EG14" s="6">
        <f t="shared" si="87"/>
        <v>238034.26056588037</v>
      </c>
      <c r="EI14" s="118">
        <f t="shared" ca="1" si="88"/>
        <v>2889057.5474290014</v>
      </c>
      <c r="EJ14" s="118">
        <f t="shared" ca="1" si="89"/>
        <v>-22386.117009214126</v>
      </c>
      <c r="EK14" s="118">
        <f t="shared" ca="1" si="90"/>
        <v>2866671.4304197873</v>
      </c>
    </row>
    <row r="15" spans="1:141" x14ac:dyDescent="0.2">
      <c r="A15" s="52" t="s">
        <v>83</v>
      </c>
      <c r="B15" s="52" t="str">
        <f t="shared" si="38"/>
        <v>SG</v>
      </c>
      <c r="C15" s="52" t="s">
        <v>16</v>
      </c>
      <c r="D15" s="52" t="s">
        <v>79</v>
      </c>
      <c r="E15" s="52" t="s">
        <v>135</v>
      </c>
      <c r="F15" s="52" t="str">
        <f t="shared" si="0"/>
        <v>DSTMPBSG</v>
      </c>
      <c r="G15" s="52" t="str">
        <f t="shared" si="39"/>
        <v>STMPBSG</v>
      </c>
      <c r="H15" s="20"/>
      <c r="I15" s="20">
        <f>I14</f>
        <v>2.8976558818059408E-2</v>
      </c>
      <c r="J15" s="6">
        <v>126514962.44</v>
      </c>
      <c r="K15" s="6">
        <f t="shared" si="1"/>
        <v>305497.35420893639</v>
      </c>
      <c r="L15" s="6">
        <v>0</v>
      </c>
      <c r="M15" s="6">
        <f t="shared" si="2"/>
        <v>126514962.44</v>
      </c>
      <c r="N15" s="6">
        <f t="shared" si="3"/>
        <v>305497.35420893639</v>
      </c>
      <c r="O15" s="6">
        <v>0</v>
      </c>
      <c r="P15" s="6">
        <f t="shared" si="4"/>
        <v>126514962.44</v>
      </c>
      <c r="Q15" s="6">
        <f t="shared" si="5"/>
        <v>305497.35420893639</v>
      </c>
      <c r="R15" s="6">
        <v>0</v>
      </c>
      <c r="S15" s="6">
        <f t="shared" si="6"/>
        <v>126514962.44</v>
      </c>
      <c r="T15" s="6">
        <f t="shared" si="7"/>
        <v>305497.35420893639</v>
      </c>
      <c r="U15" s="6">
        <v>0</v>
      </c>
      <c r="V15" s="6">
        <f t="shared" si="8"/>
        <v>126514962.44</v>
      </c>
      <c r="W15" s="6">
        <f t="shared" si="9"/>
        <v>305497.35420893639</v>
      </c>
      <c r="X15" s="6">
        <v>121193.00000000001</v>
      </c>
      <c r="Y15" s="6">
        <f t="shared" si="10"/>
        <v>126636155.44</v>
      </c>
      <c r="Z15" s="6">
        <f t="shared" si="11"/>
        <v>305643.67737947131</v>
      </c>
      <c r="AA15" s="6">
        <v>228668.92</v>
      </c>
      <c r="AB15" s="6">
        <f t="shared" si="12"/>
        <v>126864824.36</v>
      </c>
      <c r="AC15" s="6">
        <f t="shared" si="13"/>
        <v>306066.08548376622</v>
      </c>
      <c r="AD15" s="6">
        <v>12884</v>
      </c>
      <c r="AE15" s="6">
        <f t="shared" si="14"/>
        <v>126877708.36</v>
      </c>
      <c r="AF15" s="6">
        <f t="shared" si="15"/>
        <v>306357.72600018518</v>
      </c>
      <c r="AG15" s="6">
        <v>12884</v>
      </c>
      <c r="AH15" s="6">
        <f t="shared" si="16"/>
        <v>126890592.36</v>
      </c>
      <c r="AI15" s="6">
        <f t="shared" si="17"/>
        <v>306388.83716550283</v>
      </c>
      <c r="AJ15" s="6">
        <v>12884</v>
      </c>
      <c r="AK15" s="6">
        <f t="shared" si="18"/>
        <v>126903476.36</v>
      </c>
      <c r="AL15" s="6">
        <f t="shared" si="19"/>
        <v>306419.94833082048</v>
      </c>
      <c r="AM15" s="6">
        <v>1546857</v>
      </c>
      <c r="AN15" s="6">
        <f t="shared" si="20"/>
        <v>128450333.36</v>
      </c>
      <c r="AO15" s="6">
        <f t="shared" si="21"/>
        <v>308303.11194863042</v>
      </c>
      <c r="AP15" s="6">
        <v>12884</v>
      </c>
      <c r="AQ15" s="6">
        <f t="shared" si="22"/>
        <v>128463217.36</v>
      </c>
      <c r="AR15" s="6">
        <f t="shared" si="23"/>
        <v>310186.27556644037</v>
      </c>
      <c r="AS15" s="6">
        <v>153823</v>
      </c>
      <c r="AT15" s="6">
        <f t="shared" si="24"/>
        <v>128617040.36</v>
      </c>
      <c r="AU15" s="6">
        <f t="shared" si="25"/>
        <v>310387.55036606046</v>
      </c>
      <c r="AV15" s="6">
        <v>12884</v>
      </c>
      <c r="AW15" s="6">
        <f t="shared" si="26"/>
        <v>128629924.36</v>
      </c>
      <c r="AX15" s="6">
        <f t="shared" si="27"/>
        <v>310588.82516568055</v>
      </c>
      <c r="AY15" s="6">
        <v>12884</v>
      </c>
      <c r="AZ15" s="6">
        <f t="shared" si="28"/>
        <v>128642808.36</v>
      </c>
      <c r="BA15" s="6">
        <f t="shared" si="29"/>
        <v>310619.9363309982</v>
      </c>
      <c r="BB15" s="6">
        <v>12884</v>
      </c>
      <c r="BC15" s="6">
        <f t="shared" si="30"/>
        <v>128655692.36</v>
      </c>
      <c r="BD15" s="6">
        <f t="shared" si="31"/>
        <v>310651.04749631585</v>
      </c>
      <c r="BE15" s="6">
        <v>12884</v>
      </c>
      <c r="BF15" s="6">
        <f t="shared" si="32"/>
        <v>128668576.36</v>
      </c>
      <c r="BG15" s="6">
        <f t="shared" si="33"/>
        <v>310682.15866163356</v>
      </c>
      <c r="BH15" s="6">
        <v>12884</v>
      </c>
      <c r="BI15" s="6">
        <f t="shared" si="34"/>
        <v>128681460.36</v>
      </c>
      <c r="BJ15" s="6">
        <f t="shared" si="35"/>
        <v>310713.26982695115</v>
      </c>
      <c r="BK15" s="6">
        <v>65930</v>
      </c>
      <c r="BL15" s="6">
        <f t="shared" si="36"/>
        <v>128747390.36</v>
      </c>
      <c r="BM15" s="6">
        <f t="shared" si="37"/>
        <v>310808.42643139645</v>
      </c>
      <c r="BN15" s="6">
        <v>13270.519999999871</v>
      </c>
      <c r="BO15" s="6">
        <f t="shared" si="40"/>
        <v>128760660.88</v>
      </c>
      <c r="BP15" s="6">
        <f t="shared" si="41"/>
        <v>310904.04970332148</v>
      </c>
      <c r="BQ15" s="6">
        <v>13270.519999999871</v>
      </c>
      <c r="BR15" s="6">
        <f t="shared" si="42"/>
        <v>128773931.39999999</v>
      </c>
      <c r="BS15" s="6">
        <f t="shared" si="43"/>
        <v>310936.09420359862</v>
      </c>
      <c r="BT15" s="6">
        <v>13270.519999999871</v>
      </c>
      <c r="BU15" s="6">
        <f t="shared" si="44"/>
        <v>128787201.91999999</v>
      </c>
      <c r="BV15" s="6">
        <f t="shared" si="45"/>
        <v>310968.13870387588</v>
      </c>
      <c r="BW15" s="6">
        <v>13270.519999999871</v>
      </c>
      <c r="BX15" s="6">
        <f t="shared" si="46"/>
        <v>128800472.43999998</v>
      </c>
      <c r="BY15" s="6">
        <f t="shared" si="47"/>
        <v>311000.18320415303</v>
      </c>
      <c r="BZ15" s="6">
        <v>13270.519999999871</v>
      </c>
      <c r="CA15" s="6">
        <f t="shared" si="48"/>
        <v>128813742.95999998</v>
      </c>
      <c r="CB15" s="6">
        <f t="shared" si="49"/>
        <v>311032.22770443017</v>
      </c>
      <c r="CC15" s="6">
        <v>115778.17999999889</v>
      </c>
      <c r="CD15" s="6">
        <f t="shared" si="50"/>
        <v>128929521.13999997</v>
      </c>
      <c r="CE15" s="6">
        <f t="shared" si="51"/>
        <v>311188.03550634452</v>
      </c>
      <c r="CF15" s="6">
        <v>13270.519999999871</v>
      </c>
      <c r="CG15" s="6">
        <f t="shared" si="52"/>
        <v>128942791.65999997</v>
      </c>
      <c r="CH15" s="6">
        <f t="shared" si="53"/>
        <v>311343.84330825886</v>
      </c>
      <c r="CI15" s="6">
        <v>13270.519999999871</v>
      </c>
      <c r="CJ15" s="6">
        <f t="shared" si="54"/>
        <v>128956062.17999996</v>
      </c>
      <c r="CK15" s="6">
        <f t="shared" si="55"/>
        <v>311375.887808536</v>
      </c>
      <c r="CL15" s="6">
        <v>13270.519999999871</v>
      </c>
      <c r="CM15" s="6">
        <f t="shared" si="56"/>
        <v>128969332.69999996</v>
      </c>
      <c r="CN15" s="6">
        <f t="shared" si="57"/>
        <v>311407.93230881321</v>
      </c>
      <c r="CO15" s="6">
        <v>13270.519999999871</v>
      </c>
      <c r="CP15" s="6">
        <f t="shared" si="58"/>
        <v>128982603.21999995</v>
      </c>
      <c r="CQ15" s="6">
        <f t="shared" si="59"/>
        <v>311439.97680909035</v>
      </c>
      <c r="CR15" s="6">
        <v>13270.519999999871</v>
      </c>
      <c r="CS15" s="6">
        <f t="shared" si="60"/>
        <v>128995873.73999995</v>
      </c>
      <c r="CT15" s="6">
        <f t="shared" si="61"/>
        <v>311472.02130936756</v>
      </c>
      <c r="CU15" s="6">
        <v>13270.519999999871</v>
      </c>
      <c r="CV15" s="6">
        <f t="shared" si="62"/>
        <v>129009144.25999995</v>
      </c>
      <c r="CW15" s="6">
        <f t="shared" si="63"/>
        <v>311504.0658096447</v>
      </c>
      <c r="CX15" s="6">
        <v>13602.927199999873</v>
      </c>
      <c r="CY15" s="6">
        <f t="shared" si="64"/>
        <v>129022747.18719995</v>
      </c>
      <c r="CZ15" s="6">
        <f t="shared" si="65"/>
        <v>311536.51164395449</v>
      </c>
      <c r="DA15" s="6">
        <v>13602.927199999873</v>
      </c>
      <c r="DB15" s="6">
        <f t="shared" si="66"/>
        <v>129036350.11439995</v>
      </c>
      <c r="DC15" s="6">
        <f t="shared" si="67"/>
        <v>311569.35881229694</v>
      </c>
      <c r="DD15" s="6">
        <v>13602.927199999873</v>
      </c>
      <c r="DE15" s="6">
        <f t="shared" si="68"/>
        <v>129049953.04159996</v>
      </c>
      <c r="DF15" s="6">
        <f t="shared" si="69"/>
        <v>311602.20598063926</v>
      </c>
      <c r="DG15" s="6">
        <v>612775.70599999418</v>
      </c>
      <c r="DH15" s="6">
        <f t="shared" si="70"/>
        <v>129662728.74759996</v>
      </c>
      <c r="DI15" s="6">
        <f t="shared" si="71"/>
        <v>312358.46836844325</v>
      </c>
      <c r="DJ15" s="6">
        <v>44281.307799999588</v>
      </c>
      <c r="DK15" s="6">
        <f t="shared" si="72"/>
        <v>129707010.05539995</v>
      </c>
      <c r="DL15" s="6">
        <f t="shared" si="73"/>
        <v>313151.77050207637</v>
      </c>
      <c r="DM15" s="6">
        <v>13602.927199999873</v>
      </c>
      <c r="DN15" s="6">
        <f t="shared" si="74"/>
        <v>129720612.98259996</v>
      </c>
      <c r="DO15" s="6">
        <f t="shared" si="75"/>
        <v>313221.65741624788</v>
      </c>
      <c r="DP15" s="6">
        <v>13602.927199999873</v>
      </c>
      <c r="DQ15" s="6">
        <f t="shared" si="76"/>
        <v>129734215.90979996</v>
      </c>
      <c r="DR15" s="6">
        <f t="shared" si="77"/>
        <v>313254.50458459021</v>
      </c>
      <c r="DS15" s="6">
        <v>13602.927199999873</v>
      </c>
      <c r="DT15" s="6">
        <f t="shared" si="78"/>
        <v>129747818.83699997</v>
      </c>
      <c r="DU15" s="6">
        <f t="shared" si="79"/>
        <v>313287.35175293265</v>
      </c>
      <c r="DV15" s="6">
        <v>13602.927199999873</v>
      </c>
      <c r="DW15" s="6">
        <f t="shared" si="80"/>
        <v>129761421.76419997</v>
      </c>
      <c r="DX15" s="6">
        <f t="shared" si="81"/>
        <v>313320.19892127503</v>
      </c>
      <c r="DY15" s="6">
        <v>13602.927199999873</v>
      </c>
      <c r="DZ15" s="6">
        <f t="shared" si="82"/>
        <v>129775024.69139998</v>
      </c>
      <c r="EA15" s="6">
        <f t="shared" si="83"/>
        <v>313353.04608961742</v>
      </c>
      <c r="EB15" s="6">
        <v>13602.927199999873</v>
      </c>
      <c r="EC15" s="6">
        <f t="shared" si="84"/>
        <v>129788627.61859998</v>
      </c>
      <c r="ED15" s="6">
        <f t="shared" si="85"/>
        <v>313385.8932579598</v>
      </c>
      <c r="EE15" s="6">
        <v>13602.927199999873</v>
      </c>
      <c r="EF15" s="6">
        <f t="shared" si="86"/>
        <v>129802230.54579999</v>
      </c>
      <c r="EG15" s="6">
        <f t="shared" si="87"/>
        <v>313418.74042630225</v>
      </c>
      <c r="EI15" s="118">
        <f t="shared" ca="1" si="88"/>
        <v>3734572.4563794346</v>
      </c>
      <c r="EJ15" s="118">
        <f t="shared" ca="1" si="89"/>
        <v>18887.251376900822</v>
      </c>
      <c r="EK15" s="118">
        <f t="shared" ca="1" si="90"/>
        <v>3753459.7077563354</v>
      </c>
    </row>
    <row r="16" spans="1:141" x14ac:dyDescent="0.2">
      <c r="A16" s="52" t="s">
        <v>136</v>
      </c>
      <c r="B16" s="52" t="str">
        <f t="shared" si="38"/>
        <v>SG</v>
      </c>
      <c r="C16" s="52" t="s">
        <v>16</v>
      </c>
      <c r="D16" s="52" t="s">
        <v>79</v>
      </c>
      <c r="E16" s="52" t="s">
        <v>84</v>
      </c>
      <c r="F16" s="52" t="str">
        <f t="shared" si="0"/>
        <v>DSTMPRSG</v>
      </c>
      <c r="G16" s="52" t="str">
        <f t="shared" si="39"/>
        <v>STMPRSG</v>
      </c>
      <c r="H16" s="20"/>
      <c r="I16" s="20">
        <f>I14</f>
        <v>2.8976558818059408E-2</v>
      </c>
      <c r="J16" s="6">
        <v>29848130.16</v>
      </c>
      <c r="K16" s="6">
        <f t="shared" si="1"/>
        <v>72074.674932527749</v>
      </c>
      <c r="L16" s="6">
        <v>0</v>
      </c>
      <c r="M16" s="6">
        <f t="shared" si="2"/>
        <v>29848130.16</v>
      </c>
      <c r="N16" s="6">
        <f t="shared" si="3"/>
        <v>72074.674932527749</v>
      </c>
      <c r="O16" s="6">
        <v>0</v>
      </c>
      <c r="P16" s="6">
        <f t="shared" si="4"/>
        <v>29848130.16</v>
      </c>
      <c r="Q16" s="6">
        <f t="shared" si="5"/>
        <v>72074.674932527749</v>
      </c>
      <c r="R16" s="6">
        <v>0</v>
      </c>
      <c r="S16" s="6">
        <f t="shared" si="6"/>
        <v>29848130.16</v>
      </c>
      <c r="T16" s="6">
        <f t="shared" si="7"/>
        <v>72074.674932527749</v>
      </c>
      <c r="U16" s="6">
        <v>0</v>
      </c>
      <c r="V16" s="6">
        <f t="shared" si="8"/>
        <v>29848130.16</v>
      </c>
      <c r="W16" s="6">
        <f t="shared" si="9"/>
        <v>72074.674932527749</v>
      </c>
      <c r="X16" s="6">
        <v>0</v>
      </c>
      <c r="Y16" s="6">
        <f t="shared" si="10"/>
        <v>29848130.16</v>
      </c>
      <c r="Z16" s="6">
        <f t="shared" si="11"/>
        <v>72074.674932527749</v>
      </c>
      <c r="AA16" s="6">
        <v>0</v>
      </c>
      <c r="AB16" s="6">
        <f t="shared" si="12"/>
        <v>29848130.16</v>
      </c>
      <c r="AC16" s="6">
        <f t="shared" si="13"/>
        <v>72074.674932527749</v>
      </c>
      <c r="AD16" s="6">
        <v>0</v>
      </c>
      <c r="AE16" s="6">
        <f t="shared" si="14"/>
        <v>29848130.16</v>
      </c>
      <c r="AF16" s="6">
        <f t="shared" si="15"/>
        <v>72074.674932527749</v>
      </c>
      <c r="AG16" s="6">
        <v>0</v>
      </c>
      <c r="AH16" s="6">
        <f t="shared" si="16"/>
        <v>29848130.16</v>
      </c>
      <c r="AI16" s="6">
        <f t="shared" si="17"/>
        <v>72074.674932527749</v>
      </c>
      <c r="AJ16" s="6">
        <v>0</v>
      </c>
      <c r="AK16" s="6">
        <f t="shared" si="18"/>
        <v>29848130.16</v>
      </c>
      <c r="AL16" s="6">
        <f t="shared" si="19"/>
        <v>72074.674932527749</v>
      </c>
      <c r="AM16" s="6">
        <v>0</v>
      </c>
      <c r="AN16" s="6">
        <f t="shared" si="20"/>
        <v>29848130.16</v>
      </c>
      <c r="AO16" s="6">
        <f t="shared" si="21"/>
        <v>72074.674932527749</v>
      </c>
      <c r="AP16" s="6">
        <v>0</v>
      </c>
      <c r="AQ16" s="6">
        <f t="shared" si="22"/>
        <v>29848130.16</v>
      </c>
      <c r="AR16" s="6">
        <f t="shared" si="23"/>
        <v>72074.674932527749</v>
      </c>
      <c r="AS16" s="6">
        <v>0</v>
      </c>
      <c r="AT16" s="6">
        <f t="shared" si="24"/>
        <v>29848130.16</v>
      </c>
      <c r="AU16" s="6">
        <f t="shared" si="25"/>
        <v>72074.674932527749</v>
      </c>
      <c r="AV16" s="6">
        <v>0</v>
      </c>
      <c r="AW16" s="6">
        <f t="shared" si="26"/>
        <v>29848130.16</v>
      </c>
      <c r="AX16" s="6">
        <f t="shared" si="27"/>
        <v>72074.674932527749</v>
      </c>
      <c r="AY16" s="6">
        <v>0</v>
      </c>
      <c r="AZ16" s="6">
        <f t="shared" si="28"/>
        <v>29848130.16</v>
      </c>
      <c r="BA16" s="6">
        <f t="shared" si="29"/>
        <v>72074.674932527749</v>
      </c>
      <c r="BB16" s="6">
        <v>0</v>
      </c>
      <c r="BC16" s="6">
        <f t="shared" si="30"/>
        <v>29848130.16</v>
      </c>
      <c r="BD16" s="6">
        <f t="shared" si="31"/>
        <v>72074.674932527749</v>
      </c>
      <c r="BE16" s="6">
        <v>0</v>
      </c>
      <c r="BF16" s="6">
        <f t="shared" si="32"/>
        <v>29848130.16</v>
      </c>
      <c r="BG16" s="6">
        <f t="shared" si="33"/>
        <v>72074.674932527749</v>
      </c>
      <c r="BH16" s="6">
        <v>0</v>
      </c>
      <c r="BI16" s="6">
        <f t="shared" si="34"/>
        <v>29848130.16</v>
      </c>
      <c r="BJ16" s="6">
        <f t="shared" si="35"/>
        <v>72074.674932527749</v>
      </c>
      <c r="BK16" s="6">
        <v>0</v>
      </c>
      <c r="BL16" s="6">
        <f t="shared" si="36"/>
        <v>29848130.16</v>
      </c>
      <c r="BM16" s="6">
        <f t="shared" si="37"/>
        <v>72074.674932527749</v>
      </c>
      <c r="BN16" s="6">
        <v>0</v>
      </c>
      <c r="BO16" s="6">
        <f t="shared" si="40"/>
        <v>29848130.16</v>
      </c>
      <c r="BP16" s="6">
        <f t="shared" si="41"/>
        <v>72074.674932527749</v>
      </c>
      <c r="BQ16" s="6">
        <v>0</v>
      </c>
      <c r="BR16" s="6">
        <f t="shared" si="42"/>
        <v>29848130.16</v>
      </c>
      <c r="BS16" s="6">
        <f t="shared" si="43"/>
        <v>72074.674932527749</v>
      </c>
      <c r="BT16" s="6">
        <v>0</v>
      </c>
      <c r="BU16" s="6">
        <f t="shared" si="44"/>
        <v>29848130.16</v>
      </c>
      <c r="BV16" s="6">
        <f t="shared" si="45"/>
        <v>72074.674932527749</v>
      </c>
      <c r="BW16" s="6">
        <v>0</v>
      </c>
      <c r="BX16" s="6">
        <f t="shared" si="46"/>
        <v>29848130.16</v>
      </c>
      <c r="BY16" s="6">
        <f t="shared" si="47"/>
        <v>72074.674932527749</v>
      </c>
      <c r="BZ16" s="6">
        <v>0</v>
      </c>
      <c r="CA16" s="6">
        <f t="shared" si="48"/>
        <v>29848130.16</v>
      </c>
      <c r="CB16" s="6">
        <f t="shared" si="49"/>
        <v>72074.674932527749</v>
      </c>
      <c r="CC16" s="6">
        <v>0</v>
      </c>
      <c r="CD16" s="6">
        <f t="shared" si="50"/>
        <v>29848130.16</v>
      </c>
      <c r="CE16" s="6">
        <f t="shared" si="51"/>
        <v>72074.674932527749</v>
      </c>
      <c r="CF16" s="6">
        <v>0</v>
      </c>
      <c r="CG16" s="6">
        <f t="shared" si="52"/>
        <v>29848130.16</v>
      </c>
      <c r="CH16" s="6">
        <f t="shared" si="53"/>
        <v>72074.674932527749</v>
      </c>
      <c r="CI16" s="6">
        <v>0</v>
      </c>
      <c r="CJ16" s="6">
        <f t="shared" si="54"/>
        <v>29848130.16</v>
      </c>
      <c r="CK16" s="6">
        <f t="shared" si="55"/>
        <v>72074.674932527749</v>
      </c>
      <c r="CL16" s="6">
        <v>0</v>
      </c>
      <c r="CM16" s="6">
        <f t="shared" si="56"/>
        <v>29848130.16</v>
      </c>
      <c r="CN16" s="6">
        <f t="shared" si="57"/>
        <v>72074.674932527749</v>
      </c>
      <c r="CO16" s="6">
        <v>0</v>
      </c>
      <c r="CP16" s="6">
        <f t="shared" si="58"/>
        <v>29848130.16</v>
      </c>
      <c r="CQ16" s="6">
        <f t="shared" si="59"/>
        <v>72074.674932527749</v>
      </c>
      <c r="CR16" s="6">
        <v>0</v>
      </c>
      <c r="CS16" s="6">
        <f t="shared" si="60"/>
        <v>29848130.16</v>
      </c>
      <c r="CT16" s="6">
        <f t="shared" si="61"/>
        <v>72074.674932527749</v>
      </c>
      <c r="CU16" s="6">
        <v>0</v>
      </c>
      <c r="CV16" s="6">
        <f t="shared" si="62"/>
        <v>29848130.16</v>
      </c>
      <c r="CW16" s="6">
        <f t="shared" si="63"/>
        <v>72074.674932527749</v>
      </c>
      <c r="CX16" s="6">
        <v>0</v>
      </c>
      <c r="CY16" s="6">
        <f t="shared" si="64"/>
        <v>29848130.16</v>
      </c>
      <c r="CZ16" s="6">
        <f t="shared" si="65"/>
        <v>72074.674932527749</v>
      </c>
      <c r="DA16" s="6">
        <v>0</v>
      </c>
      <c r="DB16" s="6">
        <f t="shared" si="66"/>
        <v>29848130.16</v>
      </c>
      <c r="DC16" s="6">
        <f t="shared" si="67"/>
        <v>72074.674932527749</v>
      </c>
      <c r="DD16" s="6">
        <v>0</v>
      </c>
      <c r="DE16" s="6">
        <f t="shared" si="68"/>
        <v>29848130.16</v>
      </c>
      <c r="DF16" s="6">
        <f t="shared" si="69"/>
        <v>72074.674932527749</v>
      </c>
      <c r="DG16" s="6">
        <v>0</v>
      </c>
      <c r="DH16" s="6">
        <f t="shared" si="70"/>
        <v>29848130.16</v>
      </c>
      <c r="DI16" s="6">
        <f t="shared" si="71"/>
        <v>72074.674932527749</v>
      </c>
      <c r="DJ16" s="6">
        <v>0</v>
      </c>
      <c r="DK16" s="6">
        <f t="shared" si="72"/>
        <v>29848130.16</v>
      </c>
      <c r="DL16" s="6">
        <f t="shared" si="73"/>
        <v>72074.674932527749</v>
      </c>
      <c r="DM16" s="6">
        <v>0</v>
      </c>
      <c r="DN16" s="6">
        <f t="shared" si="74"/>
        <v>29848130.16</v>
      </c>
      <c r="DO16" s="6">
        <f t="shared" si="75"/>
        <v>72074.674932527749</v>
      </c>
      <c r="DP16" s="6">
        <v>0</v>
      </c>
      <c r="DQ16" s="6">
        <f t="shared" si="76"/>
        <v>29848130.16</v>
      </c>
      <c r="DR16" s="6">
        <f t="shared" si="77"/>
        <v>72074.674932527749</v>
      </c>
      <c r="DS16" s="6">
        <v>0</v>
      </c>
      <c r="DT16" s="6">
        <f t="shared" si="78"/>
        <v>29848130.16</v>
      </c>
      <c r="DU16" s="6">
        <f t="shared" si="79"/>
        <v>72074.674932527749</v>
      </c>
      <c r="DV16" s="6">
        <v>0</v>
      </c>
      <c r="DW16" s="6">
        <f t="shared" si="80"/>
        <v>29848130.16</v>
      </c>
      <c r="DX16" s="6">
        <f t="shared" si="81"/>
        <v>72074.674932527749</v>
      </c>
      <c r="DY16" s="6">
        <v>0</v>
      </c>
      <c r="DZ16" s="6">
        <f t="shared" si="82"/>
        <v>29848130.16</v>
      </c>
      <c r="EA16" s="6">
        <f t="shared" si="83"/>
        <v>72074.674932527749</v>
      </c>
      <c r="EB16" s="6">
        <v>0</v>
      </c>
      <c r="EC16" s="6">
        <f t="shared" si="84"/>
        <v>29848130.16</v>
      </c>
      <c r="ED16" s="6">
        <f t="shared" si="85"/>
        <v>72074.674932527749</v>
      </c>
      <c r="EE16" s="6">
        <v>0</v>
      </c>
      <c r="EF16" s="6">
        <f t="shared" si="86"/>
        <v>29848130.16</v>
      </c>
      <c r="EG16" s="6">
        <f t="shared" si="87"/>
        <v>72074.674932527749</v>
      </c>
      <c r="EI16" s="118">
        <f t="shared" ca="1" si="88"/>
        <v>864896.09919033281</v>
      </c>
      <c r="EJ16" s="118">
        <f t="shared" ca="1" si="89"/>
        <v>0</v>
      </c>
      <c r="EK16" s="118">
        <f t="shared" ca="1" si="90"/>
        <v>864896.09919033281</v>
      </c>
    </row>
    <row r="17" spans="1:141" x14ac:dyDescent="0.2">
      <c r="A17" s="52" t="s">
        <v>137</v>
      </c>
      <c r="B17" s="52" t="str">
        <f t="shared" si="38"/>
        <v>SG</v>
      </c>
      <c r="C17" s="52" t="s">
        <v>16</v>
      </c>
      <c r="D17" s="52" t="s">
        <v>79</v>
      </c>
      <c r="E17" s="52" t="s">
        <v>138</v>
      </c>
      <c r="F17" s="52" t="str">
        <f t="shared" si="0"/>
        <v>DSTMPPCSG</v>
      </c>
      <c r="G17" s="52" t="str">
        <f t="shared" si="39"/>
        <v>STMPPCSG</v>
      </c>
      <c r="H17" s="20"/>
      <c r="I17" s="20">
        <f>I14</f>
        <v>2.8976558818059408E-2</v>
      </c>
      <c r="J17" s="6">
        <v>0</v>
      </c>
      <c r="K17" s="6">
        <f t="shared" si="1"/>
        <v>0</v>
      </c>
      <c r="L17" s="6">
        <v>0</v>
      </c>
      <c r="M17" s="6">
        <f t="shared" si="2"/>
        <v>0</v>
      </c>
      <c r="N17" s="6">
        <f t="shared" si="3"/>
        <v>0</v>
      </c>
      <c r="O17" s="6">
        <v>0</v>
      </c>
      <c r="P17" s="6">
        <f t="shared" si="4"/>
        <v>0</v>
      </c>
      <c r="Q17" s="6">
        <f t="shared" si="5"/>
        <v>0</v>
      </c>
      <c r="R17" s="6">
        <v>0</v>
      </c>
      <c r="S17" s="6">
        <f t="shared" si="6"/>
        <v>0</v>
      </c>
      <c r="T17" s="6">
        <f t="shared" si="7"/>
        <v>0</v>
      </c>
      <c r="U17" s="6">
        <v>0</v>
      </c>
      <c r="V17" s="6">
        <f t="shared" si="8"/>
        <v>0</v>
      </c>
      <c r="W17" s="6">
        <f t="shared" si="9"/>
        <v>0</v>
      </c>
      <c r="X17" s="6">
        <v>0</v>
      </c>
      <c r="Y17" s="6">
        <f t="shared" si="10"/>
        <v>0</v>
      </c>
      <c r="Z17" s="6">
        <f t="shared" si="11"/>
        <v>0</v>
      </c>
      <c r="AA17" s="6">
        <v>0</v>
      </c>
      <c r="AB17" s="6">
        <f t="shared" si="12"/>
        <v>0</v>
      </c>
      <c r="AC17" s="6">
        <f t="shared" si="13"/>
        <v>0</v>
      </c>
      <c r="AD17" s="6">
        <v>0</v>
      </c>
      <c r="AE17" s="6">
        <f t="shared" si="14"/>
        <v>0</v>
      </c>
      <c r="AF17" s="6">
        <f t="shared" si="15"/>
        <v>0</v>
      </c>
      <c r="AG17" s="6">
        <v>0</v>
      </c>
      <c r="AH17" s="6">
        <f t="shared" si="16"/>
        <v>0</v>
      </c>
      <c r="AI17" s="6">
        <f t="shared" si="17"/>
        <v>0</v>
      </c>
      <c r="AJ17" s="6">
        <v>0</v>
      </c>
      <c r="AK17" s="6">
        <f t="shared" si="18"/>
        <v>0</v>
      </c>
      <c r="AL17" s="6">
        <f t="shared" si="19"/>
        <v>0</v>
      </c>
      <c r="AM17" s="6">
        <v>0</v>
      </c>
      <c r="AN17" s="6">
        <f t="shared" si="20"/>
        <v>0</v>
      </c>
      <c r="AO17" s="6">
        <f t="shared" si="21"/>
        <v>0</v>
      </c>
      <c r="AP17" s="6">
        <v>0</v>
      </c>
      <c r="AQ17" s="6">
        <f t="shared" si="22"/>
        <v>0</v>
      </c>
      <c r="AR17" s="6">
        <f t="shared" si="23"/>
        <v>0</v>
      </c>
      <c r="AS17" s="6">
        <v>0</v>
      </c>
      <c r="AT17" s="6">
        <f t="shared" si="24"/>
        <v>0</v>
      </c>
      <c r="AU17" s="6">
        <f t="shared" si="25"/>
        <v>0</v>
      </c>
      <c r="AV17" s="6">
        <v>0</v>
      </c>
      <c r="AW17" s="6">
        <f t="shared" si="26"/>
        <v>0</v>
      </c>
      <c r="AX17" s="6">
        <f t="shared" si="27"/>
        <v>0</v>
      </c>
      <c r="AY17" s="6">
        <v>0</v>
      </c>
      <c r="AZ17" s="6">
        <f t="shared" si="28"/>
        <v>0</v>
      </c>
      <c r="BA17" s="6">
        <f t="shared" si="29"/>
        <v>0</v>
      </c>
      <c r="BB17" s="6">
        <v>0</v>
      </c>
      <c r="BC17" s="6">
        <f t="shared" si="30"/>
        <v>0</v>
      </c>
      <c r="BD17" s="6">
        <f t="shared" si="31"/>
        <v>0</v>
      </c>
      <c r="BE17" s="6">
        <v>0</v>
      </c>
      <c r="BF17" s="6">
        <f t="shared" si="32"/>
        <v>0</v>
      </c>
      <c r="BG17" s="6">
        <f t="shared" si="33"/>
        <v>0</v>
      </c>
      <c r="BH17" s="6">
        <v>0</v>
      </c>
      <c r="BI17" s="6">
        <f t="shared" si="34"/>
        <v>0</v>
      </c>
      <c r="BJ17" s="6">
        <f t="shared" si="35"/>
        <v>0</v>
      </c>
      <c r="BK17" s="6">
        <v>0</v>
      </c>
      <c r="BL17" s="6">
        <f t="shared" si="36"/>
        <v>0</v>
      </c>
      <c r="BM17" s="6">
        <f t="shared" si="37"/>
        <v>0</v>
      </c>
      <c r="BN17" s="6">
        <v>0</v>
      </c>
      <c r="BO17" s="6">
        <f t="shared" si="40"/>
        <v>0</v>
      </c>
      <c r="BP17" s="6">
        <f t="shared" si="41"/>
        <v>0</v>
      </c>
      <c r="BQ17" s="6">
        <v>0</v>
      </c>
      <c r="BR17" s="6">
        <f t="shared" si="42"/>
        <v>0</v>
      </c>
      <c r="BS17" s="6">
        <f t="shared" si="43"/>
        <v>0</v>
      </c>
      <c r="BT17" s="6">
        <v>0</v>
      </c>
      <c r="BU17" s="6">
        <f t="shared" si="44"/>
        <v>0</v>
      </c>
      <c r="BV17" s="6">
        <f t="shared" si="45"/>
        <v>0</v>
      </c>
      <c r="BW17" s="6">
        <v>0</v>
      </c>
      <c r="BX17" s="6">
        <f t="shared" si="46"/>
        <v>0</v>
      </c>
      <c r="BY17" s="6">
        <f t="shared" si="47"/>
        <v>0</v>
      </c>
      <c r="BZ17" s="6">
        <v>0</v>
      </c>
      <c r="CA17" s="6">
        <f t="shared" si="48"/>
        <v>0</v>
      </c>
      <c r="CB17" s="6">
        <f t="shared" si="49"/>
        <v>0</v>
      </c>
      <c r="CC17" s="6">
        <v>0</v>
      </c>
      <c r="CD17" s="6">
        <f t="shared" si="50"/>
        <v>0</v>
      </c>
      <c r="CE17" s="6">
        <f t="shared" si="51"/>
        <v>0</v>
      </c>
      <c r="CF17" s="6">
        <v>0</v>
      </c>
      <c r="CG17" s="6">
        <f t="shared" si="52"/>
        <v>0</v>
      </c>
      <c r="CH17" s="6">
        <f t="shared" si="53"/>
        <v>0</v>
      </c>
      <c r="CI17" s="6">
        <v>0</v>
      </c>
      <c r="CJ17" s="6">
        <f t="shared" si="54"/>
        <v>0</v>
      </c>
      <c r="CK17" s="6">
        <f t="shared" si="55"/>
        <v>0</v>
      </c>
      <c r="CL17" s="6">
        <v>0</v>
      </c>
      <c r="CM17" s="6">
        <f t="shared" si="56"/>
        <v>0</v>
      </c>
      <c r="CN17" s="6">
        <f t="shared" si="57"/>
        <v>0</v>
      </c>
      <c r="CO17" s="6">
        <v>0</v>
      </c>
      <c r="CP17" s="6">
        <f t="shared" si="58"/>
        <v>0</v>
      </c>
      <c r="CQ17" s="6">
        <f t="shared" si="59"/>
        <v>0</v>
      </c>
      <c r="CR17" s="6">
        <v>0</v>
      </c>
      <c r="CS17" s="6">
        <f t="shared" si="60"/>
        <v>0</v>
      </c>
      <c r="CT17" s="6">
        <f t="shared" si="61"/>
        <v>0</v>
      </c>
      <c r="CU17" s="6">
        <v>0</v>
      </c>
      <c r="CV17" s="6">
        <f t="shared" si="62"/>
        <v>0</v>
      </c>
      <c r="CW17" s="6">
        <f t="shared" si="63"/>
        <v>0</v>
      </c>
      <c r="CX17" s="6">
        <v>0</v>
      </c>
      <c r="CY17" s="6">
        <f t="shared" si="64"/>
        <v>0</v>
      </c>
      <c r="CZ17" s="6">
        <f t="shared" si="65"/>
        <v>0</v>
      </c>
      <c r="DA17" s="6">
        <v>0</v>
      </c>
      <c r="DB17" s="6">
        <f t="shared" si="66"/>
        <v>0</v>
      </c>
      <c r="DC17" s="6">
        <f t="shared" si="67"/>
        <v>0</v>
      </c>
      <c r="DD17" s="6">
        <v>0</v>
      </c>
      <c r="DE17" s="6">
        <f t="shared" si="68"/>
        <v>0</v>
      </c>
      <c r="DF17" s="6">
        <f t="shared" si="69"/>
        <v>0</v>
      </c>
      <c r="DG17" s="6">
        <v>0</v>
      </c>
      <c r="DH17" s="6">
        <f t="shared" si="70"/>
        <v>0</v>
      </c>
      <c r="DI17" s="6">
        <f t="shared" si="71"/>
        <v>0</v>
      </c>
      <c r="DJ17" s="6">
        <v>0</v>
      </c>
      <c r="DK17" s="6">
        <f t="shared" si="72"/>
        <v>0</v>
      </c>
      <c r="DL17" s="6">
        <f t="shared" si="73"/>
        <v>0</v>
      </c>
      <c r="DM17" s="6">
        <v>0</v>
      </c>
      <c r="DN17" s="6">
        <f t="shared" si="74"/>
        <v>0</v>
      </c>
      <c r="DO17" s="6">
        <f t="shared" si="75"/>
        <v>0</v>
      </c>
      <c r="DP17" s="6">
        <v>0</v>
      </c>
      <c r="DQ17" s="6">
        <f t="shared" si="76"/>
        <v>0</v>
      </c>
      <c r="DR17" s="6">
        <f t="shared" si="77"/>
        <v>0</v>
      </c>
      <c r="DS17" s="6">
        <v>0</v>
      </c>
      <c r="DT17" s="6">
        <f t="shared" si="78"/>
        <v>0</v>
      </c>
      <c r="DU17" s="6">
        <f t="shared" si="79"/>
        <v>0</v>
      </c>
      <c r="DV17" s="6">
        <v>0</v>
      </c>
      <c r="DW17" s="6">
        <f t="shared" si="80"/>
        <v>0</v>
      </c>
      <c r="DX17" s="6">
        <f t="shared" si="81"/>
        <v>0</v>
      </c>
      <c r="DY17" s="6">
        <v>0</v>
      </c>
      <c r="DZ17" s="6">
        <f t="shared" si="82"/>
        <v>0</v>
      </c>
      <c r="EA17" s="6">
        <f t="shared" si="83"/>
        <v>0</v>
      </c>
      <c r="EB17" s="6">
        <v>0</v>
      </c>
      <c r="EC17" s="6">
        <f t="shared" si="84"/>
        <v>0</v>
      </c>
      <c r="ED17" s="6">
        <f t="shared" si="85"/>
        <v>0</v>
      </c>
      <c r="EE17" s="6">
        <v>0</v>
      </c>
      <c r="EF17" s="6">
        <f t="shared" si="86"/>
        <v>0</v>
      </c>
      <c r="EG17" s="6">
        <f t="shared" si="87"/>
        <v>0</v>
      </c>
      <c r="EI17" s="118">
        <f t="shared" ca="1" si="88"/>
        <v>0</v>
      </c>
      <c r="EJ17" s="118">
        <f t="shared" ca="1" si="89"/>
        <v>0</v>
      </c>
      <c r="EK17" s="118">
        <f t="shared" ca="1" si="90"/>
        <v>0</v>
      </c>
    </row>
    <row r="18" spans="1:141" x14ac:dyDescent="0.2">
      <c r="A18" s="52" t="s">
        <v>137</v>
      </c>
      <c r="B18" s="52" t="str">
        <f t="shared" si="38"/>
        <v>CAGE</v>
      </c>
      <c r="C18" s="52" t="s">
        <v>14</v>
      </c>
      <c r="D18" s="52" t="s">
        <v>79</v>
      </c>
      <c r="E18" s="52" t="s">
        <v>138</v>
      </c>
      <c r="F18" s="52" t="str">
        <f>D18&amp;E18&amp;C18</f>
        <v>DSTMPPCCAGE</v>
      </c>
      <c r="G18" s="52" t="str">
        <f>E18&amp;C18</f>
        <v>STMPPCCAGE</v>
      </c>
      <c r="H18" s="20"/>
      <c r="I18" s="20">
        <f>I12</f>
        <v>5.0707313508212816E-2</v>
      </c>
      <c r="J18" s="6">
        <v>0</v>
      </c>
      <c r="K18" s="6">
        <f t="shared" si="1"/>
        <v>0</v>
      </c>
      <c r="L18" s="6">
        <v>0</v>
      </c>
      <c r="M18" s="6">
        <f t="shared" si="2"/>
        <v>0</v>
      </c>
      <c r="N18" s="6">
        <f t="shared" si="3"/>
        <v>0</v>
      </c>
      <c r="O18" s="6">
        <v>0</v>
      </c>
      <c r="P18" s="6">
        <f t="shared" si="4"/>
        <v>0</v>
      </c>
      <c r="Q18" s="6">
        <f t="shared" si="5"/>
        <v>0</v>
      </c>
      <c r="R18" s="6">
        <v>0</v>
      </c>
      <c r="S18" s="6">
        <f t="shared" si="6"/>
        <v>0</v>
      </c>
      <c r="T18" s="6">
        <f t="shared" si="7"/>
        <v>0</v>
      </c>
      <c r="U18" s="6">
        <v>0</v>
      </c>
      <c r="V18" s="6">
        <f t="shared" si="8"/>
        <v>0</v>
      </c>
      <c r="W18" s="6">
        <f t="shared" si="9"/>
        <v>0</v>
      </c>
      <c r="X18" s="6">
        <v>0</v>
      </c>
      <c r="Y18" s="6">
        <f t="shared" si="10"/>
        <v>0</v>
      </c>
      <c r="Z18" s="6">
        <f t="shared" si="11"/>
        <v>0</v>
      </c>
      <c r="AA18" s="6">
        <v>252341</v>
      </c>
      <c r="AB18" s="6">
        <f t="shared" si="12"/>
        <v>252341</v>
      </c>
      <c r="AC18" s="6">
        <f t="shared" si="13"/>
        <v>533.1472582489971</v>
      </c>
      <c r="AD18" s="6">
        <v>0</v>
      </c>
      <c r="AE18" s="6">
        <f t="shared" si="14"/>
        <v>252341</v>
      </c>
      <c r="AF18" s="6">
        <f t="shared" si="15"/>
        <v>1066.2945164979942</v>
      </c>
      <c r="AG18" s="6">
        <v>0</v>
      </c>
      <c r="AH18" s="6">
        <f t="shared" si="16"/>
        <v>252341</v>
      </c>
      <c r="AI18" s="6">
        <f t="shared" si="17"/>
        <v>1066.2945164979942</v>
      </c>
      <c r="AJ18" s="6">
        <v>0</v>
      </c>
      <c r="AK18" s="6">
        <f t="shared" si="18"/>
        <v>252341</v>
      </c>
      <c r="AL18" s="6">
        <f t="shared" si="19"/>
        <v>1066.2945164979942</v>
      </c>
      <c r="AM18" s="6">
        <v>335165</v>
      </c>
      <c r="AN18" s="6">
        <f t="shared" si="20"/>
        <v>587506</v>
      </c>
      <c r="AO18" s="6">
        <f t="shared" si="21"/>
        <v>1774.4327136638337</v>
      </c>
      <c r="AP18" s="6">
        <v>0</v>
      </c>
      <c r="AQ18" s="6">
        <f t="shared" si="22"/>
        <v>587506</v>
      </c>
      <c r="AR18" s="6">
        <f t="shared" si="23"/>
        <v>2482.5709108296733</v>
      </c>
      <c r="AS18" s="6">
        <v>0</v>
      </c>
      <c r="AT18" s="6">
        <f t="shared" si="24"/>
        <v>587506</v>
      </c>
      <c r="AU18" s="6">
        <f t="shared" si="25"/>
        <v>2482.5709108296733</v>
      </c>
      <c r="AV18" s="6">
        <v>0</v>
      </c>
      <c r="AW18" s="6">
        <f t="shared" si="26"/>
        <v>587506</v>
      </c>
      <c r="AX18" s="6">
        <f t="shared" si="27"/>
        <v>2482.5709108296733</v>
      </c>
      <c r="AY18" s="6">
        <v>0</v>
      </c>
      <c r="AZ18" s="6">
        <f t="shared" si="28"/>
        <v>587506</v>
      </c>
      <c r="BA18" s="6">
        <f t="shared" si="29"/>
        <v>2482.5709108296733</v>
      </c>
      <c r="BB18" s="6">
        <v>0</v>
      </c>
      <c r="BC18" s="6">
        <f t="shared" si="30"/>
        <v>587506</v>
      </c>
      <c r="BD18" s="6">
        <f t="shared" si="31"/>
        <v>2482.5709108296733</v>
      </c>
      <c r="BE18" s="6">
        <v>0</v>
      </c>
      <c r="BF18" s="6">
        <f t="shared" si="32"/>
        <v>587506</v>
      </c>
      <c r="BG18" s="6">
        <f t="shared" si="33"/>
        <v>2482.5709108296733</v>
      </c>
      <c r="BH18" s="6">
        <v>0</v>
      </c>
      <c r="BI18" s="6">
        <f t="shared" si="34"/>
        <v>587506</v>
      </c>
      <c r="BJ18" s="6">
        <f t="shared" si="35"/>
        <v>2482.5709108296733</v>
      </c>
      <c r="BK18" s="6">
        <v>820831.99999999988</v>
      </c>
      <c r="BL18" s="6">
        <f t="shared" si="36"/>
        <v>1408338</v>
      </c>
      <c r="BM18" s="6">
        <f t="shared" si="37"/>
        <v>4216.8286425618962</v>
      </c>
      <c r="BN18" s="6">
        <v>0</v>
      </c>
      <c r="BO18" s="6">
        <f t="shared" si="40"/>
        <v>1408338</v>
      </c>
      <c r="BP18" s="6">
        <f t="shared" si="41"/>
        <v>5951.0863742941183</v>
      </c>
      <c r="BQ18" s="6">
        <v>0</v>
      </c>
      <c r="BR18" s="6">
        <f t="shared" si="42"/>
        <v>1408338</v>
      </c>
      <c r="BS18" s="6">
        <f t="shared" si="43"/>
        <v>5951.0863742941183</v>
      </c>
      <c r="BT18" s="6">
        <v>0</v>
      </c>
      <c r="BU18" s="6">
        <f t="shared" si="44"/>
        <v>1408338</v>
      </c>
      <c r="BV18" s="6">
        <f t="shared" si="45"/>
        <v>5951.0863742941183</v>
      </c>
      <c r="BW18" s="6">
        <v>0</v>
      </c>
      <c r="BX18" s="6">
        <f t="shared" si="46"/>
        <v>1408338</v>
      </c>
      <c r="BY18" s="6">
        <f t="shared" si="47"/>
        <v>5951.0863742941183</v>
      </c>
      <c r="BZ18" s="6">
        <v>0</v>
      </c>
      <c r="CA18" s="6">
        <f t="shared" si="48"/>
        <v>1408338</v>
      </c>
      <c r="CB18" s="6">
        <f t="shared" si="49"/>
        <v>5951.0863742941183</v>
      </c>
      <c r="CC18" s="6">
        <v>0</v>
      </c>
      <c r="CD18" s="6">
        <f t="shared" si="50"/>
        <v>1408338</v>
      </c>
      <c r="CE18" s="6">
        <f t="shared" si="51"/>
        <v>5951.0863742941183</v>
      </c>
      <c r="CF18" s="6">
        <v>689025.64999999502</v>
      </c>
      <c r="CG18" s="6">
        <f t="shared" si="52"/>
        <v>2097363.6499999948</v>
      </c>
      <c r="CH18" s="6">
        <f t="shared" si="53"/>
        <v>7406.8630263670284</v>
      </c>
      <c r="CI18" s="6">
        <v>0</v>
      </c>
      <c r="CJ18" s="6">
        <f t="shared" si="54"/>
        <v>2097363.6499999948</v>
      </c>
      <c r="CK18" s="6">
        <f t="shared" si="55"/>
        <v>8862.6396784399385</v>
      </c>
      <c r="CL18" s="6">
        <v>0</v>
      </c>
      <c r="CM18" s="6">
        <f t="shared" si="56"/>
        <v>2097363.6499999948</v>
      </c>
      <c r="CN18" s="6">
        <f t="shared" si="57"/>
        <v>8862.6396784399385</v>
      </c>
      <c r="CO18" s="6">
        <v>0</v>
      </c>
      <c r="CP18" s="6">
        <f t="shared" si="58"/>
        <v>2097363.6499999948</v>
      </c>
      <c r="CQ18" s="6">
        <f t="shared" si="59"/>
        <v>8862.6396784399385</v>
      </c>
      <c r="CR18" s="6">
        <v>0</v>
      </c>
      <c r="CS18" s="6">
        <f t="shared" si="60"/>
        <v>2097363.6499999948</v>
      </c>
      <c r="CT18" s="6">
        <f t="shared" si="61"/>
        <v>8862.6396784399385</v>
      </c>
      <c r="CU18" s="6">
        <v>0</v>
      </c>
      <c r="CV18" s="6">
        <f t="shared" si="62"/>
        <v>2097363.6499999948</v>
      </c>
      <c r="CW18" s="6">
        <f t="shared" si="63"/>
        <v>8862.6396784399385</v>
      </c>
      <c r="CX18" s="6">
        <v>0</v>
      </c>
      <c r="CY18" s="6">
        <f t="shared" si="64"/>
        <v>2097363.6499999948</v>
      </c>
      <c r="CZ18" s="6">
        <f t="shared" si="65"/>
        <v>8862.6396784399385</v>
      </c>
      <c r="DA18" s="6">
        <v>0</v>
      </c>
      <c r="DB18" s="6">
        <f t="shared" si="66"/>
        <v>2097363.6499999948</v>
      </c>
      <c r="DC18" s="6">
        <f t="shared" si="67"/>
        <v>8862.6396784399385</v>
      </c>
      <c r="DD18" s="6">
        <v>0</v>
      </c>
      <c r="DE18" s="6">
        <f t="shared" si="68"/>
        <v>2097363.6499999948</v>
      </c>
      <c r="DF18" s="6">
        <f t="shared" si="69"/>
        <v>8862.6396784399385</v>
      </c>
      <c r="DG18" s="6">
        <v>0</v>
      </c>
      <c r="DH18" s="6">
        <f t="shared" si="70"/>
        <v>2097363.6499999948</v>
      </c>
      <c r="DI18" s="6">
        <f t="shared" si="71"/>
        <v>8862.6396784399385</v>
      </c>
      <c r="DJ18" s="6">
        <v>0</v>
      </c>
      <c r="DK18" s="6">
        <f t="shared" si="72"/>
        <v>2097363.6499999948</v>
      </c>
      <c r="DL18" s="6">
        <f t="shared" si="73"/>
        <v>8862.6396784399385</v>
      </c>
      <c r="DM18" s="6">
        <v>0</v>
      </c>
      <c r="DN18" s="6">
        <f t="shared" si="74"/>
        <v>2097363.6499999948</v>
      </c>
      <c r="DO18" s="6">
        <f t="shared" si="75"/>
        <v>8862.6396784399385</v>
      </c>
      <c r="DP18" s="6">
        <v>0</v>
      </c>
      <c r="DQ18" s="6">
        <f t="shared" si="76"/>
        <v>2097363.6499999948</v>
      </c>
      <c r="DR18" s="6">
        <f t="shared" si="77"/>
        <v>8862.6396784399385</v>
      </c>
      <c r="DS18" s="6">
        <v>0</v>
      </c>
      <c r="DT18" s="6">
        <f t="shared" si="78"/>
        <v>2097363.6499999948</v>
      </c>
      <c r="DU18" s="6">
        <f t="shared" si="79"/>
        <v>8862.6396784399385</v>
      </c>
      <c r="DV18" s="6">
        <v>0</v>
      </c>
      <c r="DW18" s="6">
        <f t="shared" si="80"/>
        <v>2097363.6499999948</v>
      </c>
      <c r="DX18" s="6">
        <f t="shared" si="81"/>
        <v>8862.6396784399385</v>
      </c>
      <c r="DY18" s="6">
        <v>0</v>
      </c>
      <c r="DZ18" s="6">
        <f t="shared" si="82"/>
        <v>2097363.6499999948</v>
      </c>
      <c r="EA18" s="6">
        <f t="shared" si="83"/>
        <v>8862.6396784399385</v>
      </c>
      <c r="EB18" s="6">
        <v>0</v>
      </c>
      <c r="EC18" s="6">
        <f t="shared" si="84"/>
        <v>2097363.6499999948</v>
      </c>
      <c r="ED18" s="6">
        <f t="shared" si="85"/>
        <v>8862.6396784399385</v>
      </c>
      <c r="EE18" s="6">
        <v>0</v>
      </c>
      <c r="EF18" s="6">
        <f t="shared" si="86"/>
        <v>2097363.6499999948</v>
      </c>
      <c r="EG18" s="6">
        <f t="shared" si="87"/>
        <v>8862.6396784399385</v>
      </c>
      <c r="EI18" s="118">
        <f t="shared" ca="1" si="88"/>
        <v>87426.579664331439</v>
      </c>
      <c r="EJ18" s="118">
        <f t="shared" ca="1" si="89"/>
        <v>18925.096476947831</v>
      </c>
      <c r="EK18" s="118">
        <f t="shared" ca="1" si="90"/>
        <v>106351.67614127927</v>
      </c>
    </row>
    <row r="19" spans="1:141" x14ac:dyDescent="0.2">
      <c r="A19" s="52" t="s">
        <v>137</v>
      </c>
      <c r="B19" s="52" t="str">
        <f t="shared" si="38"/>
        <v>CAGW</v>
      </c>
      <c r="C19" s="52" t="s">
        <v>15</v>
      </c>
      <c r="D19" s="52" t="s">
        <v>79</v>
      </c>
      <c r="E19" s="52" t="s">
        <v>138</v>
      </c>
      <c r="F19" s="52" t="str">
        <f>D19&amp;E19&amp;C19</f>
        <v>DSTMPPCCAGW</v>
      </c>
      <c r="G19" s="52" t="str">
        <f>E19&amp;C19</f>
        <v>STMPPCCAGW</v>
      </c>
      <c r="H19" s="20"/>
      <c r="I19" s="20">
        <f>I13</f>
        <v>0.1761636892887572</v>
      </c>
      <c r="J19" s="6">
        <v>0</v>
      </c>
      <c r="K19" s="6">
        <f t="shared" si="1"/>
        <v>0</v>
      </c>
      <c r="L19" s="6">
        <v>0</v>
      </c>
      <c r="M19" s="6">
        <f t="shared" si="2"/>
        <v>0</v>
      </c>
      <c r="N19" s="6">
        <f t="shared" si="3"/>
        <v>0</v>
      </c>
      <c r="O19" s="6">
        <v>0</v>
      </c>
      <c r="P19" s="6">
        <f t="shared" si="4"/>
        <v>0</v>
      </c>
      <c r="Q19" s="6">
        <f t="shared" si="5"/>
        <v>0</v>
      </c>
      <c r="R19" s="6">
        <v>0</v>
      </c>
      <c r="S19" s="6">
        <f t="shared" si="6"/>
        <v>0</v>
      </c>
      <c r="T19" s="6">
        <f t="shared" si="7"/>
        <v>0</v>
      </c>
      <c r="U19" s="6">
        <v>0</v>
      </c>
      <c r="V19" s="6">
        <f t="shared" si="8"/>
        <v>0</v>
      </c>
      <c r="W19" s="6">
        <f t="shared" si="9"/>
        <v>0</v>
      </c>
      <c r="X19" s="6">
        <v>0</v>
      </c>
      <c r="Y19" s="6">
        <f t="shared" si="10"/>
        <v>0</v>
      </c>
      <c r="Z19" s="6">
        <f t="shared" si="11"/>
        <v>0</v>
      </c>
      <c r="AA19" s="6">
        <v>0</v>
      </c>
      <c r="AB19" s="6">
        <f t="shared" si="12"/>
        <v>0</v>
      </c>
      <c r="AC19" s="6">
        <f t="shared" si="13"/>
        <v>0</v>
      </c>
      <c r="AD19" s="6">
        <v>0</v>
      </c>
      <c r="AE19" s="6">
        <f t="shared" si="14"/>
        <v>0</v>
      </c>
      <c r="AF19" s="6">
        <f t="shared" si="15"/>
        <v>0</v>
      </c>
      <c r="AG19" s="6">
        <v>0</v>
      </c>
      <c r="AH19" s="6">
        <f t="shared" si="16"/>
        <v>0</v>
      </c>
      <c r="AI19" s="6">
        <f t="shared" si="17"/>
        <v>0</v>
      </c>
      <c r="AJ19" s="6">
        <v>0</v>
      </c>
      <c r="AK19" s="6">
        <f t="shared" si="18"/>
        <v>0</v>
      </c>
      <c r="AL19" s="6">
        <f t="shared" si="19"/>
        <v>0</v>
      </c>
      <c r="AM19" s="6">
        <v>0</v>
      </c>
      <c r="AN19" s="6">
        <f t="shared" si="20"/>
        <v>0</v>
      </c>
      <c r="AO19" s="6">
        <f t="shared" si="21"/>
        <v>0</v>
      </c>
      <c r="AP19" s="6">
        <v>0</v>
      </c>
      <c r="AQ19" s="6">
        <f t="shared" si="22"/>
        <v>0</v>
      </c>
      <c r="AR19" s="6">
        <f t="shared" si="23"/>
        <v>0</v>
      </c>
      <c r="AS19" s="6">
        <v>0</v>
      </c>
      <c r="AT19" s="6">
        <f t="shared" si="24"/>
        <v>0</v>
      </c>
      <c r="AU19" s="6">
        <f t="shared" si="25"/>
        <v>0</v>
      </c>
      <c r="AV19" s="6">
        <v>0</v>
      </c>
      <c r="AW19" s="6">
        <f t="shared" si="26"/>
        <v>0</v>
      </c>
      <c r="AX19" s="6">
        <f t="shared" si="27"/>
        <v>0</v>
      </c>
      <c r="AY19" s="6">
        <v>0</v>
      </c>
      <c r="AZ19" s="6">
        <f t="shared" si="28"/>
        <v>0</v>
      </c>
      <c r="BA19" s="6">
        <f t="shared" si="29"/>
        <v>0</v>
      </c>
      <c r="BB19" s="6">
        <v>0</v>
      </c>
      <c r="BC19" s="6">
        <f t="shared" si="30"/>
        <v>0</v>
      </c>
      <c r="BD19" s="6">
        <f t="shared" si="31"/>
        <v>0</v>
      </c>
      <c r="BE19" s="6">
        <v>0</v>
      </c>
      <c r="BF19" s="6">
        <f t="shared" si="32"/>
        <v>0</v>
      </c>
      <c r="BG19" s="6">
        <f t="shared" si="33"/>
        <v>0</v>
      </c>
      <c r="BH19" s="6">
        <v>0</v>
      </c>
      <c r="BI19" s="6">
        <f t="shared" si="34"/>
        <v>0</v>
      </c>
      <c r="BJ19" s="6">
        <f t="shared" si="35"/>
        <v>0</v>
      </c>
      <c r="BK19" s="6">
        <v>0</v>
      </c>
      <c r="BL19" s="6">
        <f t="shared" si="36"/>
        <v>0</v>
      </c>
      <c r="BM19" s="6">
        <f t="shared" si="37"/>
        <v>0</v>
      </c>
      <c r="BN19" s="6">
        <v>0</v>
      </c>
      <c r="BO19" s="6">
        <f t="shared" si="40"/>
        <v>0</v>
      </c>
      <c r="BP19" s="6">
        <f t="shared" si="41"/>
        <v>0</v>
      </c>
      <c r="BQ19" s="6">
        <v>0</v>
      </c>
      <c r="BR19" s="6">
        <f t="shared" si="42"/>
        <v>0</v>
      </c>
      <c r="BS19" s="6">
        <f t="shared" si="43"/>
        <v>0</v>
      </c>
      <c r="BT19" s="6">
        <v>0</v>
      </c>
      <c r="BU19" s="6">
        <f t="shared" si="44"/>
        <v>0</v>
      </c>
      <c r="BV19" s="6">
        <f t="shared" si="45"/>
        <v>0</v>
      </c>
      <c r="BW19" s="6">
        <v>0</v>
      </c>
      <c r="BX19" s="6">
        <f t="shared" si="46"/>
        <v>0</v>
      </c>
      <c r="BY19" s="6">
        <f t="shared" si="47"/>
        <v>0</v>
      </c>
      <c r="BZ19" s="6">
        <v>0</v>
      </c>
      <c r="CA19" s="6">
        <f t="shared" si="48"/>
        <v>0</v>
      </c>
      <c r="CB19" s="6">
        <f t="shared" si="49"/>
        <v>0</v>
      </c>
      <c r="CC19" s="6">
        <v>0</v>
      </c>
      <c r="CD19" s="6">
        <f t="shared" si="50"/>
        <v>0</v>
      </c>
      <c r="CE19" s="6">
        <f t="shared" si="51"/>
        <v>0</v>
      </c>
      <c r="CF19" s="6">
        <v>0</v>
      </c>
      <c r="CG19" s="6">
        <f t="shared" si="52"/>
        <v>0</v>
      </c>
      <c r="CH19" s="6">
        <f t="shared" si="53"/>
        <v>0</v>
      </c>
      <c r="CI19" s="6">
        <v>0</v>
      </c>
      <c r="CJ19" s="6">
        <f t="shared" si="54"/>
        <v>0</v>
      </c>
      <c r="CK19" s="6">
        <f t="shared" si="55"/>
        <v>0</v>
      </c>
      <c r="CL19" s="6">
        <v>0</v>
      </c>
      <c r="CM19" s="6">
        <f t="shared" si="56"/>
        <v>0</v>
      </c>
      <c r="CN19" s="6">
        <f t="shared" si="57"/>
        <v>0</v>
      </c>
      <c r="CO19" s="6">
        <v>0</v>
      </c>
      <c r="CP19" s="6">
        <f t="shared" si="58"/>
        <v>0</v>
      </c>
      <c r="CQ19" s="6">
        <f t="shared" si="59"/>
        <v>0</v>
      </c>
      <c r="CR19" s="6">
        <v>0</v>
      </c>
      <c r="CS19" s="6">
        <f t="shared" si="60"/>
        <v>0</v>
      </c>
      <c r="CT19" s="6">
        <f t="shared" si="61"/>
        <v>0</v>
      </c>
      <c r="CU19" s="6">
        <v>0</v>
      </c>
      <c r="CV19" s="6">
        <f t="shared" si="62"/>
        <v>0</v>
      </c>
      <c r="CW19" s="6">
        <f t="shared" si="63"/>
        <v>0</v>
      </c>
      <c r="CX19" s="6">
        <v>0</v>
      </c>
      <c r="CY19" s="6">
        <f t="shared" si="64"/>
        <v>0</v>
      </c>
      <c r="CZ19" s="6">
        <f t="shared" si="65"/>
        <v>0</v>
      </c>
      <c r="DA19" s="6">
        <v>0</v>
      </c>
      <c r="DB19" s="6">
        <f t="shared" si="66"/>
        <v>0</v>
      </c>
      <c r="DC19" s="6">
        <f t="shared" si="67"/>
        <v>0</v>
      </c>
      <c r="DD19" s="6">
        <v>0</v>
      </c>
      <c r="DE19" s="6">
        <f t="shared" si="68"/>
        <v>0</v>
      </c>
      <c r="DF19" s="6">
        <f t="shared" si="69"/>
        <v>0</v>
      </c>
      <c r="DG19" s="6">
        <v>0</v>
      </c>
      <c r="DH19" s="6">
        <f t="shared" si="70"/>
        <v>0</v>
      </c>
      <c r="DI19" s="6">
        <f t="shared" si="71"/>
        <v>0</v>
      </c>
      <c r="DJ19" s="6">
        <v>0</v>
      </c>
      <c r="DK19" s="6">
        <f t="shared" si="72"/>
        <v>0</v>
      </c>
      <c r="DL19" s="6">
        <f t="shared" si="73"/>
        <v>0</v>
      </c>
      <c r="DM19" s="6">
        <v>0</v>
      </c>
      <c r="DN19" s="6">
        <f t="shared" si="74"/>
        <v>0</v>
      </c>
      <c r="DO19" s="6">
        <f t="shared" si="75"/>
        <v>0</v>
      </c>
      <c r="DP19" s="6">
        <v>0</v>
      </c>
      <c r="DQ19" s="6">
        <f t="shared" si="76"/>
        <v>0</v>
      </c>
      <c r="DR19" s="6">
        <f t="shared" si="77"/>
        <v>0</v>
      </c>
      <c r="DS19" s="6">
        <v>0</v>
      </c>
      <c r="DT19" s="6">
        <f t="shared" si="78"/>
        <v>0</v>
      </c>
      <c r="DU19" s="6">
        <f t="shared" si="79"/>
        <v>0</v>
      </c>
      <c r="DV19" s="6">
        <v>0</v>
      </c>
      <c r="DW19" s="6">
        <f t="shared" si="80"/>
        <v>0</v>
      </c>
      <c r="DX19" s="6">
        <f t="shared" si="81"/>
        <v>0</v>
      </c>
      <c r="DY19" s="6">
        <v>0</v>
      </c>
      <c r="DZ19" s="6">
        <f t="shared" si="82"/>
        <v>0</v>
      </c>
      <c r="EA19" s="6">
        <f t="shared" si="83"/>
        <v>0</v>
      </c>
      <c r="EB19" s="6">
        <v>0</v>
      </c>
      <c r="EC19" s="6">
        <f t="shared" si="84"/>
        <v>0</v>
      </c>
      <c r="ED19" s="6">
        <f t="shared" si="85"/>
        <v>0</v>
      </c>
      <c r="EE19" s="6">
        <v>0</v>
      </c>
      <c r="EF19" s="6">
        <f t="shared" si="86"/>
        <v>0</v>
      </c>
      <c r="EG19" s="6">
        <f t="shared" si="87"/>
        <v>0</v>
      </c>
      <c r="EI19" s="118">
        <f t="shared" ca="1" si="88"/>
        <v>0</v>
      </c>
      <c r="EJ19" s="118">
        <f t="shared" ca="1" si="89"/>
        <v>0</v>
      </c>
      <c r="EK19" s="118">
        <f t="shared" ca="1" si="90"/>
        <v>0</v>
      </c>
    </row>
    <row r="20" spans="1:141" x14ac:dyDescent="0.2">
      <c r="A20" s="52" t="s">
        <v>137</v>
      </c>
      <c r="B20" s="52" t="str">
        <f t="shared" si="38"/>
        <v>JBG</v>
      </c>
      <c r="C20" s="52" t="s">
        <v>18</v>
      </c>
      <c r="D20" s="52" t="s">
        <v>79</v>
      </c>
      <c r="E20" s="52" t="s">
        <v>138</v>
      </c>
      <c r="F20" s="52" t="str">
        <f t="shared" ref="F20:F21" si="91">D20&amp;E20&amp;C20</f>
        <v>DSTMPPCJBG</v>
      </c>
      <c r="G20" s="52" t="str">
        <f t="shared" ref="G20:G21" si="92">E20&amp;C20</f>
        <v>STMPPCJBG</v>
      </c>
      <c r="H20" s="20"/>
      <c r="I20" s="20">
        <f>I21</f>
        <v>0.20210371502590635</v>
      </c>
      <c r="J20" s="6">
        <v>0</v>
      </c>
      <c r="K20" s="6">
        <f t="shared" si="1"/>
        <v>0</v>
      </c>
      <c r="L20" s="6">
        <v>0</v>
      </c>
      <c r="M20" s="6">
        <f t="shared" si="2"/>
        <v>0</v>
      </c>
      <c r="N20" s="6">
        <f t="shared" si="3"/>
        <v>0</v>
      </c>
      <c r="O20" s="6">
        <v>0</v>
      </c>
      <c r="P20" s="6">
        <f t="shared" si="4"/>
        <v>0</v>
      </c>
      <c r="Q20" s="6">
        <f t="shared" si="5"/>
        <v>0</v>
      </c>
      <c r="R20" s="6">
        <v>0</v>
      </c>
      <c r="S20" s="6">
        <f t="shared" si="6"/>
        <v>0</v>
      </c>
      <c r="T20" s="6">
        <f t="shared" si="7"/>
        <v>0</v>
      </c>
      <c r="U20" s="6">
        <v>0</v>
      </c>
      <c r="V20" s="6">
        <f t="shared" si="8"/>
        <v>0</v>
      </c>
      <c r="W20" s="6">
        <f t="shared" si="9"/>
        <v>0</v>
      </c>
      <c r="X20" s="6">
        <v>0</v>
      </c>
      <c r="Y20" s="6">
        <f t="shared" si="10"/>
        <v>0</v>
      </c>
      <c r="Z20" s="6">
        <f t="shared" si="11"/>
        <v>0</v>
      </c>
      <c r="AA20" s="6">
        <v>0</v>
      </c>
      <c r="AB20" s="6">
        <f t="shared" si="12"/>
        <v>0</v>
      </c>
      <c r="AC20" s="6">
        <f t="shared" si="13"/>
        <v>0</v>
      </c>
      <c r="AD20" s="6">
        <v>0</v>
      </c>
      <c r="AE20" s="6">
        <f t="shared" si="14"/>
        <v>0</v>
      </c>
      <c r="AF20" s="6">
        <f t="shared" si="15"/>
        <v>0</v>
      </c>
      <c r="AG20" s="6">
        <v>0</v>
      </c>
      <c r="AH20" s="6">
        <f t="shared" si="16"/>
        <v>0</v>
      </c>
      <c r="AI20" s="6">
        <f t="shared" si="17"/>
        <v>0</v>
      </c>
      <c r="AJ20" s="6">
        <v>0</v>
      </c>
      <c r="AK20" s="6">
        <f t="shared" si="18"/>
        <v>0</v>
      </c>
      <c r="AL20" s="6">
        <f t="shared" si="19"/>
        <v>0</v>
      </c>
      <c r="AM20" s="6">
        <v>0</v>
      </c>
      <c r="AN20" s="6">
        <f t="shared" si="20"/>
        <v>0</v>
      </c>
      <c r="AO20" s="6">
        <f t="shared" si="21"/>
        <v>0</v>
      </c>
      <c r="AP20" s="6">
        <v>0</v>
      </c>
      <c r="AQ20" s="6">
        <f t="shared" si="22"/>
        <v>0</v>
      </c>
      <c r="AR20" s="6">
        <f t="shared" si="23"/>
        <v>0</v>
      </c>
      <c r="AS20" s="6">
        <v>0</v>
      </c>
      <c r="AT20" s="6">
        <f t="shared" si="24"/>
        <v>0</v>
      </c>
      <c r="AU20" s="6">
        <f t="shared" si="25"/>
        <v>0</v>
      </c>
      <c r="AV20" s="6">
        <v>0</v>
      </c>
      <c r="AW20" s="6">
        <f t="shared" si="26"/>
        <v>0</v>
      </c>
      <c r="AX20" s="6">
        <f t="shared" si="27"/>
        <v>0</v>
      </c>
      <c r="AY20" s="6">
        <v>0</v>
      </c>
      <c r="AZ20" s="6">
        <f t="shared" si="28"/>
        <v>0</v>
      </c>
      <c r="BA20" s="6">
        <f t="shared" si="29"/>
        <v>0</v>
      </c>
      <c r="BB20" s="6">
        <v>0</v>
      </c>
      <c r="BC20" s="6">
        <f t="shared" si="30"/>
        <v>0</v>
      </c>
      <c r="BD20" s="6">
        <f t="shared" si="31"/>
        <v>0</v>
      </c>
      <c r="BE20" s="6">
        <v>0</v>
      </c>
      <c r="BF20" s="6">
        <f t="shared" si="32"/>
        <v>0</v>
      </c>
      <c r="BG20" s="6">
        <f t="shared" si="33"/>
        <v>0</v>
      </c>
      <c r="BH20" s="6">
        <v>0</v>
      </c>
      <c r="BI20" s="6">
        <f t="shared" si="34"/>
        <v>0</v>
      </c>
      <c r="BJ20" s="6">
        <f t="shared" si="35"/>
        <v>0</v>
      </c>
      <c r="BK20" s="6">
        <v>0</v>
      </c>
      <c r="BL20" s="6">
        <f t="shared" si="36"/>
        <v>0</v>
      </c>
      <c r="BM20" s="6">
        <f t="shared" si="37"/>
        <v>0</v>
      </c>
      <c r="BN20" s="6">
        <v>0</v>
      </c>
      <c r="BO20" s="6">
        <f t="shared" si="40"/>
        <v>0</v>
      </c>
      <c r="BP20" s="6">
        <f t="shared" si="41"/>
        <v>0</v>
      </c>
      <c r="BQ20" s="6">
        <v>0</v>
      </c>
      <c r="BR20" s="6">
        <f t="shared" si="42"/>
        <v>0</v>
      </c>
      <c r="BS20" s="6">
        <f t="shared" si="43"/>
        <v>0</v>
      </c>
      <c r="BT20" s="6">
        <v>0</v>
      </c>
      <c r="BU20" s="6">
        <f t="shared" si="44"/>
        <v>0</v>
      </c>
      <c r="BV20" s="6">
        <f t="shared" si="45"/>
        <v>0</v>
      </c>
      <c r="BW20" s="6">
        <v>0</v>
      </c>
      <c r="BX20" s="6">
        <f t="shared" si="46"/>
        <v>0</v>
      </c>
      <c r="BY20" s="6">
        <f t="shared" si="47"/>
        <v>0</v>
      </c>
      <c r="BZ20" s="6">
        <v>0</v>
      </c>
      <c r="CA20" s="6">
        <f t="shared" si="48"/>
        <v>0</v>
      </c>
      <c r="CB20" s="6">
        <f t="shared" si="49"/>
        <v>0</v>
      </c>
      <c r="CC20" s="6">
        <v>0</v>
      </c>
      <c r="CD20" s="6">
        <f t="shared" si="50"/>
        <v>0</v>
      </c>
      <c r="CE20" s="6">
        <f t="shared" si="51"/>
        <v>0</v>
      </c>
      <c r="CF20" s="6">
        <v>0</v>
      </c>
      <c r="CG20" s="6">
        <f t="shared" si="52"/>
        <v>0</v>
      </c>
      <c r="CH20" s="6">
        <f t="shared" si="53"/>
        <v>0</v>
      </c>
      <c r="CI20" s="6">
        <v>0</v>
      </c>
      <c r="CJ20" s="6">
        <f t="shared" si="54"/>
        <v>0</v>
      </c>
      <c r="CK20" s="6">
        <f t="shared" si="55"/>
        <v>0</v>
      </c>
      <c r="CL20" s="6">
        <v>0</v>
      </c>
      <c r="CM20" s="6">
        <f t="shared" si="56"/>
        <v>0</v>
      </c>
      <c r="CN20" s="6">
        <f t="shared" si="57"/>
        <v>0</v>
      </c>
      <c r="CO20" s="6">
        <v>0</v>
      </c>
      <c r="CP20" s="6">
        <f t="shared" si="58"/>
        <v>0</v>
      </c>
      <c r="CQ20" s="6">
        <f t="shared" si="59"/>
        <v>0</v>
      </c>
      <c r="CR20" s="6">
        <v>0</v>
      </c>
      <c r="CS20" s="6">
        <f t="shared" si="60"/>
        <v>0</v>
      </c>
      <c r="CT20" s="6">
        <f t="shared" si="61"/>
        <v>0</v>
      </c>
      <c r="CU20" s="6">
        <v>0</v>
      </c>
      <c r="CV20" s="6">
        <f t="shared" si="62"/>
        <v>0</v>
      </c>
      <c r="CW20" s="6">
        <f t="shared" si="63"/>
        <v>0</v>
      </c>
      <c r="CX20" s="6">
        <v>0</v>
      </c>
      <c r="CY20" s="6">
        <f t="shared" si="64"/>
        <v>0</v>
      </c>
      <c r="CZ20" s="6">
        <f t="shared" si="65"/>
        <v>0</v>
      </c>
      <c r="DA20" s="6">
        <v>0</v>
      </c>
      <c r="DB20" s="6">
        <f t="shared" si="66"/>
        <v>0</v>
      </c>
      <c r="DC20" s="6">
        <f t="shared" si="67"/>
        <v>0</v>
      </c>
      <c r="DD20" s="6">
        <v>0</v>
      </c>
      <c r="DE20" s="6">
        <f t="shared" si="68"/>
        <v>0</v>
      </c>
      <c r="DF20" s="6">
        <f t="shared" si="69"/>
        <v>0</v>
      </c>
      <c r="DG20" s="6">
        <v>0</v>
      </c>
      <c r="DH20" s="6">
        <f t="shared" si="70"/>
        <v>0</v>
      </c>
      <c r="DI20" s="6">
        <f t="shared" si="71"/>
        <v>0</v>
      </c>
      <c r="DJ20" s="6">
        <v>0</v>
      </c>
      <c r="DK20" s="6">
        <f t="shared" si="72"/>
        <v>0</v>
      </c>
      <c r="DL20" s="6">
        <f t="shared" si="73"/>
        <v>0</v>
      </c>
      <c r="DM20" s="6">
        <v>0</v>
      </c>
      <c r="DN20" s="6">
        <f t="shared" si="74"/>
        <v>0</v>
      </c>
      <c r="DO20" s="6">
        <f t="shared" si="75"/>
        <v>0</v>
      </c>
      <c r="DP20" s="6">
        <v>0</v>
      </c>
      <c r="DQ20" s="6">
        <f t="shared" si="76"/>
        <v>0</v>
      </c>
      <c r="DR20" s="6">
        <f t="shared" si="77"/>
        <v>0</v>
      </c>
      <c r="DS20" s="6">
        <v>0</v>
      </c>
      <c r="DT20" s="6">
        <f t="shared" si="78"/>
        <v>0</v>
      </c>
      <c r="DU20" s="6">
        <f t="shared" si="79"/>
        <v>0</v>
      </c>
      <c r="DV20" s="6">
        <v>0</v>
      </c>
      <c r="DW20" s="6">
        <f t="shared" si="80"/>
        <v>0</v>
      </c>
      <c r="DX20" s="6">
        <f t="shared" si="81"/>
        <v>0</v>
      </c>
      <c r="DY20" s="6">
        <v>0</v>
      </c>
      <c r="DZ20" s="6">
        <f t="shared" si="82"/>
        <v>0</v>
      </c>
      <c r="EA20" s="6">
        <f t="shared" si="83"/>
        <v>0</v>
      </c>
      <c r="EB20" s="6">
        <v>0</v>
      </c>
      <c r="EC20" s="6">
        <f t="shared" si="84"/>
        <v>0</v>
      </c>
      <c r="ED20" s="6">
        <f t="shared" si="85"/>
        <v>0</v>
      </c>
      <c r="EE20" s="6">
        <v>0</v>
      </c>
      <c r="EF20" s="6">
        <f t="shared" si="86"/>
        <v>0</v>
      </c>
      <c r="EG20" s="6">
        <f t="shared" si="87"/>
        <v>0</v>
      </c>
      <c r="EI20" s="118">
        <f t="shared" ca="1" si="88"/>
        <v>0</v>
      </c>
      <c r="EJ20" s="118">
        <f t="shared" ca="1" si="89"/>
        <v>0</v>
      </c>
      <c r="EK20" s="118">
        <f t="shared" ca="1" si="90"/>
        <v>0</v>
      </c>
    </row>
    <row r="21" spans="1:141" x14ac:dyDescent="0.2">
      <c r="A21" s="52" t="s">
        <v>85</v>
      </c>
      <c r="B21" s="52" t="str">
        <f t="shared" si="38"/>
        <v>JBG</v>
      </c>
      <c r="C21" s="52" t="s">
        <v>18</v>
      </c>
      <c r="D21" s="52" t="s">
        <v>79</v>
      </c>
      <c r="E21" s="52" t="s">
        <v>80</v>
      </c>
      <c r="F21" s="52" t="str">
        <f t="shared" si="91"/>
        <v>DSTMPJBG</v>
      </c>
      <c r="G21" s="52" t="str">
        <f t="shared" si="92"/>
        <v>STMPJBG</v>
      </c>
      <c r="H21" s="20"/>
      <c r="I21" s="20">
        <v>0.20210371502590635</v>
      </c>
      <c r="J21" s="6">
        <v>-3.7252902984619141E-8</v>
      </c>
      <c r="K21" s="6">
        <f t="shared" si="1"/>
        <v>-6.2741250739093361E-10</v>
      </c>
      <c r="L21" s="6">
        <v>0</v>
      </c>
      <c r="M21" s="6">
        <f t="shared" si="2"/>
        <v>-3.7252902984619141E-8</v>
      </c>
      <c r="N21" s="6">
        <f t="shared" si="3"/>
        <v>-6.2741250739093361E-10</v>
      </c>
      <c r="O21" s="6">
        <v>0</v>
      </c>
      <c r="P21" s="6">
        <f t="shared" si="4"/>
        <v>-3.7252902984619141E-8</v>
      </c>
      <c r="Q21" s="6">
        <f t="shared" si="5"/>
        <v>-6.2741250739093361E-10</v>
      </c>
      <c r="R21" s="6">
        <v>0</v>
      </c>
      <c r="S21" s="6">
        <f t="shared" si="6"/>
        <v>-3.7252902984619141E-8</v>
      </c>
      <c r="T21" s="6">
        <f t="shared" si="7"/>
        <v>-6.2741250739093361E-10</v>
      </c>
      <c r="U21" s="6">
        <v>0</v>
      </c>
      <c r="V21" s="6">
        <f t="shared" si="8"/>
        <v>-3.7252902984619141E-8</v>
      </c>
      <c r="W21" s="6">
        <f t="shared" si="9"/>
        <v>-6.2741250739093361E-10</v>
      </c>
      <c r="X21" s="6">
        <v>0</v>
      </c>
      <c r="Y21" s="6">
        <f t="shared" si="10"/>
        <v>-3.7252902984619141E-8</v>
      </c>
      <c r="Z21" s="6">
        <f t="shared" si="11"/>
        <v>-6.2741250739093361E-10</v>
      </c>
      <c r="AA21" s="6">
        <v>0</v>
      </c>
      <c r="AB21" s="6">
        <f t="shared" si="12"/>
        <v>-3.7252902984619141E-8</v>
      </c>
      <c r="AC21" s="6">
        <f t="shared" si="13"/>
        <v>-6.2741250739093361E-10</v>
      </c>
      <c r="AD21" s="6">
        <v>0</v>
      </c>
      <c r="AE21" s="6">
        <f t="shared" si="14"/>
        <v>-3.7252902984619141E-8</v>
      </c>
      <c r="AF21" s="6">
        <f t="shared" si="15"/>
        <v>-6.2741250739093361E-10</v>
      </c>
      <c r="AG21" s="6">
        <v>0</v>
      </c>
      <c r="AH21" s="6">
        <f t="shared" si="16"/>
        <v>-3.7252902984619141E-8</v>
      </c>
      <c r="AI21" s="6">
        <f t="shared" si="17"/>
        <v>-6.2741250739093361E-10</v>
      </c>
      <c r="AJ21" s="6">
        <v>0</v>
      </c>
      <c r="AK21" s="6">
        <f t="shared" si="18"/>
        <v>-3.7252902984619141E-8</v>
      </c>
      <c r="AL21" s="6">
        <f t="shared" si="19"/>
        <v>-6.2741250739093361E-10</v>
      </c>
      <c r="AM21" s="6">
        <v>0</v>
      </c>
      <c r="AN21" s="6">
        <f t="shared" si="20"/>
        <v>-3.7252902984619141E-8</v>
      </c>
      <c r="AO21" s="6">
        <f t="shared" si="21"/>
        <v>-6.2741250739093361E-10</v>
      </c>
      <c r="AP21" s="6">
        <v>0</v>
      </c>
      <c r="AQ21" s="6">
        <f t="shared" si="22"/>
        <v>-3.7252902984619141E-8</v>
      </c>
      <c r="AR21" s="6">
        <f t="shared" si="23"/>
        <v>-6.2741250739093361E-10</v>
      </c>
      <c r="AS21" s="6">
        <v>0</v>
      </c>
      <c r="AT21" s="6">
        <f t="shared" si="24"/>
        <v>-3.7252902984619141E-8</v>
      </c>
      <c r="AU21" s="6">
        <f t="shared" si="25"/>
        <v>-6.2741250739093361E-10</v>
      </c>
      <c r="AV21" s="6">
        <v>0</v>
      </c>
      <c r="AW21" s="6">
        <f t="shared" si="26"/>
        <v>-3.7252902984619141E-8</v>
      </c>
      <c r="AX21" s="6">
        <f t="shared" si="27"/>
        <v>-6.2741250739093361E-10</v>
      </c>
      <c r="AY21" s="6">
        <v>0</v>
      </c>
      <c r="AZ21" s="6">
        <f t="shared" si="28"/>
        <v>-3.7252902984619141E-8</v>
      </c>
      <c r="BA21" s="6">
        <f t="shared" si="29"/>
        <v>-6.2741250739093361E-10</v>
      </c>
      <c r="BB21" s="6">
        <v>0</v>
      </c>
      <c r="BC21" s="6">
        <f t="shared" si="30"/>
        <v>-3.7252902984619141E-8</v>
      </c>
      <c r="BD21" s="6">
        <f t="shared" si="31"/>
        <v>-6.2741250739093361E-10</v>
      </c>
      <c r="BE21" s="6">
        <v>0</v>
      </c>
      <c r="BF21" s="6">
        <f t="shared" si="32"/>
        <v>-3.7252902984619141E-8</v>
      </c>
      <c r="BG21" s="6">
        <f t="shared" si="33"/>
        <v>-6.2741250739093361E-10</v>
      </c>
      <c r="BH21" s="6">
        <v>0</v>
      </c>
      <c r="BI21" s="6">
        <f t="shared" si="34"/>
        <v>-3.7252902984619141E-8</v>
      </c>
      <c r="BJ21" s="6">
        <f t="shared" si="35"/>
        <v>-6.2741250739093361E-10</v>
      </c>
      <c r="BK21" s="6">
        <v>0</v>
      </c>
      <c r="BL21" s="6">
        <f t="shared" si="36"/>
        <v>-3.7252902984619141E-8</v>
      </c>
      <c r="BM21" s="6">
        <f t="shared" si="37"/>
        <v>-6.2741250739093361E-10</v>
      </c>
      <c r="BN21" s="6">
        <v>0</v>
      </c>
      <c r="BO21" s="6">
        <f t="shared" si="40"/>
        <v>-3.7252902984619141E-8</v>
      </c>
      <c r="BP21" s="6">
        <f t="shared" si="41"/>
        <v>-6.2741250739093361E-10</v>
      </c>
      <c r="BQ21" s="6">
        <v>0</v>
      </c>
      <c r="BR21" s="6">
        <f t="shared" si="42"/>
        <v>-3.7252902984619141E-8</v>
      </c>
      <c r="BS21" s="6">
        <f t="shared" si="43"/>
        <v>-6.2741250739093361E-10</v>
      </c>
      <c r="BT21" s="6">
        <v>0</v>
      </c>
      <c r="BU21" s="6">
        <f t="shared" si="44"/>
        <v>-3.7252902984619141E-8</v>
      </c>
      <c r="BV21" s="6">
        <f t="shared" si="45"/>
        <v>-6.2741250739093361E-10</v>
      </c>
      <c r="BW21" s="6">
        <v>0</v>
      </c>
      <c r="BX21" s="6">
        <f t="shared" si="46"/>
        <v>-3.7252902984619141E-8</v>
      </c>
      <c r="BY21" s="6">
        <f t="shared" si="47"/>
        <v>-6.2741250739093361E-10</v>
      </c>
      <c r="BZ21" s="6">
        <v>0</v>
      </c>
      <c r="CA21" s="6">
        <f t="shared" si="48"/>
        <v>-3.7252902984619141E-8</v>
      </c>
      <c r="CB21" s="6">
        <f t="shared" si="49"/>
        <v>-6.2741250739093361E-10</v>
      </c>
      <c r="CC21" s="6">
        <v>0</v>
      </c>
      <c r="CD21" s="6">
        <f t="shared" si="50"/>
        <v>-3.7252902984619141E-8</v>
      </c>
      <c r="CE21" s="6">
        <f t="shared" si="51"/>
        <v>-6.2741250739093361E-10</v>
      </c>
      <c r="CF21" s="6">
        <v>0</v>
      </c>
      <c r="CG21" s="6">
        <f t="shared" si="52"/>
        <v>-3.7252902984619141E-8</v>
      </c>
      <c r="CH21" s="6">
        <f t="shared" si="53"/>
        <v>-6.2741250739093361E-10</v>
      </c>
      <c r="CI21" s="6">
        <v>0</v>
      </c>
      <c r="CJ21" s="6">
        <f t="shared" si="54"/>
        <v>-3.7252902984619141E-8</v>
      </c>
      <c r="CK21" s="6">
        <f t="shared" si="55"/>
        <v>-6.2741250739093361E-10</v>
      </c>
      <c r="CL21" s="6">
        <v>0</v>
      </c>
      <c r="CM21" s="6">
        <f t="shared" si="56"/>
        <v>-3.7252902984619141E-8</v>
      </c>
      <c r="CN21" s="6">
        <f t="shared" si="57"/>
        <v>-6.2741250739093361E-10</v>
      </c>
      <c r="CO21" s="6">
        <v>0</v>
      </c>
      <c r="CP21" s="6">
        <f t="shared" si="58"/>
        <v>-3.7252902984619141E-8</v>
      </c>
      <c r="CQ21" s="6">
        <f t="shared" si="59"/>
        <v>-6.2741250739093361E-10</v>
      </c>
      <c r="CR21" s="6">
        <v>0</v>
      </c>
      <c r="CS21" s="6">
        <f t="shared" si="60"/>
        <v>-3.7252902984619141E-8</v>
      </c>
      <c r="CT21" s="6">
        <f t="shared" si="61"/>
        <v>-6.2741250739093361E-10</v>
      </c>
      <c r="CU21" s="6">
        <v>0</v>
      </c>
      <c r="CV21" s="6">
        <f t="shared" si="62"/>
        <v>-3.7252902984619141E-8</v>
      </c>
      <c r="CW21" s="6">
        <f t="shared" si="63"/>
        <v>-6.2741250739093361E-10</v>
      </c>
      <c r="CX21" s="6">
        <v>0</v>
      </c>
      <c r="CY21" s="6">
        <f t="shared" si="64"/>
        <v>-3.7252902984619141E-8</v>
      </c>
      <c r="CZ21" s="6">
        <f t="shared" si="65"/>
        <v>-6.2741250739093361E-10</v>
      </c>
      <c r="DA21" s="6">
        <v>0</v>
      </c>
      <c r="DB21" s="6">
        <f t="shared" si="66"/>
        <v>-3.7252902984619141E-8</v>
      </c>
      <c r="DC21" s="6">
        <f t="shared" si="67"/>
        <v>-6.2741250739093361E-10</v>
      </c>
      <c r="DD21" s="6">
        <v>0</v>
      </c>
      <c r="DE21" s="6">
        <f t="shared" si="68"/>
        <v>-3.7252902984619141E-8</v>
      </c>
      <c r="DF21" s="6">
        <f t="shared" si="69"/>
        <v>-6.2741250739093361E-10</v>
      </c>
      <c r="DG21" s="6">
        <v>0</v>
      </c>
      <c r="DH21" s="6">
        <f t="shared" si="70"/>
        <v>-3.7252902984619141E-8</v>
      </c>
      <c r="DI21" s="6">
        <f t="shared" si="71"/>
        <v>-6.2741250739093361E-10</v>
      </c>
      <c r="DJ21" s="6">
        <v>0</v>
      </c>
      <c r="DK21" s="6">
        <f t="shared" si="72"/>
        <v>-3.7252902984619141E-8</v>
      </c>
      <c r="DL21" s="6">
        <f t="shared" si="73"/>
        <v>-6.2741250739093361E-10</v>
      </c>
      <c r="DM21" s="6">
        <v>0</v>
      </c>
      <c r="DN21" s="6">
        <f t="shared" si="74"/>
        <v>-3.7252902984619141E-8</v>
      </c>
      <c r="DO21" s="6">
        <f t="shared" si="75"/>
        <v>-6.2741250739093361E-10</v>
      </c>
      <c r="DP21" s="6">
        <v>0</v>
      </c>
      <c r="DQ21" s="6">
        <f t="shared" si="76"/>
        <v>-3.7252902984619141E-8</v>
      </c>
      <c r="DR21" s="6">
        <f t="shared" si="77"/>
        <v>-6.2741250739093361E-10</v>
      </c>
      <c r="DS21" s="6">
        <v>0</v>
      </c>
      <c r="DT21" s="6">
        <f t="shared" si="78"/>
        <v>-3.7252902984619141E-8</v>
      </c>
      <c r="DU21" s="6">
        <f t="shared" si="79"/>
        <v>-6.2741250739093361E-10</v>
      </c>
      <c r="DV21" s="6">
        <v>0</v>
      </c>
      <c r="DW21" s="6">
        <f t="shared" si="80"/>
        <v>-3.7252902984619141E-8</v>
      </c>
      <c r="DX21" s="6">
        <f t="shared" si="81"/>
        <v>-6.2741250739093361E-10</v>
      </c>
      <c r="DY21" s="6">
        <v>0</v>
      </c>
      <c r="DZ21" s="6">
        <f t="shared" si="82"/>
        <v>-3.7252902984619141E-8</v>
      </c>
      <c r="EA21" s="6">
        <f t="shared" si="83"/>
        <v>-6.2741250739093361E-10</v>
      </c>
      <c r="EB21" s="6">
        <v>0</v>
      </c>
      <c r="EC21" s="6">
        <f t="shared" si="84"/>
        <v>-3.7252902984619141E-8</v>
      </c>
      <c r="ED21" s="6">
        <f t="shared" si="85"/>
        <v>-6.2741250739093361E-10</v>
      </c>
      <c r="EE21" s="6">
        <v>0</v>
      </c>
      <c r="EF21" s="6">
        <f t="shared" si="86"/>
        <v>-3.7252902984619141E-8</v>
      </c>
      <c r="EG21" s="6">
        <f t="shared" si="87"/>
        <v>-6.2741250739093361E-10</v>
      </c>
      <c r="EI21" s="118">
        <f t="shared" ca="1" si="88"/>
        <v>-7.5289500886912033E-9</v>
      </c>
      <c r="EJ21" s="118">
        <f t="shared" ca="1" si="89"/>
        <v>0</v>
      </c>
      <c r="EK21" s="118">
        <f t="shared" ca="1" si="90"/>
        <v>-7.5289500886912033E-9</v>
      </c>
    </row>
    <row r="22" spans="1:141" x14ac:dyDescent="0.2">
      <c r="A22" s="52" t="s">
        <v>86</v>
      </c>
      <c r="I22" s="20"/>
      <c r="J22" s="7">
        <f t="shared" ref="J22:BU22" si="93">SUBTOTAL(9,J12:J21)</f>
        <v>5283783752.0699987</v>
      </c>
      <c r="K22" s="7">
        <f t="shared" si="93"/>
        <v>21860698.950168729</v>
      </c>
      <c r="L22" s="7">
        <f t="shared" si="93"/>
        <v>1157699.7491666654</v>
      </c>
      <c r="M22" s="7">
        <f t="shared" si="93"/>
        <v>5284941451.8191662</v>
      </c>
      <c r="N22" s="7">
        <f t="shared" si="93"/>
        <v>21863203.236389022</v>
      </c>
      <c r="O22" s="7">
        <f t="shared" si="93"/>
        <v>-981522.54083333304</v>
      </c>
      <c r="P22" s="7">
        <f t="shared" si="93"/>
        <v>5283959929.2783327</v>
      </c>
      <c r="Q22" s="7">
        <f t="shared" si="93"/>
        <v>21863692.049857818</v>
      </c>
      <c r="R22" s="7">
        <f t="shared" si="93"/>
        <v>519502.18916666677</v>
      </c>
      <c r="S22" s="7">
        <f t="shared" si="93"/>
        <v>5284479431.4674988</v>
      </c>
      <c r="T22" s="7">
        <f t="shared" si="93"/>
        <v>21862832.476503477</v>
      </c>
      <c r="U22" s="7">
        <f t="shared" si="93"/>
        <v>3293246.6991666658</v>
      </c>
      <c r="V22" s="7">
        <f t="shared" si="93"/>
        <v>5287772678.166666</v>
      </c>
      <c r="W22" s="7">
        <f t="shared" si="93"/>
        <v>21871004.65581698</v>
      </c>
      <c r="X22" s="7">
        <f t="shared" si="93"/>
        <v>9783214.8591666631</v>
      </c>
      <c r="Y22" s="7">
        <f t="shared" si="93"/>
        <v>5297555893.0258331</v>
      </c>
      <c r="Z22" s="7">
        <f t="shared" si="93"/>
        <v>21898639.517099418</v>
      </c>
      <c r="AA22" s="7">
        <f t="shared" si="93"/>
        <v>29085140.94916667</v>
      </c>
      <c r="AB22" s="7">
        <f t="shared" si="93"/>
        <v>5326641033.9749994</v>
      </c>
      <c r="AC22" s="7">
        <f t="shared" si="93"/>
        <v>21980560.566694338</v>
      </c>
      <c r="AD22" s="7">
        <f t="shared" si="93"/>
        <v>-1477447.2708333335</v>
      </c>
      <c r="AE22" s="7">
        <f t="shared" si="93"/>
        <v>5325163586.7041664</v>
      </c>
      <c r="AF22" s="7">
        <f t="shared" si="93"/>
        <v>22038788.104263168</v>
      </c>
      <c r="AG22" s="7">
        <f t="shared" si="93"/>
        <v>-1723748.0008333332</v>
      </c>
      <c r="AH22" s="7">
        <f t="shared" si="93"/>
        <v>5323439838.7033339</v>
      </c>
      <c r="AI22" s="7">
        <f t="shared" si="93"/>
        <v>22032117.857595954</v>
      </c>
      <c r="AJ22" s="7">
        <f t="shared" si="93"/>
        <v>6077877.6391666681</v>
      </c>
      <c r="AK22" s="7">
        <f t="shared" si="93"/>
        <v>5329517716.3424997</v>
      </c>
      <c r="AL22" s="7">
        <f t="shared" si="93"/>
        <v>22041410.537131559</v>
      </c>
      <c r="AM22" s="7">
        <f t="shared" si="93"/>
        <v>16451701.369166665</v>
      </c>
      <c r="AN22" s="7">
        <f t="shared" si="93"/>
        <v>5345969417.7116671</v>
      </c>
      <c r="AO22" s="7">
        <f t="shared" si="93"/>
        <v>22087715.459100213</v>
      </c>
      <c r="AP22" s="7">
        <f t="shared" si="93"/>
        <v>505751.16916666628</v>
      </c>
      <c r="AQ22" s="7">
        <f t="shared" si="93"/>
        <v>5346475168.8808336</v>
      </c>
      <c r="AR22" s="7">
        <f t="shared" si="93"/>
        <v>22122247.565909628</v>
      </c>
      <c r="AS22" s="7">
        <f t="shared" si="93"/>
        <v>1436222.0391666663</v>
      </c>
      <c r="AT22" s="7">
        <f t="shared" si="93"/>
        <v>5347911390.9200001</v>
      </c>
      <c r="AU22" s="7">
        <f t="shared" si="93"/>
        <v>22126316.216980144</v>
      </c>
      <c r="AV22" s="7">
        <f t="shared" si="93"/>
        <v>-1913322.6508333331</v>
      </c>
      <c r="AW22" s="7">
        <f t="shared" si="93"/>
        <v>5345998068.2691669</v>
      </c>
      <c r="AX22" s="7">
        <f t="shared" si="93"/>
        <v>22125273.837442741</v>
      </c>
      <c r="AY22" s="7">
        <f t="shared" si="93"/>
        <v>-1982946.8408333331</v>
      </c>
      <c r="AZ22" s="7">
        <f t="shared" si="93"/>
        <v>5344015121.4283342</v>
      </c>
      <c r="BA22" s="7">
        <f t="shared" si="93"/>
        <v>22117135.034676146</v>
      </c>
      <c r="BB22" s="7">
        <f t="shared" si="93"/>
        <v>-1703165.6908333332</v>
      </c>
      <c r="BC22" s="7">
        <f t="shared" si="93"/>
        <v>5342311955.7375002</v>
      </c>
      <c r="BD22" s="7">
        <f t="shared" si="93"/>
        <v>22109440.252528582</v>
      </c>
      <c r="BE22" s="7">
        <f t="shared" si="93"/>
        <v>1894685.3391666661</v>
      </c>
      <c r="BF22" s="7">
        <f t="shared" si="93"/>
        <v>5344206641.0766668</v>
      </c>
      <c r="BG22" s="7">
        <f t="shared" si="93"/>
        <v>22109938.149990223</v>
      </c>
      <c r="BH22" s="7">
        <f t="shared" si="93"/>
        <v>5878258.7991666663</v>
      </c>
      <c r="BI22" s="7">
        <f t="shared" si="93"/>
        <v>5350084899.8758335</v>
      </c>
      <c r="BJ22" s="7">
        <f t="shared" si="93"/>
        <v>22126454.116970748</v>
      </c>
      <c r="BK22" s="7">
        <f t="shared" si="93"/>
        <v>21471356.669166673</v>
      </c>
      <c r="BL22" s="7">
        <f t="shared" si="93"/>
        <v>5371556256.5449991</v>
      </c>
      <c r="BM22" s="7">
        <f t="shared" si="93"/>
        <v>22184283.737324778</v>
      </c>
      <c r="BN22" s="7">
        <f t="shared" si="93"/>
        <v>-1832154.8053750116</v>
      </c>
      <c r="BO22" s="7">
        <f t="shared" si="93"/>
        <v>5369724101.739625</v>
      </c>
      <c r="BP22" s="7">
        <f t="shared" si="93"/>
        <v>22225822.409374859</v>
      </c>
      <c r="BQ22" s="7">
        <f t="shared" si="93"/>
        <v>-1893764.2553750107</v>
      </c>
      <c r="BR22" s="7">
        <f t="shared" si="93"/>
        <v>5367830337.4842501</v>
      </c>
      <c r="BS22" s="7">
        <f t="shared" si="93"/>
        <v>22218042.823856778</v>
      </c>
      <c r="BT22" s="7">
        <f t="shared" si="93"/>
        <v>1238384.9424249828</v>
      </c>
      <c r="BU22" s="7">
        <f t="shared" si="93"/>
        <v>5369068722.4266748</v>
      </c>
      <c r="BV22" s="7">
        <f t="shared" ref="BV22:EG22" si="94">SUBTOTAL(9,BV12:BV21)</f>
        <v>22216750.68923999</v>
      </c>
      <c r="BW22" s="7">
        <f t="shared" si="94"/>
        <v>25117754.014524788</v>
      </c>
      <c r="BX22" s="7">
        <f t="shared" si="94"/>
        <v>5394186476.4411993</v>
      </c>
      <c r="BY22" s="7">
        <f t="shared" si="94"/>
        <v>22272528.61817506</v>
      </c>
      <c r="BZ22" s="7">
        <f t="shared" si="94"/>
        <v>-1273936.0053750169</v>
      </c>
      <c r="CA22" s="7">
        <f t="shared" si="94"/>
        <v>5392912540.4358253</v>
      </c>
      <c r="CB22" s="7">
        <f t="shared" si="94"/>
        <v>22322998.503529582</v>
      </c>
      <c r="CC22" s="7">
        <f t="shared" si="94"/>
        <v>2413961.0792249534</v>
      </c>
      <c r="CD22" s="7">
        <f t="shared" si="94"/>
        <v>5395326501.5150499</v>
      </c>
      <c r="CE22" s="7">
        <f t="shared" si="94"/>
        <v>22325406.892425381</v>
      </c>
      <c r="CF22" s="7">
        <f t="shared" si="94"/>
        <v>-1217734.1153750154</v>
      </c>
      <c r="CG22" s="7">
        <f t="shared" si="94"/>
        <v>5394108767.3996744</v>
      </c>
      <c r="CH22" s="7">
        <f t="shared" si="94"/>
        <v>22327934.024940182</v>
      </c>
      <c r="CI22" s="7">
        <f t="shared" si="94"/>
        <v>-1879081.9761750109</v>
      </c>
      <c r="CJ22" s="7">
        <f t="shared" si="94"/>
        <v>5392229685.4235001</v>
      </c>
      <c r="CK22" s="7">
        <f t="shared" si="94"/>
        <v>22321483.611150775</v>
      </c>
      <c r="CL22" s="7">
        <f t="shared" si="94"/>
        <v>-1657941.3160750133</v>
      </c>
      <c r="CM22" s="7">
        <f t="shared" si="94"/>
        <v>5390571744.1074238</v>
      </c>
      <c r="CN22" s="7">
        <f t="shared" si="94"/>
        <v>22314103.12550576</v>
      </c>
      <c r="CO22" s="7">
        <f t="shared" si="94"/>
        <v>-955280.76477501949</v>
      </c>
      <c r="CP22" s="7">
        <f t="shared" si="94"/>
        <v>5389616463.3426495</v>
      </c>
      <c r="CQ22" s="7">
        <f t="shared" si="94"/>
        <v>22308674.451429322</v>
      </c>
      <c r="CR22" s="7">
        <f t="shared" si="94"/>
        <v>-127553.42447502806</v>
      </c>
      <c r="CS22" s="7">
        <f t="shared" si="94"/>
        <v>5389488909.9181738</v>
      </c>
      <c r="CT22" s="7">
        <f t="shared" si="94"/>
        <v>22306479.188128237</v>
      </c>
      <c r="CU22" s="7">
        <f t="shared" si="94"/>
        <v>3699628.2282249467</v>
      </c>
      <c r="CV22" s="7">
        <f t="shared" si="94"/>
        <v>5393188538.1463995</v>
      </c>
      <c r="CW22" s="7">
        <f t="shared" si="94"/>
        <v>22314118.838562995</v>
      </c>
      <c r="CX22" s="7">
        <f t="shared" si="94"/>
        <v>-1890640.7935651774</v>
      </c>
      <c r="CY22" s="7">
        <f t="shared" si="94"/>
        <v>5391297897.3528337</v>
      </c>
      <c r="CZ22" s="7">
        <f t="shared" si="94"/>
        <v>22318033.128688328</v>
      </c>
      <c r="DA22" s="7">
        <f t="shared" si="94"/>
        <v>-1890640.7935651774</v>
      </c>
      <c r="DB22" s="7">
        <f t="shared" si="94"/>
        <v>5389407256.559268</v>
      </c>
      <c r="DC22" s="7">
        <f t="shared" si="94"/>
        <v>22310135.971007731</v>
      </c>
      <c r="DD22" s="7">
        <f t="shared" si="94"/>
        <v>-1890640.7935651774</v>
      </c>
      <c r="DE22" s="7">
        <f t="shared" si="94"/>
        <v>5387516615.7657032</v>
      </c>
      <c r="DF22" s="7">
        <f t="shared" si="94"/>
        <v>22302238.813327126</v>
      </c>
      <c r="DG22" s="7">
        <f t="shared" si="94"/>
        <v>-995429.16451518564</v>
      </c>
      <c r="DH22" s="7">
        <f t="shared" si="94"/>
        <v>5386521186.6011877</v>
      </c>
      <c r="DI22" s="7">
        <f t="shared" si="94"/>
        <v>22295690.543148912</v>
      </c>
      <c r="DJ22" s="7">
        <f t="shared" si="94"/>
        <v>-622374.76896518935</v>
      </c>
      <c r="DK22" s="7">
        <f t="shared" si="94"/>
        <v>5385898811.832222</v>
      </c>
      <c r="DL22" s="7">
        <f t="shared" si="94"/>
        <v>22291794.093743946</v>
      </c>
      <c r="DM22" s="7">
        <f t="shared" si="94"/>
        <v>-280699.70808919345</v>
      </c>
      <c r="DN22" s="7">
        <f t="shared" si="94"/>
        <v>5385618112.1241331</v>
      </c>
      <c r="DO22" s="7">
        <f t="shared" si="94"/>
        <v>22289950.247976225</v>
      </c>
      <c r="DP22" s="7">
        <f t="shared" si="94"/>
        <v>-1152413.8197651841</v>
      </c>
      <c r="DQ22" s="7">
        <f t="shared" si="94"/>
        <v>5384465698.304368</v>
      </c>
      <c r="DR22" s="7">
        <f t="shared" si="94"/>
        <v>22287014.310876951</v>
      </c>
      <c r="DS22" s="7">
        <f t="shared" si="94"/>
        <v>-1779725.1604531782</v>
      </c>
      <c r="DT22" s="7">
        <f t="shared" si="94"/>
        <v>5382685973.1439142</v>
      </c>
      <c r="DU22" s="7">
        <f t="shared" si="94"/>
        <v>22280911.225712258</v>
      </c>
      <c r="DV22" s="7">
        <f t="shared" si="94"/>
        <v>-1788251.452839178</v>
      </c>
      <c r="DW22" s="7">
        <f t="shared" si="94"/>
        <v>5380897721.6910753</v>
      </c>
      <c r="DX22" s="7">
        <f t="shared" si="94"/>
        <v>22273464.739789207</v>
      </c>
      <c r="DY22" s="7">
        <f t="shared" si="94"/>
        <v>-745475.24206518789</v>
      </c>
      <c r="DZ22" s="7">
        <f t="shared" si="94"/>
        <v>5380152246.4490099</v>
      </c>
      <c r="EA22" s="7">
        <f t="shared" si="94"/>
        <v>22268203.42198522</v>
      </c>
      <c r="EB22" s="7">
        <f t="shared" si="94"/>
        <v>1535586.6879247909</v>
      </c>
      <c r="EC22" s="7">
        <f t="shared" si="94"/>
        <v>5381687833.1369343</v>
      </c>
      <c r="ED22" s="7">
        <f t="shared" si="94"/>
        <v>22269964.725125164</v>
      </c>
      <c r="EE22" s="7">
        <f t="shared" si="94"/>
        <v>39075043.001358494</v>
      </c>
      <c r="EF22" s="7">
        <f t="shared" si="94"/>
        <v>5420762876.1382933</v>
      </c>
      <c r="EG22" s="7">
        <f t="shared" si="94"/>
        <v>22355859.00754131</v>
      </c>
      <c r="EI22" s="156">
        <f ca="1">SUBTOTAL(9,EI12:EI21)</f>
        <v>267474343.17631894</v>
      </c>
      <c r="EJ22" s="156">
        <f ca="1">SUBTOTAL(9,EJ12:EJ21)</f>
        <v>68917.052603381628</v>
      </c>
      <c r="EK22" s="156">
        <f ca="1">SUBTOTAL(9,EK12:EK21)</f>
        <v>267543260.22892234</v>
      </c>
    </row>
    <row r="23" spans="1:141" x14ac:dyDescent="0.2">
      <c r="I23" s="20"/>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I23" s="118"/>
      <c r="EJ23" s="118"/>
      <c r="EK23" s="118"/>
    </row>
    <row r="24" spans="1:141" x14ac:dyDescent="0.2">
      <c r="A24" s="82" t="s">
        <v>87</v>
      </c>
      <c r="I24" s="20"/>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I24" s="118"/>
      <c r="EJ24" s="118"/>
      <c r="EK24" s="118"/>
    </row>
    <row r="25" spans="1:141" x14ac:dyDescent="0.2">
      <c r="A25" s="52" t="s">
        <v>82</v>
      </c>
      <c r="B25" s="52" t="str">
        <f t="shared" ref="B25:B27" si="95">C25</f>
        <v>SG-P</v>
      </c>
      <c r="C25" s="52" t="s">
        <v>21</v>
      </c>
      <c r="D25" s="52" t="s">
        <v>79</v>
      </c>
      <c r="E25" s="52" t="s">
        <v>88</v>
      </c>
      <c r="F25" s="52" t="str">
        <f>D25&amp;E25&amp;C25</f>
        <v>DHYDPSG-P</v>
      </c>
      <c r="G25" s="52" t="str">
        <f>E25&amp;C25</f>
        <v>HYDPSG-P</v>
      </c>
      <c r="H25" s="20"/>
      <c r="I25" s="20">
        <v>2.619150196839198E-2</v>
      </c>
      <c r="J25" s="6">
        <v>827071584.56999993</v>
      </c>
      <c r="K25" s="6">
        <f>(J25*I25)/12</f>
        <v>1805187.2529388524</v>
      </c>
      <c r="L25" s="6">
        <v>1697710.5256666667</v>
      </c>
      <c r="M25" s="6">
        <f t="shared" ref="M25:M27" si="96">J25+L25</f>
        <v>828769295.09566665</v>
      </c>
      <c r="N25" s="6">
        <f t="shared" ref="N25:N27" si="97">(((J25+M25)/2)*$I25)/12</f>
        <v>1807039.985796134</v>
      </c>
      <c r="O25" s="6">
        <v>1793787.1556666666</v>
      </c>
      <c r="P25" s="6">
        <f t="shared" ref="P25:P27" si="98">M25+O25</f>
        <v>830563082.25133336</v>
      </c>
      <c r="Q25" s="6">
        <f t="shared" ref="Q25:Q27" si="99">(((M25+P25)/2)*$I25)/12</f>
        <v>1810850.3011458542</v>
      </c>
      <c r="R25" s="6">
        <v>12877663.58566667</v>
      </c>
      <c r="S25" s="6">
        <f t="shared" ref="S25:S27" si="100">P25+R25</f>
        <v>843440745.83700001</v>
      </c>
      <c r="T25" s="6">
        <f t="shared" ref="T25:T27" si="101">(((P25+S25)/2)*$I25)/12</f>
        <v>1826861.4399363038</v>
      </c>
      <c r="U25" s="6">
        <v>5608941.5956666674</v>
      </c>
      <c r="V25" s="6">
        <f t="shared" ref="V25:V27" si="102">S25+U25</f>
        <v>849049687.43266666</v>
      </c>
      <c r="W25" s="6">
        <f t="shared" ref="W25:W27" si="103">(((S25+V25)/2)*$I25)/12</f>
        <v>1847036.1047694611</v>
      </c>
      <c r="X25" s="6">
        <v>12400783.445666665</v>
      </c>
      <c r="Y25" s="6">
        <f t="shared" ref="Y25:Y27" si="104">V25+X25</f>
        <v>861450470.87833333</v>
      </c>
      <c r="Z25" s="6">
        <f t="shared" ref="Z25:Z27" si="105">(((V25+Y25)/2)*$I25)/12</f>
        <v>1866690.3443057227</v>
      </c>
      <c r="AA25" s="6">
        <v>12240270.515666664</v>
      </c>
      <c r="AB25" s="6">
        <f t="shared" ref="AB25:AB27" si="106">Y25+AA25</f>
        <v>873690741.39400005</v>
      </c>
      <c r="AC25" s="6">
        <f t="shared" ref="AC25:AC27" si="107">(((Y25+AB25)/2)*$I25)/12</f>
        <v>1893581.4365278694</v>
      </c>
      <c r="AD25" s="6">
        <v>-285702.0661531532</v>
      </c>
      <c r="AE25" s="6">
        <f t="shared" ref="AE25:AE27" si="108">AB25+AD25</f>
        <v>873405039.32784688</v>
      </c>
      <c r="AF25" s="6">
        <f t="shared" ref="AF25:AF27" si="109">(((AB25+AE25)/2)*$I25)/12</f>
        <v>1906627.6074893994</v>
      </c>
      <c r="AG25" s="6">
        <v>-329765.47433333332</v>
      </c>
      <c r="AH25" s="6">
        <f t="shared" ref="AH25:AH27" si="110">AE25+AG25</f>
        <v>873075273.8535136</v>
      </c>
      <c r="AI25" s="6">
        <f t="shared" ref="AI25:AI27" si="111">(((AE25+AH25)/2)*$I25)/12</f>
        <v>1905955.9400186436</v>
      </c>
      <c r="AJ25" s="6">
        <v>946913.46050989686</v>
      </c>
      <c r="AK25" s="6">
        <f t="shared" ref="AK25:AK27" si="112">AH25+AJ25</f>
        <v>874022187.31402349</v>
      </c>
      <c r="AL25" s="6">
        <f t="shared" ref="AL25:AL27" si="113">(((AH25+AK25)/2)*$I25)/12</f>
        <v>1906629.4413809243</v>
      </c>
      <c r="AM25" s="6">
        <v>1518677.6987756463</v>
      </c>
      <c r="AN25" s="6">
        <f t="shared" ref="AN25:AN27" si="114">AK25+AM25</f>
        <v>875540865.01279914</v>
      </c>
      <c r="AO25" s="6">
        <f t="shared" ref="AO25:AO27" si="115">(((AK25+AN25)/2)*$I25)/12</f>
        <v>1909320.1720351607</v>
      </c>
      <c r="AP25" s="6">
        <v>19408.486741770699</v>
      </c>
      <c r="AQ25" s="6">
        <f t="shared" ref="AQ25:AQ27" si="116">AN25+AP25</f>
        <v>875560273.49954093</v>
      </c>
      <c r="AR25" s="6">
        <f t="shared" ref="AR25:AR27" si="117">(((AN25+AQ25)/2)*$I25)/12</f>
        <v>1910998.7048416415</v>
      </c>
      <c r="AS25" s="6">
        <v>1281142.0584960165</v>
      </c>
      <c r="AT25" s="6">
        <f t="shared" ref="AT25:AT27" si="118">AQ25+AS25</f>
        <v>876841415.55803692</v>
      </c>
      <c r="AU25" s="6">
        <f t="shared" ref="AU25:AU27" si="119">(((AQ25+AT25)/2)*$I25)/12</f>
        <v>1912418.0120152077</v>
      </c>
      <c r="AV25" s="6">
        <v>-329765.47433333332</v>
      </c>
      <c r="AW25" s="6">
        <f t="shared" ref="AW25:AW27" si="120">AT25+AV25</f>
        <v>876511650.08370364</v>
      </c>
      <c r="AX25" s="6">
        <f t="shared" ref="AX25:AX27" si="121">(((AT25+AW25)/2)*$I25)/12</f>
        <v>1913456.2612517402</v>
      </c>
      <c r="AY25" s="6">
        <v>-329765.47433333332</v>
      </c>
      <c r="AZ25" s="6">
        <f t="shared" ref="AZ25:AZ27" si="122">AW25+AY25</f>
        <v>876181884.60937035</v>
      </c>
      <c r="BA25" s="6">
        <f t="shared" ref="BA25:BA27" si="123">(((AW25+AZ25)/2)*$I25)/12</f>
        <v>1912736.506829231</v>
      </c>
      <c r="BB25" s="6">
        <v>-329765.47433333332</v>
      </c>
      <c r="BC25" s="6">
        <f t="shared" ref="BC25:BC27" si="124">AZ25+BB25</f>
        <v>875852119.13503706</v>
      </c>
      <c r="BD25" s="6">
        <f t="shared" ref="BD25:BD27" si="125">(((AZ25+BC25)/2)*$I25)/12</f>
        <v>1912016.7524067219</v>
      </c>
      <c r="BE25" s="6">
        <v>1161762.7372486596</v>
      </c>
      <c r="BF25" s="6">
        <f t="shared" ref="BF25:BF27" si="126">BC25+BE25</f>
        <v>877013881.87228572</v>
      </c>
      <c r="BG25" s="6">
        <f t="shared" ref="BG25:BG27" si="127">(((BC25+BF25)/2)*$I25)/12</f>
        <v>1912924.7214879447</v>
      </c>
      <c r="BH25" s="6">
        <v>3810005.0116415885</v>
      </c>
      <c r="BI25" s="6">
        <f t="shared" ref="BI25:BI27" si="128">BF25+BH25</f>
        <v>880823886.88392735</v>
      </c>
      <c r="BJ25" s="6">
        <f t="shared" ref="BJ25:BJ27" si="129">(((BF25+BI25)/2)*$I25)/12</f>
        <v>1918350.4741871718</v>
      </c>
      <c r="BK25" s="6">
        <v>61573584.948720522</v>
      </c>
      <c r="BL25" s="6">
        <f t="shared" ref="BL25:BL27" si="130">BI25+BK25</f>
        <v>942397471.83264792</v>
      </c>
      <c r="BM25" s="6">
        <f t="shared" ref="BM25:BM27" si="131">(((BI25+BL25)/2)*$I25)/12</f>
        <v>1989704.4085683115</v>
      </c>
      <c r="BN25" s="6">
        <v>-329765.47433333332</v>
      </c>
      <c r="BO25" s="6">
        <f t="shared" ref="BO25:BO27" si="132">BL25+BN25</f>
        <v>942067706.35831463</v>
      </c>
      <c r="BP25" s="6">
        <f t="shared" ref="BP25:BP27" si="133">(((BL25+BO25)/2)*$I25)/12</f>
        <v>2056540.5593314476</v>
      </c>
      <c r="BQ25" s="6">
        <v>-329765.47433333332</v>
      </c>
      <c r="BR25" s="6">
        <f t="shared" ref="BR25:BR27" si="134">BO25+BQ25</f>
        <v>941737940.88398135</v>
      </c>
      <c r="BS25" s="6">
        <f t="shared" ref="BS25:BS27" si="135">(((BO25+BR25)/2)*$I25)/12</f>
        <v>2055820.8049089385</v>
      </c>
      <c r="BT25" s="6">
        <v>-329765.47433333332</v>
      </c>
      <c r="BU25" s="6">
        <f t="shared" ref="BU25:BU27" si="136">BR25+BT25</f>
        <v>941408175.40964806</v>
      </c>
      <c r="BV25" s="6">
        <f t="shared" ref="BV25:BV27" si="137">(((BR25+BU25)/2)*$I25)/12</f>
        <v>2055101.0504864296</v>
      </c>
      <c r="BW25" s="6">
        <v>3413159.2255253769</v>
      </c>
      <c r="BX25" s="6">
        <f t="shared" ref="BX25:BX27" si="138">BU25+BW25</f>
        <v>944821334.63517344</v>
      </c>
      <c r="BY25" s="6">
        <f t="shared" ref="BY25:BY27" si="139">(((BU25+BX25)/2)*$I25)/12</f>
        <v>2058465.9968824161</v>
      </c>
      <c r="BZ25" s="6">
        <v>1212468.6349552069</v>
      </c>
      <c r="CA25" s="6">
        <f t="shared" ref="CA25:CA27" si="140">BX25+BZ25</f>
        <v>946033803.27012861</v>
      </c>
      <c r="CB25" s="6">
        <f t="shared" ref="CB25:CB27" si="141">(((BX25+CA25)/2)*$I25)/12</f>
        <v>2063514.0027662835</v>
      </c>
      <c r="CC25" s="6">
        <v>3188582.3881181967</v>
      </c>
      <c r="CD25" s="6">
        <f t="shared" ref="CD25:CD27" si="142">CA25+CC25</f>
        <v>949222385.65824676</v>
      </c>
      <c r="CE25" s="6">
        <f t="shared" ref="CE25:CE27" si="143">(((CA25+CD25)/2)*$I25)/12</f>
        <v>2068316.9251218594</v>
      </c>
      <c r="CF25" s="6">
        <v>-329765.47433333332</v>
      </c>
      <c r="CG25" s="6">
        <f t="shared" ref="CG25:CG27" si="144">CD25+CF25</f>
        <v>948892620.18391347</v>
      </c>
      <c r="CH25" s="6">
        <f t="shared" ref="CH25:CH27" si="145">(((CD25+CG25)/2)*$I25)/12</f>
        <v>2071436.787989554</v>
      </c>
      <c r="CI25" s="6">
        <v>-329765.47433333332</v>
      </c>
      <c r="CJ25" s="6">
        <f t="shared" ref="CJ25:CJ27" si="146">CG25+CI25</f>
        <v>948562854.70958018</v>
      </c>
      <c r="CK25" s="6">
        <f t="shared" ref="CK25:CK27" si="147">(((CG25+CJ25)/2)*$I25)/12</f>
        <v>2070717.0335670449</v>
      </c>
      <c r="CL25" s="6">
        <v>5530154.6929246765</v>
      </c>
      <c r="CM25" s="6">
        <f t="shared" ref="CM25:CM27" si="148">CJ25+CL25</f>
        <v>954093009.4025048</v>
      </c>
      <c r="CN25" s="6">
        <f t="shared" ref="CN25:CN27" si="149">(((CJ25+CM25)/2)*$I25)/12</f>
        <v>2076392.2837526754</v>
      </c>
      <c r="CO25" s="6">
        <v>3946512.5578026869</v>
      </c>
      <c r="CP25" s="6">
        <f t="shared" ref="CP25:CP27" si="150">CM25+CO25</f>
        <v>958039521.96030748</v>
      </c>
      <c r="CQ25" s="6">
        <f t="shared" ref="CQ25:CQ27" si="151">(((CM25+CP25)/2)*$I25)/12</f>
        <v>2086734.2899589764</v>
      </c>
      <c r="CR25" s="6">
        <v>7497214.871962728</v>
      </c>
      <c r="CS25" s="6">
        <f t="shared" ref="CS25:CS27" si="152">CP25+CR25</f>
        <v>965536736.83227026</v>
      </c>
      <c r="CT25" s="6">
        <f t="shared" ref="CT25:CT27" si="153">(((CP25+CS25)/2)*$I25)/12</f>
        <v>2099222.9736882453</v>
      </c>
      <c r="CU25" s="6">
        <v>87921947.562766731</v>
      </c>
      <c r="CV25" s="6">
        <f t="shared" ref="CV25:CV27" si="154">CS25+CU25</f>
        <v>1053458684.3950369</v>
      </c>
      <c r="CW25" s="6">
        <f t="shared" ref="CW25:CW27" si="155">(((CS25+CV25)/2)*$I25)/12</f>
        <v>2203355.1062187259</v>
      </c>
      <c r="CX25" s="6">
        <v>-329765.47433333332</v>
      </c>
      <c r="CY25" s="6">
        <f t="shared" ref="CY25:CY27" si="156">CV25+CX25</f>
        <v>1053128918.9207036</v>
      </c>
      <c r="CZ25" s="6">
        <f t="shared" ref="CZ25:CZ27" si="157">(((CV25+CY25)/2)*$I25)/12</f>
        <v>2298945.5566180986</v>
      </c>
      <c r="DA25" s="6">
        <v>2344395.9114718479</v>
      </c>
      <c r="DB25" s="6">
        <f t="shared" ref="DB25:DB27" si="158">CY25+DA25</f>
        <v>1055473314.8321755</v>
      </c>
      <c r="DC25" s="6">
        <f t="shared" ref="DC25:DC27" si="159">(((CY25+DB25)/2)*$I25)/12</f>
        <v>2301144.1481622611</v>
      </c>
      <c r="DD25" s="6">
        <v>951730.97378982685</v>
      </c>
      <c r="DE25" s="6">
        <f t="shared" ref="DE25:DE27" si="160">DB25+DD25</f>
        <v>1056425045.8059653</v>
      </c>
      <c r="DF25" s="6">
        <f t="shared" ref="DF25:DF27" si="161">(((DB25+DE25)/2)*$I25)/12</f>
        <v>2304741.2529040691</v>
      </c>
      <c r="DG25" s="6">
        <v>6487291.414060697</v>
      </c>
      <c r="DH25" s="6">
        <f t="shared" ref="DH25:DH27" si="162">DE25+DG25</f>
        <v>1062912337.220026</v>
      </c>
      <c r="DI25" s="6">
        <f t="shared" ref="DI25:DI27" si="163">(((DE25+DH25)/2)*$I25)/12</f>
        <v>2312859.5516338316</v>
      </c>
      <c r="DJ25" s="6">
        <v>-304969.1886239181</v>
      </c>
      <c r="DK25" s="6">
        <f t="shared" ref="DK25:DK27" si="164">DH25+DJ25</f>
        <v>1062607368.0314021</v>
      </c>
      <c r="DL25" s="6">
        <f t="shared" ref="DL25:DL27" si="165">(((DH25+DK25)/2)*$I25)/12</f>
        <v>2319606.3976645302</v>
      </c>
      <c r="DM25" s="6">
        <v>-242573.8031032217</v>
      </c>
      <c r="DN25" s="6">
        <f t="shared" ref="DN25:DN27" si="166">DK25+DM25</f>
        <v>1062364794.2282989</v>
      </c>
      <c r="DO25" s="6">
        <f t="shared" ref="DO25:DO27" si="167">(((DK25+DN25)/2)*$I25)/12</f>
        <v>2319008.8571084635</v>
      </c>
      <c r="DP25" s="6">
        <v>2819031.8431642568</v>
      </c>
      <c r="DQ25" s="6">
        <f t="shared" ref="DQ25:DQ27" si="168">DN25+DP25</f>
        <v>1065183826.0714631</v>
      </c>
      <c r="DR25" s="6">
        <f t="shared" ref="DR25:DR27" si="169">(((DN25+DQ25)/2)*$I25)/12</f>
        <v>2321820.5781846191</v>
      </c>
      <c r="DS25" s="6">
        <v>-184005.34210406634</v>
      </c>
      <c r="DT25" s="6">
        <f t="shared" ref="DT25:DT27" si="170">DQ25+DS25</f>
        <v>1064999820.729359</v>
      </c>
      <c r="DU25" s="6">
        <f t="shared" ref="DU25:DU27" si="171">(((DQ25+DT25)/2)*$I25)/12</f>
        <v>2324696.2157591726</v>
      </c>
      <c r="DV25" s="6">
        <v>-329765.47433333332</v>
      </c>
      <c r="DW25" s="6">
        <f t="shared" ref="DW25:DW27" si="172">DT25+DV25</f>
        <v>1064670055.2550257</v>
      </c>
      <c r="DX25" s="6">
        <f t="shared" ref="DX25:DX27" si="173">(((DT25+DW25)/2)*$I25)/12</f>
        <v>2324135.5312029216</v>
      </c>
      <c r="DY25" s="6">
        <v>37675330.93455486</v>
      </c>
      <c r="DZ25" s="6">
        <f t="shared" ref="DZ25:DZ27" si="174">DW25+DY25</f>
        <v>1102345386.1895807</v>
      </c>
      <c r="EA25" s="6">
        <f t="shared" ref="EA25:EA27" si="175">(((DW25+DZ25)/2)*$I25)/12</f>
        <v>2364891.216672176</v>
      </c>
      <c r="EB25" s="6">
        <v>800557.38212041673</v>
      </c>
      <c r="EC25" s="6">
        <f t="shared" ref="EC25:EC27" si="176">DZ25+EB25</f>
        <v>1103145943.571701</v>
      </c>
      <c r="ED25" s="6">
        <f t="shared" ref="ED25:ED27" si="177">(((DZ25+EC25)/2)*$I25)/12</f>
        <v>2406880.4376964192</v>
      </c>
      <c r="EE25" s="6">
        <v>98117476.494034633</v>
      </c>
      <c r="EF25" s="6">
        <f t="shared" ref="EF25:EF27" si="178">EC25+EE25</f>
        <v>1201263420.0657356</v>
      </c>
      <c r="EG25" s="6">
        <f t="shared" ref="EG25:EG27" si="179">(((EC25+EF25)/2)*$I25)/12</f>
        <v>2514830.9326537852</v>
      </c>
      <c r="EI25" s="118">
        <f t="shared" ref="EI25:EI27" ca="1" si="180">SUMIF($BO$6:$CW$7,"Depreciation Expense",$BO25:$CW25)</f>
        <v>24965617.814672597</v>
      </c>
      <c r="EJ25" s="118">
        <f t="shared" ref="EJ25:EJ27" ca="1" si="181">EK25-EI25</f>
        <v>3147942.8615877479</v>
      </c>
      <c r="EK25" s="118">
        <f t="shared" ref="EK25:EK27" ca="1" si="182">SUMIF($CY$6:$EG$7,"Depreciation Expense",$CY25:$EG25)</f>
        <v>28113560.676260345</v>
      </c>
    </row>
    <row r="26" spans="1:141" x14ac:dyDescent="0.2">
      <c r="A26" s="52" t="s">
        <v>82</v>
      </c>
      <c r="B26" s="52" t="str">
        <f t="shared" si="95"/>
        <v>SG-U</v>
      </c>
      <c r="C26" s="52" t="s">
        <v>22</v>
      </c>
      <c r="D26" s="52" t="s">
        <v>79</v>
      </c>
      <c r="E26" s="52" t="s">
        <v>88</v>
      </c>
      <c r="F26" s="52" t="str">
        <f>D26&amp;E26&amp;C26</f>
        <v>DHYDPSG-U</v>
      </c>
      <c r="G26" s="52" t="str">
        <f>E26&amp;C26</f>
        <v>HYDPSG-U</v>
      </c>
      <c r="H26" s="20"/>
      <c r="I26" s="20">
        <v>4.3480814805221937E-2</v>
      </c>
      <c r="J26" s="6">
        <v>198751005.56</v>
      </c>
      <c r="K26" s="6">
        <f>(J26*I26)/12</f>
        <v>720154.63875883294</v>
      </c>
      <c r="L26" s="6">
        <v>-131020.21133333334</v>
      </c>
      <c r="M26" s="6">
        <f t="shared" si="96"/>
        <v>198619985.34866667</v>
      </c>
      <c r="N26" s="6">
        <f t="shared" si="97"/>
        <v>719917.26936113602</v>
      </c>
      <c r="O26" s="6">
        <v>3591602.9071166199</v>
      </c>
      <c r="P26" s="6">
        <f t="shared" si="98"/>
        <v>202211588.25578329</v>
      </c>
      <c r="Q26" s="6">
        <f t="shared" si="99"/>
        <v>726186.80916586565</v>
      </c>
      <c r="R26" s="6">
        <v>992856.78054525191</v>
      </c>
      <c r="S26" s="6">
        <f t="shared" si="100"/>
        <v>203204445.03632855</v>
      </c>
      <c r="T26" s="6">
        <f t="shared" si="101"/>
        <v>734492.47761008365</v>
      </c>
      <c r="U26" s="6">
        <v>1425798.9345813566</v>
      </c>
      <c r="V26" s="6">
        <f t="shared" si="102"/>
        <v>204630243.97090992</v>
      </c>
      <c r="W26" s="6">
        <f t="shared" si="103"/>
        <v>738874.35766120919</v>
      </c>
      <c r="X26" s="6">
        <v>1650348.7036443101</v>
      </c>
      <c r="Y26" s="6">
        <f t="shared" si="104"/>
        <v>206280592.67455423</v>
      </c>
      <c r="Z26" s="6">
        <f t="shared" si="105"/>
        <v>744447.41623500967</v>
      </c>
      <c r="AA26" s="6">
        <v>7878353.8981571281</v>
      </c>
      <c r="AB26" s="6">
        <f t="shared" si="106"/>
        <v>214158946.57271135</v>
      </c>
      <c r="AC26" s="6">
        <f t="shared" si="107"/>
        <v>761710.57261679973</v>
      </c>
      <c r="AD26" s="6">
        <v>-150843.21133333334</v>
      </c>
      <c r="AE26" s="6">
        <f t="shared" si="108"/>
        <v>214008103.36137801</v>
      </c>
      <c r="AF26" s="6">
        <f t="shared" si="109"/>
        <v>775710.50849509798</v>
      </c>
      <c r="AG26" s="6">
        <v>2686165.2370219771</v>
      </c>
      <c r="AH26" s="6">
        <f t="shared" si="110"/>
        <v>216694268.5984</v>
      </c>
      <c r="AI26" s="6">
        <f t="shared" si="111"/>
        <v>780303.75297303835</v>
      </c>
      <c r="AJ26" s="6">
        <v>-150843.21133333334</v>
      </c>
      <c r="AK26" s="6">
        <f t="shared" si="112"/>
        <v>216543425.38706666</v>
      </c>
      <c r="AL26" s="6">
        <f t="shared" si="113"/>
        <v>784896.99745097884</v>
      </c>
      <c r="AM26" s="6">
        <v>-150843.21133333334</v>
      </c>
      <c r="AN26" s="6">
        <f t="shared" si="114"/>
        <v>216392582.17573333</v>
      </c>
      <c r="AO26" s="6">
        <f t="shared" si="115"/>
        <v>784350.43197292788</v>
      </c>
      <c r="AP26" s="6">
        <v>-150843.21133333334</v>
      </c>
      <c r="AQ26" s="6">
        <f t="shared" si="116"/>
        <v>216241738.96439999</v>
      </c>
      <c r="AR26" s="6">
        <f t="shared" si="117"/>
        <v>783803.86649487715</v>
      </c>
      <c r="AS26" s="6">
        <v>474808.2040299697</v>
      </c>
      <c r="AT26" s="6">
        <f t="shared" si="118"/>
        <v>216716547.16842997</v>
      </c>
      <c r="AU26" s="6">
        <f t="shared" si="119"/>
        <v>784390.79407199461</v>
      </c>
      <c r="AV26" s="6">
        <v>1169037.2967532668</v>
      </c>
      <c r="AW26" s="6">
        <f t="shared" si="120"/>
        <v>217885584.46518323</v>
      </c>
      <c r="AX26" s="6">
        <f t="shared" si="121"/>
        <v>787368.94997982599</v>
      </c>
      <c r="AY26" s="6">
        <v>-150843.21133333334</v>
      </c>
      <c r="AZ26" s="6">
        <f t="shared" si="122"/>
        <v>217734741.25384989</v>
      </c>
      <c r="BA26" s="6">
        <f t="shared" si="123"/>
        <v>789213.61283248907</v>
      </c>
      <c r="BB26" s="6">
        <v>-150843.21133333334</v>
      </c>
      <c r="BC26" s="6">
        <f t="shared" si="124"/>
        <v>217583898.04251656</v>
      </c>
      <c r="BD26" s="6">
        <f t="shared" si="125"/>
        <v>788667.04735443834</v>
      </c>
      <c r="BE26" s="6">
        <v>7664797.3341844752</v>
      </c>
      <c r="BF26" s="6">
        <f t="shared" si="126"/>
        <v>225248695.37670103</v>
      </c>
      <c r="BG26" s="6">
        <f t="shared" si="127"/>
        <v>802280.08267404756</v>
      </c>
      <c r="BH26" s="6">
        <v>6776626.0907388767</v>
      </c>
      <c r="BI26" s="6">
        <f t="shared" si="128"/>
        <v>232025321.46743989</v>
      </c>
      <c r="BJ26" s="6">
        <f t="shared" si="129"/>
        <v>828443.61840166769</v>
      </c>
      <c r="BK26" s="6">
        <v>10272934.292833872</v>
      </c>
      <c r="BL26" s="6">
        <f t="shared" si="130"/>
        <v>242298255.76027375</v>
      </c>
      <c r="BM26" s="6">
        <f t="shared" si="131"/>
        <v>859332.31746619183</v>
      </c>
      <c r="BN26" s="6">
        <v>-150843.21133333334</v>
      </c>
      <c r="BO26" s="6">
        <f t="shared" si="132"/>
        <v>242147412.54894042</v>
      </c>
      <c r="BP26" s="6">
        <f t="shared" si="133"/>
        <v>877670.51612270484</v>
      </c>
      <c r="BQ26" s="6">
        <v>-150843.21133333334</v>
      </c>
      <c r="BR26" s="6">
        <f t="shared" si="134"/>
        <v>241996569.33760709</v>
      </c>
      <c r="BS26" s="6">
        <f t="shared" si="135"/>
        <v>877123.95064465411</v>
      </c>
      <c r="BT26" s="6">
        <v>-150843.21133333334</v>
      </c>
      <c r="BU26" s="6">
        <f t="shared" si="136"/>
        <v>241845726.12627375</v>
      </c>
      <c r="BV26" s="6">
        <f t="shared" si="137"/>
        <v>876577.38516660314</v>
      </c>
      <c r="BW26" s="6">
        <v>-150843.21133333334</v>
      </c>
      <c r="BX26" s="6">
        <f t="shared" si="138"/>
        <v>241694882.91494042</v>
      </c>
      <c r="BY26" s="6">
        <f t="shared" si="139"/>
        <v>876030.81968855241</v>
      </c>
      <c r="BZ26" s="6">
        <v>-150843.21133333334</v>
      </c>
      <c r="CA26" s="6">
        <f t="shared" si="140"/>
        <v>241544039.70360708</v>
      </c>
      <c r="CB26" s="6">
        <f t="shared" si="141"/>
        <v>875484.25421050156</v>
      </c>
      <c r="CC26" s="6">
        <v>3377275.8712344868</v>
      </c>
      <c r="CD26" s="6">
        <f t="shared" si="142"/>
        <v>244921315.57484156</v>
      </c>
      <c r="CE26" s="6">
        <f t="shared" si="143"/>
        <v>881329.58425077994</v>
      </c>
      <c r="CF26" s="6">
        <v>-150843.21133333334</v>
      </c>
      <c r="CG26" s="6">
        <f t="shared" si="144"/>
        <v>244770472.36350822</v>
      </c>
      <c r="CH26" s="6">
        <f t="shared" si="145"/>
        <v>887174.91429105832</v>
      </c>
      <c r="CI26" s="6">
        <v>-150843.21133333334</v>
      </c>
      <c r="CJ26" s="6">
        <f t="shared" si="146"/>
        <v>244619629.15217489</v>
      </c>
      <c r="CK26" s="6">
        <f t="shared" si="147"/>
        <v>886628.34881300759</v>
      </c>
      <c r="CL26" s="6">
        <v>4504948.1002208162</v>
      </c>
      <c r="CM26" s="6">
        <f t="shared" si="148"/>
        <v>249124577.25239572</v>
      </c>
      <c r="CN26" s="6">
        <f t="shared" si="149"/>
        <v>894516.6833261837</v>
      </c>
      <c r="CO26" s="6">
        <v>634452.75894374843</v>
      </c>
      <c r="CP26" s="6">
        <f t="shared" si="150"/>
        <v>249759030.01133946</v>
      </c>
      <c r="CQ26" s="6">
        <f t="shared" si="151"/>
        <v>903827.73903314769</v>
      </c>
      <c r="CR26" s="6">
        <v>20345948.805237409</v>
      </c>
      <c r="CS26" s="6">
        <f t="shared" si="152"/>
        <v>270104978.81657684</v>
      </c>
      <c r="CT26" s="6">
        <f t="shared" si="153"/>
        <v>941837.94548945373</v>
      </c>
      <c r="CU26" s="6">
        <v>12057747.73577637</v>
      </c>
      <c r="CV26" s="6">
        <f t="shared" si="154"/>
        <v>282162726.5523532</v>
      </c>
      <c r="CW26" s="6">
        <f t="shared" si="155"/>
        <v>1000543.7425021385</v>
      </c>
      <c r="CX26" s="6">
        <v>-150843.21133333334</v>
      </c>
      <c r="CY26" s="6">
        <f t="shared" si="156"/>
        <v>282011883.34101987</v>
      </c>
      <c r="CZ26" s="6">
        <f t="shared" si="157"/>
        <v>1022115.4887742535</v>
      </c>
      <c r="DA26" s="6">
        <v>-150843.21133333334</v>
      </c>
      <c r="DB26" s="6">
        <f t="shared" si="158"/>
        <v>281861040.12968653</v>
      </c>
      <c r="DC26" s="6">
        <f t="shared" si="159"/>
        <v>1021568.9232962029</v>
      </c>
      <c r="DD26" s="6">
        <v>-150843.21133333334</v>
      </c>
      <c r="DE26" s="6">
        <f t="shared" si="160"/>
        <v>281710196.9183532</v>
      </c>
      <c r="DF26" s="6">
        <f t="shared" si="161"/>
        <v>1021022.3578181518</v>
      </c>
      <c r="DG26" s="6">
        <v>-150843.21133333334</v>
      </c>
      <c r="DH26" s="6">
        <f t="shared" si="162"/>
        <v>281559353.70701987</v>
      </c>
      <c r="DI26" s="6">
        <f t="shared" si="163"/>
        <v>1020475.7923401013</v>
      </c>
      <c r="DJ26" s="6">
        <v>2780684.026271197</v>
      </c>
      <c r="DK26" s="6">
        <f t="shared" si="164"/>
        <v>284340037.73329109</v>
      </c>
      <c r="DL26" s="6">
        <f t="shared" si="165"/>
        <v>1025240.2765668315</v>
      </c>
      <c r="DM26" s="6">
        <v>-150843.21133333334</v>
      </c>
      <c r="DN26" s="6">
        <f t="shared" si="166"/>
        <v>284189194.52195776</v>
      </c>
      <c r="DO26" s="6">
        <f t="shared" si="167"/>
        <v>1030004.7607935617</v>
      </c>
      <c r="DP26" s="6">
        <v>-150843.21133333334</v>
      </c>
      <c r="DQ26" s="6">
        <f t="shared" si="168"/>
        <v>284038351.31062442</v>
      </c>
      <c r="DR26" s="6">
        <f t="shared" si="169"/>
        <v>1029458.1953155111</v>
      </c>
      <c r="DS26" s="6">
        <v>583014.0753803656</v>
      </c>
      <c r="DT26" s="6">
        <f t="shared" si="170"/>
        <v>284621365.38600481</v>
      </c>
      <c r="DU26" s="6">
        <f t="shared" si="171"/>
        <v>1030241.1595365047</v>
      </c>
      <c r="DV26" s="6">
        <v>-150843.21133333334</v>
      </c>
      <c r="DW26" s="6">
        <f t="shared" si="172"/>
        <v>284470522.17467147</v>
      </c>
      <c r="DX26" s="6">
        <f t="shared" si="173"/>
        <v>1031024.123757498</v>
      </c>
      <c r="DY26" s="6">
        <v>-65348.288850258134</v>
      </c>
      <c r="DZ26" s="6">
        <f t="shared" si="174"/>
        <v>284405173.88582122</v>
      </c>
      <c r="EA26" s="6">
        <f t="shared" si="175"/>
        <v>1030632.4494832503</v>
      </c>
      <c r="EB26" s="6">
        <v>10936916.005677145</v>
      </c>
      <c r="EC26" s="6">
        <f t="shared" si="176"/>
        <v>295342089.89149839</v>
      </c>
      <c r="ED26" s="6">
        <f t="shared" si="177"/>
        <v>1050328.4754223246</v>
      </c>
      <c r="EE26" s="6">
        <v>72507985.876178548</v>
      </c>
      <c r="EF26" s="6">
        <f t="shared" si="178"/>
        <v>367850075.76767695</v>
      </c>
      <c r="EG26" s="6">
        <f t="shared" si="179"/>
        <v>1201505.655637528</v>
      </c>
      <c r="EI26" s="118">
        <f t="shared" ca="1" si="180"/>
        <v>10778745.883538784</v>
      </c>
      <c r="EJ26" s="118">
        <f t="shared" ca="1" si="181"/>
        <v>1734871.7752029374</v>
      </c>
      <c r="EK26" s="118">
        <f t="shared" ca="1" si="182"/>
        <v>12513617.658741722</v>
      </c>
    </row>
    <row r="27" spans="1:141" x14ac:dyDescent="0.2">
      <c r="A27" s="52" t="s">
        <v>89</v>
      </c>
      <c r="B27" s="52" t="str">
        <f t="shared" si="95"/>
        <v>SG-P</v>
      </c>
      <c r="C27" s="52" t="s">
        <v>21</v>
      </c>
      <c r="D27" s="52" t="s">
        <v>79</v>
      </c>
      <c r="E27" s="52" t="s">
        <v>90</v>
      </c>
      <c r="F27" s="52" t="str">
        <f>D27&amp;E27&amp;C27</f>
        <v>DHYDPKDSG-P</v>
      </c>
      <c r="G27" s="52" t="str">
        <f>E27&amp;C27</f>
        <v>HYDPKDSG-P</v>
      </c>
      <c r="H27" s="20"/>
      <c r="I27" s="20">
        <v>0</v>
      </c>
      <c r="J27" s="6">
        <v>98522127.959999993</v>
      </c>
      <c r="K27" s="6">
        <f>(J27*I27)/12</f>
        <v>0</v>
      </c>
      <c r="L27" s="6">
        <v>0</v>
      </c>
      <c r="M27" s="6">
        <f t="shared" si="96"/>
        <v>98522127.959999993</v>
      </c>
      <c r="N27" s="6">
        <f t="shared" si="97"/>
        <v>0</v>
      </c>
      <c r="O27" s="6">
        <v>0</v>
      </c>
      <c r="P27" s="6">
        <f t="shared" si="98"/>
        <v>98522127.959999993</v>
      </c>
      <c r="Q27" s="6">
        <f t="shared" si="99"/>
        <v>0</v>
      </c>
      <c r="R27" s="6">
        <v>0</v>
      </c>
      <c r="S27" s="6">
        <f t="shared" si="100"/>
        <v>98522127.959999993</v>
      </c>
      <c r="T27" s="6">
        <f t="shared" si="101"/>
        <v>0</v>
      </c>
      <c r="U27" s="6">
        <v>0</v>
      </c>
      <c r="V27" s="6">
        <f t="shared" si="102"/>
        <v>98522127.959999993</v>
      </c>
      <c r="W27" s="6">
        <f t="shared" si="103"/>
        <v>0</v>
      </c>
      <c r="X27" s="6">
        <v>0</v>
      </c>
      <c r="Y27" s="6">
        <f t="shared" si="104"/>
        <v>98522127.959999993</v>
      </c>
      <c r="Z27" s="6">
        <f t="shared" si="105"/>
        <v>0</v>
      </c>
      <c r="AA27" s="6">
        <v>0</v>
      </c>
      <c r="AB27" s="6">
        <f t="shared" si="106"/>
        <v>98522127.959999993</v>
      </c>
      <c r="AC27" s="6">
        <f t="shared" si="107"/>
        <v>0</v>
      </c>
      <c r="AD27" s="6">
        <v>0</v>
      </c>
      <c r="AE27" s="6">
        <f t="shared" si="108"/>
        <v>98522127.959999993</v>
      </c>
      <c r="AF27" s="6">
        <f t="shared" si="109"/>
        <v>0</v>
      </c>
      <c r="AG27" s="6">
        <v>0</v>
      </c>
      <c r="AH27" s="6">
        <f t="shared" si="110"/>
        <v>98522127.959999993</v>
      </c>
      <c r="AI27" s="6">
        <f t="shared" si="111"/>
        <v>0</v>
      </c>
      <c r="AJ27" s="6">
        <v>0</v>
      </c>
      <c r="AK27" s="6">
        <f t="shared" si="112"/>
        <v>98522127.959999993</v>
      </c>
      <c r="AL27" s="6">
        <f t="shared" si="113"/>
        <v>0</v>
      </c>
      <c r="AM27" s="6">
        <v>0</v>
      </c>
      <c r="AN27" s="6">
        <f t="shared" si="114"/>
        <v>98522127.959999993</v>
      </c>
      <c r="AO27" s="6">
        <f t="shared" si="115"/>
        <v>0</v>
      </c>
      <c r="AP27" s="6">
        <v>0</v>
      </c>
      <c r="AQ27" s="6">
        <f t="shared" si="116"/>
        <v>98522127.959999993</v>
      </c>
      <c r="AR27" s="6">
        <f t="shared" si="117"/>
        <v>0</v>
      </c>
      <c r="AS27" s="6">
        <v>0</v>
      </c>
      <c r="AT27" s="6">
        <f t="shared" si="118"/>
        <v>98522127.959999993</v>
      </c>
      <c r="AU27" s="6">
        <f t="shared" si="119"/>
        <v>0</v>
      </c>
      <c r="AV27" s="6">
        <v>0</v>
      </c>
      <c r="AW27" s="6">
        <f t="shared" si="120"/>
        <v>98522127.959999993</v>
      </c>
      <c r="AX27" s="6">
        <f t="shared" si="121"/>
        <v>0</v>
      </c>
      <c r="AY27" s="6">
        <v>0</v>
      </c>
      <c r="AZ27" s="6">
        <f t="shared" si="122"/>
        <v>98522127.959999993</v>
      </c>
      <c r="BA27" s="6">
        <f t="shared" si="123"/>
        <v>0</v>
      </c>
      <c r="BB27" s="6">
        <v>0</v>
      </c>
      <c r="BC27" s="6">
        <f t="shared" si="124"/>
        <v>98522127.959999993</v>
      </c>
      <c r="BD27" s="6">
        <f t="shared" si="125"/>
        <v>0</v>
      </c>
      <c r="BE27" s="6">
        <v>0</v>
      </c>
      <c r="BF27" s="6">
        <f t="shared" si="126"/>
        <v>98522127.959999993</v>
      </c>
      <c r="BG27" s="6">
        <f t="shared" si="127"/>
        <v>0</v>
      </c>
      <c r="BH27" s="6">
        <v>0</v>
      </c>
      <c r="BI27" s="6">
        <f t="shared" si="128"/>
        <v>98522127.959999993</v>
      </c>
      <c r="BJ27" s="6">
        <f t="shared" si="129"/>
        <v>0</v>
      </c>
      <c r="BK27" s="6">
        <v>0</v>
      </c>
      <c r="BL27" s="6">
        <f t="shared" si="130"/>
        <v>98522127.959999993</v>
      </c>
      <c r="BM27" s="6">
        <f t="shared" si="131"/>
        <v>0</v>
      </c>
      <c r="BN27" s="6">
        <v>0</v>
      </c>
      <c r="BO27" s="6">
        <f t="shared" si="132"/>
        <v>98522127.959999993</v>
      </c>
      <c r="BP27" s="6">
        <f t="shared" si="133"/>
        <v>0</v>
      </c>
      <c r="BQ27" s="6">
        <v>0</v>
      </c>
      <c r="BR27" s="6">
        <f t="shared" si="134"/>
        <v>98522127.959999993</v>
      </c>
      <c r="BS27" s="6">
        <f t="shared" si="135"/>
        <v>0</v>
      </c>
      <c r="BT27" s="6">
        <v>0</v>
      </c>
      <c r="BU27" s="6">
        <f t="shared" si="136"/>
        <v>98522127.959999993</v>
      </c>
      <c r="BV27" s="6">
        <f t="shared" si="137"/>
        <v>0</v>
      </c>
      <c r="BW27" s="6">
        <v>0</v>
      </c>
      <c r="BX27" s="6">
        <f t="shared" si="138"/>
        <v>98522127.959999993</v>
      </c>
      <c r="BY27" s="6">
        <f t="shared" si="139"/>
        <v>0</v>
      </c>
      <c r="BZ27" s="6">
        <v>0</v>
      </c>
      <c r="CA27" s="6">
        <f t="shared" si="140"/>
        <v>98522127.959999993</v>
      </c>
      <c r="CB27" s="6">
        <f t="shared" si="141"/>
        <v>0</v>
      </c>
      <c r="CC27" s="6">
        <v>0</v>
      </c>
      <c r="CD27" s="6">
        <f t="shared" si="142"/>
        <v>98522127.959999993</v>
      </c>
      <c r="CE27" s="6">
        <f t="shared" si="143"/>
        <v>0</v>
      </c>
      <c r="CF27" s="6">
        <v>0</v>
      </c>
      <c r="CG27" s="6">
        <f t="shared" si="144"/>
        <v>98522127.959999993</v>
      </c>
      <c r="CH27" s="6">
        <f t="shared" si="145"/>
        <v>0</v>
      </c>
      <c r="CI27" s="6">
        <v>0</v>
      </c>
      <c r="CJ27" s="6">
        <f t="shared" si="146"/>
        <v>98522127.959999993</v>
      </c>
      <c r="CK27" s="6">
        <f t="shared" si="147"/>
        <v>0</v>
      </c>
      <c r="CL27" s="6">
        <v>0</v>
      </c>
      <c r="CM27" s="6">
        <f t="shared" si="148"/>
        <v>98522127.959999993</v>
      </c>
      <c r="CN27" s="6">
        <f t="shared" si="149"/>
        <v>0</v>
      </c>
      <c r="CO27" s="6">
        <v>0</v>
      </c>
      <c r="CP27" s="6">
        <f t="shared" si="150"/>
        <v>98522127.959999993</v>
      </c>
      <c r="CQ27" s="6">
        <f t="shared" si="151"/>
        <v>0</v>
      </c>
      <c r="CR27" s="6">
        <v>0</v>
      </c>
      <c r="CS27" s="6">
        <f t="shared" si="152"/>
        <v>98522127.959999993</v>
      </c>
      <c r="CT27" s="6">
        <f t="shared" si="153"/>
        <v>0</v>
      </c>
      <c r="CU27" s="6">
        <v>0</v>
      </c>
      <c r="CV27" s="6">
        <f t="shared" si="154"/>
        <v>98522127.959999993</v>
      </c>
      <c r="CW27" s="6">
        <f t="shared" si="155"/>
        <v>0</v>
      </c>
      <c r="CX27" s="6">
        <v>0</v>
      </c>
      <c r="CY27" s="6">
        <f t="shared" si="156"/>
        <v>98522127.959999993</v>
      </c>
      <c r="CZ27" s="6">
        <f t="shared" si="157"/>
        <v>0</v>
      </c>
      <c r="DA27" s="6">
        <v>0</v>
      </c>
      <c r="DB27" s="6">
        <f t="shared" si="158"/>
        <v>98522127.959999993</v>
      </c>
      <c r="DC27" s="6">
        <f t="shared" si="159"/>
        <v>0</v>
      </c>
      <c r="DD27" s="6">
        <v>0</v>
      </c>
      <c r="DE27" s="6">
        <f t="shared" si="160"/>
        <v>98522127.959999993</v>
      </c>
      <c r="DF27" s="6">
        <f t="shared" si="161"/>
        <v>0</v>
      </c>
      <c r="DG27" s="6">
        <v>0</v>
      </c>
      <c r="DH27" s="6">
        <f t="shared" si="162"/>
        <v>98522127.959999993</v>
      </c>
      <c r="DI27" s="6">
        <f t="shared" si="163"/>
        <v>0</v>
      </c>
      <c r="DJ27" s="6">
        <v>0</v>
      </c>
      <c r="DK27" s="6">
        <f t="shared" si="164"/>
        <v>98522127.959999993</v>
      </c>
      <c r="DL27" s="6">
        <f t="shared" si="165"/>
        <v>0</v>
      </c>
      <c r="DM27" s="6">
        <v>0</v>
      </c>
      <c r="DN27" s="6">
        <f t="shared" si="166"/>
        <v>98522127.959999993</v>
      </c>
      <c r="DO27" s="6">
        <f t="shared" si="167"/>
        <v>0</v>
      </c>
      <c r="DP27" s="6">
        <v>0</v>
      </c>
      <c r="DQ27" s="6">
        <f t="shared" si="168"/>
        <v>98522127.959999993</v>
      </c>
      <c r="DR27" s="6">
        <f t="shared" si="169"/>
        <v>0</v>
      </c>
      <c r="DS27" s="6">
        <v>0</v>
      </c>
      <c r="DT27" s="6">
        <f t="shared" si="170"/>
        <v>98522127.959999993</v>
      </c>
      <c r="DU27" s="6">
        <f t="shared" si="171"/>
        <v>0</v>
      </c>
      <c r="DV27" s="6">
        <v>0</v>
      </c>
      <c r="DW27" s="6">
        <f t="shared" si="172"/>
        <v>98522127.959999993</v>
      </c>
      <c r="DX27" s="6">
        <f t="shared" si="173"/>
        <v>0</v>
      </c>
      <c r="DY27" s="6">
        <v>0</v>
      </c>
      <c r="DZ27" s="6">
        <f t="shared" si="174"/>
        <v>98522127.959999993</v>
      </c>
      <c r="EA27" s="6">
        <f t="shared" si="175"/>
        <v>0</v>
      </c>
      <c r="EB27" s="6">
        <v>0</v>
      </c>
      <c r="EC27" s="6">
        <f t="shared" si="176"/>
        <v>98522127.959999993</v>
      </c>
      <c r="ED27" s="6">
        <f t="shared" si="177"/>
        <v>0</v>
      </c>
      <c r="EE27" s="6">
        <v>0</v>
      </c>
      <c r="EF27" s="6">
        <f t="shared" si="178"/>
        <v>98522127.959999993</v>
      </c>
      <c r="EG27" s="6">
        <f t="shared" si="179"/>
        <v>0</v>
      </c>
      <c r="EI27" s="118">
        <f t="shared" ca="1" si="180"/>
        <v>0</v>
      </c>
      <c r="EJ27" s="118">
        <f t="shared" ca="1" si="181"/>
        <v>0</v>
      </c>
      <c r="EK27" s="118">
        <f t="shared" ca="1" si="182"/>
        <v>0</v>
      </c>
    </row>
    <row r="28" spans="1:141" x14ac:dyDescent="0.2">
      <c r="A28" s="52" t="s">
        <v>91</v>
      </c>
      <c r="I28" s="20"/>
      <c r="J28" s="7">
        <f t="shared" ref="J28:BU28" si="183">SUBTOTAL(9,J25:J27)</f>
        <v>1124344718.0899999</v>
      </c>
      <c r="K28" s="7">
        <f t="shared" si="183"/>
        <v>2525341.8916976852</v>
      </c>
      <c r="L28" s="7">
        <f t="shared" si="183"/>
        <v>1566690.3143333334</v>
      </c>
      <c r="M28" s="7">
        <f t="shared" si="183"/>
        <v>1125911408.4043334</v>
      </c>
      <c r="N28" s="7">
        <f t="shared" si="183"/>
        <v>2526957.25515727</v>
      </c>
      <c r="O28" s="7">
        <f t="shared" si="183"/>
        <v>5385390.062783286</v>
      </c>
      <c r="P28" s="7">
        <f t="shared" si="183"/>
        <v>1131296798.4671166</v>
      </c>
      <c r="Q28" s="7">
        <f t="shared" si="183"/>
        <v>2537037.1103117196</v>
      </c>
      <c r="R28" s="7">
        <f t="shared" si="183"/>
        <v>13870520.366211921</v>
      </c>
      <c r="S28" s="7">
        <f t="shared" si="183"/>
        <v>1145167318.8333285</v>
      </c>
      <c r="T28" s="7">
        <f t="shared" si="183"/>
        <v>2561353.9175463873</v>
      </c>
      <c r="U28" s="7">
        <f t="shared" si="183"/>
        <v>7034740.5302480236</v>
      </c>
      <c r="V28" s="7">
        <f t="shared" si="183"/>
        <v>1152202059.3635767</v>
      </c>
      <c r="W28" s="7">
        <f t="shared" si="183"/>
        <v>2585910.4624306704</v>
      </c>
      <c r="X28" s="7">
        <f t="shared" si="183"/>
        <v>14051132.149310976</v>
      </c>
      <c r="Y28" s="7">
        <f t="shared" si="183"/>
        <v>1166253191.5128875</v>
      </c>
      <c r="Z28" s="7">
        <f t="shared" si="183"/>
        <v>2611137.7605407322</v>
      </c>
      <c r="AA28" s="7">
        <f t="shared" si="183"/>
        <v>20118624.413823791</v>
      </c>
      <c r="AB28" s="7">
        <f t="shared" si="183"/>
        <v>1186371815.9267116</v>
      </c>
      <c r="AC28" s="7">
        <f t="shared" si="183"/>
        <v>2655292.0091446694</v>
      </c>
      <c r="AD28" s="7">
        <f t="shared" si="183"/>
        <v>-436545.27748648654</v>
      </c>
      <c r="AE28" s="7">
        <f t="shared" si="183"/>
        <v>1185935270.649225</v>
      </c>
      <c r="AF28" s="7">
        <f t="shared" si="183"/>
        <v>2682338.1159844976</v>
      </c>
      <c r="AG28" s="7">
        <f t="shared" si="183"/>
        <v>2356399.7626886438</v>
      </c>
      <c r="AH28" s="7">
        <f t="shared" si="183"/>
        <v>1188291670.4119136</v>
      </c>
      <c r="AI28" s="7">
        <f t="shared" si="183"/>
        <v>2686259.6929916819</v>
      </c>
      <c r="AJ28" s="7">
        <f t="shared" si="183"/>
        <v>796070.24917656346</v>
      </c>
      <c r="AK28" s="7">
        <f t="shared" si="183"/>
        <v>1189087740.6610901</v>
      </c>
      <c r="AL28" s="7">
        <f t="shared" si="183"/>
        <v>2691526.438831903</v>
      </c>
      <c r="AM28" s="7">
        <f t="shared" si="183"/>
        <v>1367834.487442313</v>
      </c>
      <c r="AN28" s="7">
        <f t="shared" si="183"/>
        <v>1190455575.1485324</v>
      </c>
      <c r="AO28" s="7">
        <f t="shared" si="183"/>
        <v>2693670.6040080888</v>
      </c>
      <c r="AP28" s="7">
        <f t="shared" si="183"/>
        <v>-131434.72459156264</v>
      </c>
      <c r="AQ28" s="7">
        <f t="shared" si="183"/>
        <v>1190324140.4239409</v>
      </c>
      <c r="AR28" s="7">
        <f t="shared" si="183"/>
        <v>2694802.5713365185</v>
      </c>
      <c r="AS28" s="7">
        <f t="shared" si="183"/>
        <v>1755950.2625259862</v>
      </c>
      <c r="AT28" s="7">
        <f t="shared" si="183"/>
        <v>1192080090.6864669</v>
      </c>
      <c r="AU28" s="7">
        <f t="shared" si="183"/>
        <v>2696808.8060872024</v>
      </c>
      <c r="AV28" s="7">
        <f t="shared" si="183"/>
        <v>839271.82241993351</v>
      </c>
      <c r="AW28" s="7">
        <f t="shared" si="183"/>
        <v>1192919362.5088868</v>
      </c>
      <c r="AX28" s="7">
        <f t="shared" si="183"/>
        <v>2700825.211231566</v>
      </c>
      <c r="AY28" s="7">
        <f t="shared" si="183"/>
        <v>-480608.68566666666</v>
      </c>
      <c r="AZ28" s="7">
        <f t="shared" si="183"/>
        <v>1192438753.8232203</v>
      </c>
      <c r="BA28" s="7">
        <f t="shared" si="183"/>
        <v>2701950.11966172</v>
      </c>
      <c r="BB28" s="7">
        <f t="shared" si="183"/>
        <v>-480608.68566666666</v>
      </c>
      <c r="BC28" s="7">
        <f t="shared" si="183"/>
        <v>1191958145.1375537</v>
      </c>
      <c r="BD28" s="7">
        <f t="shared" si="183"/>
        <v>2700683.7997611603</v>
      </c>
      <c r="BE28" s="7">
        <f t="shared" si="183"/>
        <v>8826560.0714331344</v>
      </c>
      <c r="BF28" s="7">
        <f t="shared" si="183"/>
        <v>1200784705.2089868</v>
      </c>
      <c r="BG28" s="7">
        <f t="shared" si="183"/>
        <v>2715204.8041619924</v>
      </c>
      <c r="BH28" s="7">
        <f t="shared" si="183"/>
        <v>10586631.102380466</v>
      </c>
      <c r="BI28" s="7">
        <f t="shared" si="183"/>
        <v>1211371336.3113673</v>
      </c>
      <c r="BJ28" s="7">
        <f t="shared" si="183"/>
        <v>2746794.0925888396</v>
      </c>
      <c r="BK28" s="7">
        <f t="shared" si="183"/>
        <v>71846519.241554394</v>
      </c>
      <c r="BL28" s="7">
        <f t="shared" si="183"/>
        <v>1283217855.5529218</v>
      </c>
      <c r="BM28" s="7">
        <f t="shared" si="183"/>
        <v>2849036.7260345034</v>
      </c>
      <c r="BN28" s="7">
        <f t="shared" si="183"/>
        <v>-480608.68566666666</v>
      </c>
      <c r="BO28" s="7">
        <f t="shared" si="183"/>
        <v>1282737246.8672552</v>
      </c>
      <c r="BP28" s="7">
        <f t="shared" si="183"/>
        <v>2934211.0754541522</v>
      </c>
      <c r="BQ28" s="7">
        <f t="shared" si="183"/>
        <v>-480608.68566666666</v>
      </c>
      <c r="BR28" s="7">
        <f t="shared" si="183"/>
        <v>1282256638.1815884</v>
      </c>
      <c r="BS28" s="7">
        <f t="shared" si="183"/>
        <v>2932944.7555535925</v>
      </c>
      <c r="BT28" s="7">
        <f t="shared" si="183"/>
        <v>-480608.68566666666</v>
      </c>
      <c r="BU28" s="7">
        <f t="shared" si="183"/>
        <v>1281776029.4959219</v>
      </c>
      <c r="BV28" s="7">
        <f t="shared" ref="BV28:EG28" si="184">SUBTOTAL(9,BV25:BV27)</f>
        <v>2931678.4356530327</v>
      </c>
      <c r="BW28" s="7">
        <f t="shared" si="184"/>
        <v>3262316.0141920433</v>
      </c>
      <c r="BX28" s="7">
        <f t="shared" si="184"/>
        <v>1285038345.510114</v>
      </c>
      <c r="BY28" s="7">
        <f t="shared" si="184"/>
        <v>2934496.8165709684</v>
      </c>
      <c r="BZ28" s="7">
        <f t="shared" si="184"/>
        <v>1061625.4236218736</v>
      </c>
      <c r="CA28" s="7">
        <f t="shared" si="184"/>
        <v>1286099970.9337358</v>
      </c>
      <c r="CB28" s="7">
        <f t="shared" si="184"/>
        <v>2938998.2569767851</v>
      </c>
      <c r="CC28" s="7">
        <f t="shared" si="184"/>
        <v>6565858.259352684</v>
      </c>
      <c r="CD28" s="7">
        <f t="shared" si="184"/>
        <v>1292665829.1930883</v>
      </c>
      <c r="CE28" s="7">
        <f t="shared" si="184"/>
        <v>2949646.5093726395</v>
      </c>
      <c r="CF28" s="7">
        <f t="shared" si="184"/>
        <v>-480608.68566666666</v>
      </c>
      <c r="CG28" s="7">
        <f t="shared" si="184"/>
        <v>1292185220.5074217</v>
      </c>
      <c r="CH28" s="7">
        <f t="shared" si="184"/>
        <v>2958611.7022806122</v>
      </c>
      <c r="CI28" s="7">
        <f t="shared" si="184"/>
        <v>-480608.68566666666</v>
      </c>
      <c r="CJ28" s="7">
        <f t="shared" si="184"/>
        <v>1291704611.8217552</v>
      </c>
      <c r="CK28" s="7">
        <f t="shared" si="184"/>
        <v>2957345.3823800525</v>
      </c>
      <c r="CL28" s="7">
        <f t="shared" si="184"/>
        <v>10035102.793145493</v>
      </c>
      <c r="CM28" s="7">
        <f t="shared" si="184"/>
        <v>1301739714.6149006</v>
      </c>
      <c r="CN28" s="7">
        <f t="shared" si="184"/>
        <v>2970908.967078859</v>
      </c>
      <c r="CO28" s="7">
        <f t="shared" si="184"/>
        <v>4580965.3167464351</v>
      </c>
      <c r="CP28" s="7">
        <f t="shared" si="184"/>
        <v>1306320679.9316471</v>
      </c>
      <c r="CQ28" s="7">
        <f t="shared" si="184"/>
        <v>2990562.0289921239</v>
      </c>
      <c r="CR28" s="7">
        <f t="shared" si="184"/>
        <v>27843163.677200139</v>
      </c>
      <c r="CS28" s="7">
        <f t="shared" si="184"/>
        <v>1334163843.6088471</v>
      </c>
      <c r="CT28" s="7">
        <f t="shared" si="184"/>
        <v>3041060.9191776989</v>
      </c>
      <c r="CU28" s="7">
        <f t="shared" si="184"/>
        <v>99979695.298543096</v>
      </c>
      <c r="CV28" s="7">
        <f t="shared" si="184"/>
        <v>1434143538.9073901</v>
      </c>
      <c r="CW28" s="7">
        <f t="shared" si="184"/>
        <v>3203898.8487208644</v>
      </c>
      <c r="CX28" s="7">
        <f t="shared" si="184"/>
        <v>-480608.68566666666</v>
      </c>
      <c r="CY28" s="7">
        <f t="shared" si="184"/>
        <v>1433662930.2217236</v>
      </c>
      <c r="CZ28" s="7">
        <f t="shared" si="184"/>
        <v>3321061.0453923522</v>
      </c>
      <c r="DA28" s="7">
        <f t="shared" si="184"/>
        <v>2193552.7001385144</v>
      </c>
      <c r="DB28" s="7">
        <f t="shared" si="184"/>
        <v>1435856482.9218621</v>
      </c>
      <c r="DC28" s="7">
        <f t="shared" si="184"/>
        <v>3322713.071458464</v>
      </c>
      <c r="DD28" s="7">
        <f t="shared" si="184"/>
        <v>800887.76245649345</v>
      </c>
      <c r="DE28" s="7">
        <f t="shared" si="184"/>
        <v>1436657370.6843185</v>
      </c>
      <c r="DF28" s="7">
        <f t="shared" si="184"/>
        <v>3325763.610722221</v>
      </c>
      <c r="DG28" s="7">
        <f t="shared" si="184"/>
        <v>6336448.2027273634</v>
      </c>
      <c r="DH28" s="7">
        <f t="shared" si="184"/>
        <v>1442993818.8870459</v>
      </c>
      <c r="DI28" s="7">
        <f t="shared" si="184"/>
        <v>3333335.3439739328</v>
      </c>
      <c r="DJ28" s="7">
        <f t="shared" si="184"/>
        <v>2475714.8376472788</v>
      </c>
      <c r="DK28" s="7">
        <f t="shared" si="184"/>
        <v>1445469533.7246933</v>
      </c>
      <c r="DL28" s="7">
        <f t="shared" si="184"/>
        <v>3344846.6742313616</v>
      </c>
      <c r="DM28" s="7">
        <f t="shared" si="184"/>
        <v>-393417.01443655504</v>
      </c>
      <c r="DN28" s="7">
        <f t="shared" si="184"/>
        <v>1445076116.7102566</v>
      </c>
      <c r="DO28" s="7">
        <f t="shared" si="184"/>
        <v>3349013.6179020251</v>
      </c>
      <c r="DP28" s="7">
        <f t="shared" si="184"/>
        <v>2668188.6318309233</v>
      </c>
      <c r="DQ28" s="7">
        <f t="shared" si="184"/>
        <v>1447744305.3420875</v>
      </c>
      <c r="DR28" s="7">
        <f t="shared" si="184"/>
        <v>3351278.77350013</v>
      </c>
      <c r="DS28" s="7">
        <f t="shared" si="184"/>
        <v>399008.73327629926</v>
      </c>
      <c r="DT28" s="7">
        <f t="shared" si="184"/>
        <v>1448143314.0753639</v>
      </c>
      <c r="DU28" s="7">
        <f t="shared" si="184"/>
        <v>3354937.3752956772</v>
      </c>
      <c r="DV28" s="7">
        <f t="shared" si="184"/>
        <v>-480608.68566666666</v>
      </c>
      <c r="DW28" s="7">
        <f t="shared" si="184"/>
        <v>1447662705.3896973</v>
      </c>
      <c r="DX28" s="7">
        <f t="shared" si="184"/>
        <v>3355159.6549604195</v>
      </c>
      <c r="DY28" s="7">
        <f t="shared" si="184"/>
        <v>37609982.645704605</v>
      </c>
      <c r="DZ28" s="7">
        <f t="shared" si="184"/>
        <v>1485272688.0354018</v>
      </c>
      <c r="EA28" s="7">
        <f t="shared" si="184"/>
        <v>3395523.6661554263</v>
      </c>
      <c r="EB28" s="7">
        <f t="shared" si="184"/>
        <v>11737473.387797562</v>
      </c>
      <c r="EC28" s="7">
        <f t="shared" si="184"/>
        <v>1497010161.4231994</v>
      </c>
      <c r="ED28" s="7">
        <f t="shared" si="184"/>
        <v>3457208.9131187438</v>
      </c>
      <c r="EE28" s="7">
        <f t="shared" si="184"/>
        <v>170625462.37021318</v>
      </c>
      <c r="EF28" s="7">
        <f t="shared" si="184"/>
        <v>1667635623.7934127</v>
      </c>
      <c r="EG28" s="7">
        <f t="shared" si="184"/>
        <v>3716336.5882913135</v>
      </c>
      <c r="EI28" s="156">
        <f ca="1">SUBTOTAL(9,EI25:EI27)</f>
        <v>35744363.698211379</v>
      </c>
      <c r="EJ28" s="156">
        <f ca="1">SUBTOTAL(9,EJ25:EJ27)</f>
        <v>4882814.6367906854</v>
      </c>
      <c r="EK28" s="156">
        <f ca="1">SUBTOTAL(9,EK25:EK27)</f>
        <v>40627178.335002065</v>
      </c>
    </row>
    <row r="29" spans="1:141" x14ac:dyDescent="0.2">
      <c r="I29" s="20"/>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I29" s="118"/>
      <c r="EJ29" s="118"/>
      <c r="EK29" s="118"/>
    </row>
    <row r="30" spans="1:141" x14ac:dyDescent="0.2">
      <c r="A30" s="82" t="s">
        <v>92</v>
      </c>
      <c r="I30" s="20"/>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I30" s="118"/>
      <c r="EJ30" s="118"/>
      <c r="EK30" s="118"/>
    </row>
    <row r="31" spans="1:141" x14ac:dyDescent="0.2">
      <c r="A31" s="52" t="s">
        <v>78</v>
      </c>
      <c r="B31" s="52" t="str">
        <f t="shared" ref="B31:B34" si="185">C31</f>
        <v>CAGE</v>
      </c>
      <c r="C31" s="52" t="s">
        <v>14</v>
      </c>
      <c r="D31" s="52" t="s">
        <v>79</v>
      </c>
      <c r="E31" s="52" t="s">
        <v>93</v>
      </c>
      <c r="F31" s="52" t="str">
        <f>D31&amp;E31&amp;C31</f>
        <v>DOTHPCAGE</v>
      </c>
      <c r="G31" s="52" t="str">
        <f>E31&amp;C31</f>
        <v>OTHPCAGE</v>
      </c>
      <c r="H31" s="20"/>
      <c r="I31" s="20">
        <v>3.516804777139574E-2</v>
      </c>
      <c r="J31" s="6">
        <v>1480021001.53</v>
      </c>
      <c r="K31" s="6">
        <f>(J31*I31)/12</f>
        <v>4337454.1070396667</v>
      </c>
      <c r="L31" s="6">
        <v>-1635404.8465</v>
      </c>
      <c r="M31" s="6">
        <f t="shared" ref="M31:M34" si="186">J31+L31</f>
        <v>1478385596.6835001</v>
      </c>
      <c r="N31" s="6">
        <f t="shared" ref="N31:N34" si="187">(((J31+M31)/2)*$I31)/12</f>
        <v>4335057.6905493634</v>
      </c>
      <c r="O31" s="6">
        <v>-1635404.8465</v>
      </c>
      <c r="P31" s="6">
        <f t="shared" ref="P31:P34" si="188">M31+O31</f>
        <v>1476750191.8370001</v>
      </c>
      <c r="Q31" s="6">
        <f t="shared" ref="Q31:Q34" si="189">(((M31+P31)/2)*$I31)/12</f>
        <v>4330264.8575687567</v>
      </c>
      <c r="R31" s="6">
        <v>-1437583.5064999999</v>
      </c>
      <c r="S31" s="6">
        <f t="shared" ref="S31:S34" si="190">P31+R31</f>
        <v>1475312608.3305001</v>
      </c>
      <c r="T31" s="6">
        <f t="shared" ref="T31:T34" si="191">(((P31+S31)/2)*$I31)/12</f>
        <v>4325761.8991854554</v>
      </c>
      <c r="U31" s="6">
        <v>-1531223.9864999999</v>
      </c>
      <c r="V31" s="6">
        <f t="shared" ref="V31:V34" si="192">S31+U31</f>
        <v>1473781384.3440001</v>
      </c>
      <c r="W31" s="6">
        <f t="shared" ref="W31:W34" si="193">(((S31+V31)/2)*$I31)/12</f>
        <v>4321411.6006963765</v>
      </c>
      <c r="X31" s="6">
        <v>-1634797.9864999999</v>
      </c>
      <c r="Y31" s="6">
        <f t="shared" ref="Y31:Y34" si="194">V31+X31</f>
        <v>1472146586.3575001</v>
      </c>
      <c r="Z31" s="6">
        <f t="shared" ref="Z31:Z34" si="195">(((V31+Y31)/2)*$I31)/12</f>
        <v>4316772.316863386</v>
      </c>
      <c r="AA31" s="6">
        <v>-1149031.6065</v>
      </c>
      <c r="AB31" s="6">
        <f t="shared" ref="AB31:AB34" si="196">Y31+AA31</f>
        <v>1470997554.7510002</v>
      </c>
      <c r="AC31" s="6">
        <f t="shared" ref="AC31:AC34" si="197">(((Y31+AB31)/2)*$I31)/12</f>
        <v>4312693.0730253011</v>
      </c>
      <c r="AD31" s="6">
        <v>-1582884.2364999999</v>
      </c>
      <c r="AE31" s="6">
        <f t="shared" ref="AE31:AE34" si="198">AB31+AD31</f>
        <v>1469414670.5145001</v>
      </c>
      <c r="AF31" s="6">
        <f t="shared" ref="AF31:AF34" si="199">(((AB31+AE31)/2)*$I31)/12</f>
        <v>4308689.9002388818</v>
      </c>
      <c r="AG31" s="6">
        <v>-1582884.2364999999</v>
      </c>
      <c r="AH31" s="6">
        <f t="shared" ref="AH31:AH34" si="200">AE31+AG31</f>
        <v>1467831786.2780001</v>
      </c>
      <c r="AI31" s="6">
        <f t="shared" ref="AI31:AI34" si="201">(((AE31+AH31)/2)*$I31)/12</f>
        <v>4304050.9878683975</v>
      </c>
      <c r="AJ31" s="6">
        <v>-1399188.3565</v>
      </c>
      <c r="AK31" s="6">
        <f t="shared" ref="AK31:AK34" si="202">AH31+AJ31</f>
        <v>1466432597.9215002</v>
      </c>
      <c r="AL31" s="6">
        <f t="shared" ref="AL31:AL34" si="203">(((AH31+AK31)/2)*$I31)/12</f>
        <v>4299681.2515597129</v>
      </c>
      <c r="AM31" s="6">
        <v>-1115310.2364999999</v>
      </c>
      <c r="AN31" s="6">
        <f t="shared" ref="AN31:AN34" si="204">AK31+AM31</f>
        <v>1465317287.6850002</v>
      </c>
      <c r="AO31" s="6">
        <f t="shared" ref="AO31:AO34" si="205">(((AK31+AN31)/2)*$I31)/12</f>
        <v>4295996.6679497259</v>
      </c>
      <c r="AP31" s="6">
        <v>-1494592.2364999999</v>
      </c>
      <c r="AQ31" s="6">
        <f t="shared" ref="AQ31:AQ34" si="206">AN31+AP31</f>
        <v>1463822695.4485002</v>
      </c>
      <c r="AR31" s="6">
        <f t="shared" ref="AR31:AR34" si="207">(((AN31+AQ31)/2)*$I31)/12</f>
        <v>4292172.2856643433</v>
      </c>
      <c r="AS31" s="6">
        <v>-1547618.2364999999</v>
      </c>
      <c r="AT31" s="6">
        <f t="shared" ref="AT31:AT34" si="208">AQ31+AS31</f>
        <v>1462275077.2120001</v>
      </c>
      <c r="AU31" s="6">
        <f t="shared" ref="AU31:AU34" si="209">(((AQ31+AT31)/2)*$I31)/12</f>
        <v>4287714.4271957977</v>
      </c>
      <c r="AV31" s="6">
        <v>-1582884.2364999999</v>
      </c>
      <c r="AW31" s="6">
        <f t="shared" ref="AW31:AW34" si="210">AT31+AV31</f>
        <v>1460692192.9755001</v>
      </c>
      <c r="AX31" s="6">
        <f t="shared" ref="AX31:AX34" si="211">(((AT31+AW31)/2)*$I31)/12</f>
        <v>4283127.1913408414</v>
      </c>
      <c r="AY31" s="6">
        <v>-1582884.2364999999</v>
      </c>
      <c r="AZ31" s="6">
        <f t="shared" ref="AZ31:AZ34" si="212">AW31+AY31</f>
        <v>1459109308.7390001</v>
      </c>
      <c r="BA31" s="6">
        <f t="shared" ref="BA31:BA34" si="213">(((AW31+AZ31)/2)*$I31)/12</f>
        <v>4278488.278970357</v>
      </c>
      <c r="BB31" s="6">
        <v>-1582884.2364999999</v>
      </c>
      <c r="BC31" s="6">
        <f t="shared" ref="BC31:BC34" si="214">AZ31+BB31</f>
        <v>1457526424.5025001</v>
      </c>
      <c r="BD31" s="6">
        <f t="shared" ref="BD31:BD34" si="215">(((AZ31+BC31)/2)*$I31)/12</f>
        <v>4273849.3665998718</v>
      </c>
      <c r="BE31" s="6">
        <v>44065884.763499998</v>
      </c>
      <c r="BF31" s="6">
        <f t="shared" ref="BF31:BF34" si="216">BC31+BE31</f>
        <v>1501592309.266</v>
      </c>
      <c r="BG31" s="6">
        <f t="shared" ref="BG31:BG34" si="217">(((BC31+BF31)/2)*$I31)/12</f>
        <v>4336101.2079334455</v>
      </c>
      <c r="BH31" s="6">
        <v>-1582884.2364999999</v>
      </c>
      <c r="BI31" s="6">
        <f t="shared" ref="BI31:BI34" si="218">BF31+BH31</f>
        <v>1500009425.0295</v>
      </c>
      <c r="BJ31" s="6">
        <f t="shared" ref="BJ31:BJ34" si="219">(((BF31+BI31)/2)*$I31)/12</f>
        <v>4398353.0492670182</v>
      </c>
      <c r="BK31" s="6">
        <v>678328.76350000012</v>
      </c>
      <c r="BL31" s="6">
        <f t="shared" ref="BL31:BL34" si="220">BI31+BK31</f>
        <v>1500687753.793</v>
      </c>
      <c r="BM31" s="6">
        <f t="shared" ref="BM31:BM34" si="221">(((BI31+BL31)/2)*$I31)/12</f>
        <v>4397027.5721800877</v>
      </c>
      <c r="BN31" s="6">
        <v>-1581117.3940000006</v>
      </c>
      <c r="BO31" s="6">
        <f t="shared" ref="BO31:BO34" si="222">BL31+BN31</f>
        <v>1499106636.3989999</v>
      </c>
      <c r="BP31" s="6">
        <f t="shared" ref="BP31:BP34" si="223">(((BL31+BO31)/2)*$I31)/12</f>
        <v>4395704.6841098834</v>
      </c>
      <c r="BQ31" s="6">
        <v>-1581117.3940000006</v>
      </c>
      <c r="BR31" s="6">
        <f t="shared" ref="BR31:BR34" si="224">BO31+BQ31</f>
        <v>1497525519.0049999</v>
      </c>
      <c r="BS31" s="6">
        <f t="shared" ref="BS31:BS34" si="225">(((BO31+BR31)/2)*$I31)/12</f>
        <v>4391070.9497728525</v>
      </c>
      <c r="BT31" s="6">
        <v>-1581117.3940000006</v>
      </c>
      <c r="BU31" s="6">
        <f t="shared" ref="BU31:BU34" si="226">BR31+BT31</f>
        <v>1495944401.6109998</v>
      </c>
      <c r="BV31" s="6">
        <f t="shared" ref="BV31:BV34" si="227">(((BR31+BU31)/2)*$I31)/12</f>
        <v>4386437.2154358206</v>
      </c>
      <c r="BW31" s="6">
        <v>27454895.725999713</v>
      </c>
      <c r="BX31" s="6">
        <f t="shared" ref="BX31:BX34" si="228">BU31+BW31</f>
        <v>1523399297.3369994</v>
      </c>
      <c r="BY31" s="6">
        <f t="shared" ref="BY31:BY34" si="229">(((BU31+BX31)/2)*$I31)/12</f>
        <v>4424350.9767860817</v>
      </c>
      <c r="BZ31" s="6">
        <v>-951294.0240000065</v>
      </c>
      <c r="CA31" s="6">
        <f t="shared" ref="CA31:CA34" si="230">BX31+BZ31</f>
        <v>1522448003.3129995</v>
      </c>
      <c r="CB31" s="6">
        <f t="shared" ref="CB31:CB34" si="231">(((BX31+CA31)/2)*$I31)/12</f>
        <v>4463187.6405681632</v>
      </c>
      <c r="CC31" s="6">
        <v>-1544793.4140000008</v>
      </c>
      <c r="CD31" s="6">
        <f t="shared" ref="CD31:CD34" si="232">CA31+CC31</f>
        <v>1520903209.8989995</v>
      </c>
      <c r="CE31" s="6">
        <f t="shared" ref="CE31:CE34" si="233">(((CA31+CD31)/2)*$I31)/12</f>
        <v>4459530.0354739483</v>
      </c>
      <c r="CF31" s="6">
        <v>-1396100.5540000023</v>
      </c>
      <c r="CG31" s="6">
        <f t="shared" ref="CG31:CG34" si="234">CD31+CF31</f>
        <v>1519507109.3449996</v>
      </c>
      <c r="CH31" s="6">
        <f t="shared" ref="CH31:CH34" si="235">(((CD31+CG31)/2)*$I31)/12</f>
        <v>4455220.6396590639</v>
      </c>
      <c r="CI31" s="6">
        <v>-1581117.3940000006</v>
      </c>
      <c r="CJ31" s="6">
        <f t="shared" ref="CJ31:CJ34" si="236">CG31+CI31</f>
        <v>1517925991.9509995</v>
      </c>
      <c r="CK31" s="6">
        <f t="shared" ref="CK31:CK34" si="237">(((CG31+CJ31)/2)*$I31)/12</f>
        <v>4450858.0170331839</v>
      </c>
      <c r="CL31" s="6">
        <v>-1581117.3940000006</v>
      </c>
      <c r="CM31" s="6">
        <f t="shared" ref="CM31:CM34" si="238">CJ31+CL31</f>
        <v>1516344874.5569994</v>
      </c>
      <c r="CN31" s="6">
        <f t="shared" ref="CN31:CN34" si="239">(((CJ31+CM31)/2)*$I31)/12</f>
        <v>4446224.2826961521</v>
      </c>
      <c r="CO31" s="6">
        <v>-1581117.3940000006</v>
      </c>
      <c r="CP31" s="6">
        <f t="shared" ref="CP31:CP34" si="240">CM31+CO31</f>
        <v>1514763757.1629994</v>
      </c>
      <c r="CQ31" s="6">
        <f t="shared" ref="CQ31:CQ34" si="241">(((CM31+CP31)/2)*$I31)/12</f>
        <v>4441590.5483591212</v>
      </c>
      <c r="CR31" s="6">
        <v>-1581117.3940000006</v>
      </c>
      <c r="CS31" s="6">
        <f t="shared" ref="CS31:CS34" si="242">CP31+CR31</f>
        <v>1513182639.7689993</v>
      </c>
      <c r="CT31" s="6">
        <f t="shared" ref="CT31:CT34" si="243">(((CP31+CS31)/2)*$I31)/12</f>
        <v>4436956.8140220894</v>
      </c>
      <c r="CU31" s="6">
        <v>-1507207.6840000013</v>
      </c>
      <c r="CV31" s="6">
        <f t="shared" ref="CV31:CV34" si="244">CS31+CU31</f>
        <v>1511675432.0849993</v>
      </c>
      <c r="CW31" s="6">
        <f t="shared" ref="CW31:CW34" si="245">(((CS31+CV31)/2)*$I31)/12</f>
        <v>4432431.3821938932</v>
      </c>
      <c r="CX31" s="6">
        <v>-1579597.9094500006</v>
      </c>
      <c r="CY31" s="6">
        <f t="shared" ref="CY31:CY34" si="246">CV31+CX31</f>
        <v>1510095834.1755493</v>
      </c>
      <c r="CZ31" s="6">
        <f t="shared" ref="CZ31:CZ34" si="247">(((CV31+CY31)/2)*$I31)/12</f>
        <v>4427908.1769200815</v>
      </c>
      <c r="DA31" s="6">
        <v>-1579597.9094500006</v>
      </c>
      <c r="DB31" s="6">
        <f t="shared" ref="DB31:DB34" si="248">CY31+DA31</f>
        <v>1508516236.2660992</v>
      </c>
      <c r="DC31" s="6">
        <f t="shared" ref="DC31:DC34" si="249">(((CY31+DB31)/2)*$I31)/12</f>
        <v>4423278.8956918204</v>
      </c>
      <c r="DD31" s="6">
        <v>47986786.216349512</v>
      </c>
      <c r="DE31" s="6">
        <f t="shared" ref="DE31:DE34" si="250">DB31+DD31</f>
        <v>1556503022.4824488</v>
      </c>
      <c r="DF31" s="6">
        <f t="shared" ref="DF31:DF34" si="251">(((DB31+DE31)/2)*$I31)/12</f>
        <v>4491280.9879965372</v>
      </c>
      <c r="DG31" s="6">
        <v>30263150.604549699</v>
      </c>
      <c r="DH31" s="6">
        <f t="shared" ref="DH31:DH34" si="252">DE31+DG31</f>
        <v>1586766173.0869985</v>
      </c>
      <c r="DI31" s="6">
        <f t="shared" ref="DI31:DI34" si="253">(((DE31+DH31)/2)*$I31)/12</f>
        <v>4605943.3845059583</v>
      </c>
      <c r="DJ31" s="6">
        <v>17762455.376949817</v>
      </c>
      <c r="DK31" s="6">
        <f t="shared" ref="DK31:DK34" si="254">DH31+DJ31</f>
        <v>1604528628.4639482</v>
      </c>
      <c r="DL31" s="6">
        <f t="shared" ref="DL31:DL34" si="255">(((DH31+DK31)/2)*$I31)/12</f>
        <v>4676317.0013979403</v>
      </c>
      <c r="DM31" s="6">
        <v>-1542364.0666500009</v>
      </c>
      <c r="DN31" s="6">
        <f t="shared" ref="DN31:DN34" si="256">DK31+DM31</f>
        <v>1602986264.3972983</v>
      </c>
      <c r="DO31" s="6">
        <f t="shared" ref="DO31:DO34" si="257">(((DK31+DN31)/2)*$I31)/12</f>
        <v>4700084.8741503172</v>
      </c>
      <c r="DP31" s="6">
        <v>-1579597.9094500006</v>
      </c>
      <c r="DQ31" s="6">
        <f t="shared" ref="DQ31:DQ34" si="258">DN31+DP31</f>
        <v>1601406666.4878483</v>
      </c>
      <c r="DR31" s="6">
        <f t="shared" ref="DR31:DR34" si="259">(((DN31+DQ31)/2)*$I31)/12</f>
        <v>4695510.1529871514</v>
      </c>
      <c r="DS31" s="6">
        <v>-1579597.9094500006</v>
      </c>
      <c r="DT31" s="6">
        <f t="shared" ref="DT31:DT34" si="260">DQ31+DS31</f>
        <v>1599827068.5783982</v>
      </c>
      <c r="DU31" s="6">
        <f t="shared" ref="DU31:DU34" si="261">(((DQ31+DT31)/2)*$I31)/12</f>
        <v>4690880.8717588903</v>
      </c>
      <c r="DV31" s="6">
        <v>-1579597.9094500006</v>
      </c>
      <c r="DW31" s="6">
        <f t="shared" ref="DW31:DW34" si="262">DT31+DV31</f>
        <v>1598247470.6689482</v>
      </c>
      <c r="DX31" s="6">
        <f t="shared" ref="DX31:DX34" si="263">(((DT31+DW31)/2)*$I31)/12</f>
        <v>4686251.5905306293</v>
      </c>
      <c r="DY31" s="6">
        <v>-1437727.9518500019</v>
      </c>
      <c r="DZ31" s="6">
        <f t="shared" ref="DZ31:DZ34" si="264">DW31+DY31</f>
        <v>1596809742.7170982</v>
      </c>
      <c r="EA31" s="6">
        <f t="shared" ref="EA31:EA34" si="265">(((DW31+DZ31)/2)*$I31)/12</f>
        <v>4681830.1963626267</v>
      </c>
      <c r="EB31" s="6">
        <v>-1579597.9094500006</v>
      </c>
      <c r="EC31" s="6">
        <f t="shared" ref="EC31:EC34" si="266">DZ31+EB31</f>
        <v>1595230144.8076482</v>
      </c>
      <c r="ED31" s="6">
        <f t="shared" ref="ED31:ED34" si="267">(((DZ31+EC31)/2)*$I31)/12</f>
        <v>4677408.8021946242</v>
      </c>
      <c r="EE31" s="6">
        <v>-1422079.940050002</v>
      </c>
      <c r="EF31" s="6">
        <f t="shared" ref="EF31:EF34" si="268">EC31+EE31</f>
        <v>1593808064.8675983</v>
      </c>
      <c r="EG31" s="6">
        <f t="shared" ref="EG31:EG34" si="269">(((EC31+EF31)/2)*$I31)/12</f>
        <v>4673010.3376110587</v>
      </c>
      <c r="EI31" s="118">
        <f t="shared" ref="EI31:EI34" ca="1" si="270">SUMIF($BO$6:$CW$7,"Depreciation Expense",$BO31:$CW31)</f>
        <v>53183563.186110243</v>
      </c>
      <c r="EJ31" s="118">
        <f t="shared" ref="EJ31:EJ34" ca="1" si="271">EK31-EI31</f>
        <v>2246142.0859973952</v>
      </c>
      <c r="EK31" s="118">
        <f t="shared" ref="EK31:EK34" ca="1" si="272">SUMIF($CY$6:$EG$7,"Depreciation Expense",$CY31:$EG31)</f>
        <v>55429705.272107638</v>
      </c>
    </row>
    <row r="32" spans="1:141" x14ac:dyDescent="0.2">
      <c r="A32" s="52" t="s">
        <v>81</v>
      </c>
      <c r="B32" s="52" t="str">
        <f t="shared" si="185"/>
        <v>CAGW</v>
      </c>
      <c r="C32" s="52" t="s">
        <v>15</v>
      </c>
      <c r="D32" s="52" t="s">
        <v>79</v>
      </c>
      <c r="E32" s="52" t="s">
        <v>93</v>
      </c>
      <c r="F32" s="52" t="str">
        <f>D32&amp;E32&amp;C32</f>
        <v>DOTHPCAGW</v>
      </c>
      <c r="G32" s="52" t="str">
        <f>E32&amp;C32</f>
        <v>OTHPCAGW</v>
      </c>
      <c r="H32" s="20"/>
      <c r="I32" s="20">
        <v>3.6835341164150458E-2</v>
      </c>
      <c r="J32" s="6">
        <v>543279729.73000002</v>
      </c>
      <c r="K32" s="6">
        <f>(J32*I32)/12</f>
        <v>1667657.8493476671</v>
      </c>
      <c r="L32" s="6">
        <v>-89784.214499999987</v>
      </c>
      <c r="M32" s="6">
        <f t="shared" si="186"/>
        <v>543189945.51550007</v>
      </c>
      <c r="N32" s="6">
        <f t="shared" si="187"/>
        <v>1667520.048007156</v>
      </c>
      <c r="O32" s="6">
        <v>554296.94549999991</v>
      </c>
      <c r="P32" s="6">
        <f t="shared" si="188"/>
        <v>543744242.46100008</v>
      </c>
      <c r="Q32" s="6">
        <f t="shared" si="189"/>
        <v>1668232.9848788844</v>
      </c>
      <c r="R32" s="6">
        <v>-89794.054499999984</v>
      </c>
      <c r="S32" s="6">
        <f t="shared" si="190"/>
        <v>543654448.4065001</v>
      </c>
      <c r="T32" s="6">
        <f t="shared" si="191"/>
        <v>1668945.9066481229</v>
      </c>
      <c r="U32" s="6">
        <v>8314.9455000000162</v>
      </c>
      <c r="V32" s="6">
        <f t="shared" si="192"/>
        <v>543662763.35200012</v>
      </c>
      <c r="W32" s="6">
        <f t="shared" si="193"/>
        <v>1668820.8520323823</v>
      </c>
      <c r="X32" s="6">
        <v>-89794.054499999984</v>
      </c>
      <c r="Y32" s="6">
        <f t="shared" si="194"/>
        <v>543572969.29750013</v>
      </c>
      <c r="Z32" s="6">
        <f t="shared" si="195"/>
        <v>1668695.7974166425</v>
      </c>
      <c r="AA32" s="6">
        <v>6379972.5454999991</v>
      </c>
      <c r="AB32" s="6">
        <f t="shared" si="196"/>
        <v>549952941.84300017</v>
      </c>
      <c r="AC32" s="6">
        <f t="shared" si="197"/>
        <v>1678350.0003624503</v>
      </c>
      <c r="AD32" s="6">
        <v>-82161.364500000054</v>
      </c>
      <c r="AE32" s="6">
        <f t="shared" si="198"/>
        <v>549870780.47850013</v>
      </c>
      <c r="AF32" s="6">
        <f t="shared" si="199"/>
        <v>1688015.9180057643</v>
      </c>
      <c r="AG32" s="6">
        <v>-82161.364500000054</v>
      </c>
      <c r="AH32" s="6">
        <f t="shared" si="200"/>
        <v>549788619.11400008</v>
      </c>
      <c r="AI32" s="6">
        <f t="shared" si="201"/>
        <v>1687763.714514775</v>
      </c>
      <c r="AJ32" s="6">
        <v>-73162.804500000057</v>
      </c>
      <c r="AK32" s="6">
        <f t="shared" si="202"/>
        <v>549715456.3095001</v>
      </c>
      <c r="AL32" s="6">
        <f t="shared" si="203"/>
        <v>1687525.3220666016</v>
      </c>
      <c r="AM32" s="6">
        <v>-62989.854500000045</v>
      </c>
      <c r="AN32" s="6">
        <f t="shared" si="204"/>
        <v>549652466.45500004</v>
      </c>
      <c r="AO32" s="6">
        <f t="shared" si="205"/>
        <v>1687316.3541647408</v>
      </c>
      <c r="AP32" s="6">
        <v>147320.63550000003</v>
      </c>
      <c r="AQ32" s="6">
        <f t="shared" si="206"/>
        <v>549799787.0905</v>
      </c>
      <c r="AR32" s="6">
        <f t="shared" si="207"/>
        <v>1687445.7855434392</v>
      </c>
      <c r="AS32" s="6">
        <v>184008.63550000003</v>
      </c>
      <c r="AT32" s="6">
        <f t="shared" si="208"/>
        <v>549983795.72599995</v>
      </c>
      <c r="AU32" s="6">
        <f t="shared" si="209"/>
        <v>1687954.3116573954</v>
      </c>
      <c r="AV32" s="6">
        <v>-18994.364500000011</v>
      </c>
      <c r="AW32" s="6">
        <f t="shared" si="210"/>
        <v>549964801.36149991</v>
      </c>
      <c r="AX32" s="6">
        <f t="shared" si="211"/>
        <v>1688207.5765311138</v>
      </c>
      <c r="AY32" s="6">
        <v>-66223.364499999996</v>
      </c>
      <c r="AZ32" s="6">
        <f t="shared" si="212"/>
        <v>549898577.99699986</v>
      </c>
      <c r="BA32" s="6">
        <f t="shared" si="213"/>
        <v>1688076.7838594075</v>
      </c>
      <c r="BB32" s="6">
        <v>-66223.364499999996</v>
      </c>
      <c r="BC32" s="6">
        <f t="shared" si="214"/>
        <v>549832354.63249981</v>
      </c>
      <c r="BD32" s="6">
        <f t="shared" si="215"/>
        <v>1687873.5038407075</v>
      </c>
      <c r="BE32" s="6">
        <v>-66223.364500000011</v>
      </c>
      <c r="BF32" s="6">
        <f t="shared" si="216"/>
        <v>549766131.26799977</v>
      </c>
      <c r="BG32" s="6">
        <f t="shared" si="217"/>
        <v>1687670.2238220079</v>
      </c>
      <c r="BH32" s="6">
        <v>3313471.6354999999</v>
      </c>
      <c r="BI32" s="6">
        <f t="shared" si="218"/>
        <v>553079602.90349972</v>
      </c>
      <c r="BJ32" s="6">
        <f t="shared" si="219"/>
        <v>1692654.1195681319</v>
      </c>
      <c r="BK32" s="6">
        <v>583968.67550000013</v>
      </c>
      <c r="BL32" s="6">
        <f t="shared" si="220"/>
        <v>553663571.57899976</v>
      </c>
      <c r="BM32" s="6">
        <f t="shared" si="221"/>
        <v>1698635.9338815736</v>
      </c>
      <c r="BN32" s="6">
        <v>-70270.759500000247</v>
      </c>
      <c r="BO32" s="6">
        <f t="shared" si="222"/>
        <v>553593300.81949973</v>
      </c>
      <c r="BP32" s="6">
        <f t="shared" si="223"/>
        <v>1699424.3604645391</v>
      </c>
      <c r="BQ32" s="6">
        <v>-70270.759500000247</v>
      </c>
      <c r="BR32" s="6">
        <f t="shared" si="224"/>
        <v>553523030.0599997</v>
      </c>
      <c r="BS32" s="6">
        <f t="shared" si="225"/>
        <v>1699208.656514535</v>
      </c>
      <c r="BT32" s="6">
        <v>-70270.759500000247</v>
      </c>
      <c r="BU32" s="6">
        <f t="shared" si="226"/>
        <v>553452759.30049968</v>
      </c>
      <c r="BV32" s="6">
        <f t="shared" si="227"/>
        <v>1698992.9525645312</v>
      </c>
      <c r="BW32" s="6">
        <v>-70270.759500000247</v>
      </c>
      <c r="BX32" s="6">
        <f t="shared" si="228"/>
        <v>553382488.54099965</v>
      </c>
      <c r="BY32" s="6">
        <f t="shared" si="229"/>
        <v>1698777.2486145273</v>
      </c>
      <c r="BZ32" s="6">
        <v>-70270.759500000247</v>
      </c>
      <c r="CA32" s="6">
        <f t="shared" si="230"/>
        <v>553312217.78149962</v>
      </c>
      <c r="CB32" s="6">
        <f t="shared" si="231"/>
        <v>1698561.5446645233</v>
      </c>
      <c r="CC32" s="6">
        <v>920997.12049999018</v>
      </c>
      <c r="CD32" s="6">
        <f t="shared" si="232"/>
        <v>554233214.90199959</v>
      </c>
      <c r="CE32" s="6">
        <f t="shared" si="233"/>
        <v>1699867.2444872223</v>
      </c>
      <c r="CF32" s="6">
        <v>-70270.759500000247</v>
      </c>
      <c r="CG32" s="6">
        <f t="shared" si="234"/>
        <v>554162944.14249957</v>
      </c>
      <c r="CH32" s="6">
        <f t="shared" si="235"/>
        <v>1701172.9443099208</v>
      </c>
      <c r="CI32" s="6">
        <v>-70270.759500000247</v>
      </c>
      <c r="CJ32" s="6">
        <f t="shared" si="236"/>
        <v>554092673.38299954</v>
      </c>
      <c r="CK32" s="6">
        <f t="shared" si="237"/>
        <v>1700957.2403599166</v>
      </c>
      <c r="CL32" s="6">
        <v>-70270.759500000247</v>
      </c>
      <c r="CM32" s="6">
        <f t="shared" si="238"/>
        <v>554022402.62349951</v>
      </c>
      <c r="CN32" s="6">
        <f t="shared" si="239"/>
        <v>1700741.5364099129</v>
      </c>
      <c r="CO32" s="6">
        <v>-70270.759500000247</v>
      </c>
      <c r="CP32" s="6">
        <f t="shared" si="240"/>
        <v>553952131.86399949</v>
      </c>
      <c r="CQ32" s="6">
        <f t="shared" si="241"/>
        <v>1700525.8324599089</v>
      </c>
      <c r="CR32" s="6">
        <v>-70270.759500000247</v>
      </c>
      <c r="CS32" s="6">
        <f t="shared" si="242"/>
        <v>553881861.10449946</v>
      </c>
      <c r="CT32" s="6">
        <f t="shared" si="243"/>
        <v>1700310.128509905</v>
      </c>
      <c r="CU32" s="6">
        <v>597746.04049999325</v>
      </c>
      <c r="CV32" s="6">
        <f t="shared" si="244"/>
        <v>554479607.1449995</v>
      </c>
      <c r="CW32" s="6">
        <f t="shared" si="245"/>
        <v>1701119.7006737087</v>
      </c>
      <c r="CX32" s="6">
        <v>-69646.18020000025</v>
      </c>
      <c r="CY32" s="6">
        <f t="shared" si="246"/>
        <v>554409960.96479952</v>
      </c>
      <c r="CZ32" s="6">
        <f t="shared" si="247"/>
        <v>1701930.2314454957</v>
      </c>
      <c r="DA32" s="6">
        <v>-69646.18020000025</v>
      </c>
      <c r="DB32" s="6">
        <f t="shared" si="248"/>
        <v>554340314.78459954</v>
      </c>
      <c r="DC32" s="6">
        <f t="shared" si="249"/>
        <v>1701716.4447114589</v>
      </c>
      <c r="DD32" s="6">
        <v>-69646.18020000025</v>
      </c>
      <c r="DE32" s="6">
        <f t="shared" si="250"/>
        <v>554270668.60439956</v>
      </c>
      <c r="DF32" s="6">
        <f t="shared" si="251"/>
        <v>1701502.6579774215</v>
      </c>
      <c r="DG32" s="6">
        <v>456991.08299999475</v>
      </c>
      <c r="DH32" s="6">
        <f t="shared" si="252"/>
        <v>554727659.68739951</v>
      </c>
      <c r="DI32" s="6">
        <f t="shared" si="253"/>
        <v>1702097.1572125396</v>
      </c>
      <c r="DJ32" s="6">
        <v>-69646.18020000025</v>
      </c>
      <c r="DK32" s="6">
        <f t="shared" si="254"/>
        <v>554658013.50719953</v>
      </c>
      <c r="DL32" s="6">
        <f t="shared" si="255"/>
        <v>1702691.6564476576</v>
      </c>
      <c r="DM32" s="6">
        <v>1123216.7199999888</v>
      </c>
      <c r="DN32" s="6">
        <f t="shared" si="256"/>
        <v>555781230.22719955</v>
      </c>
      <c r="DO32" s="6">
        <f t="shared" si="257"/>
        <v>1704308.6827090755</v>
      </c>
      <c r="DP32" s="6">
        <v>-69646.18020000025</v>
      </c>
      <c r="DQ32" s="6">
        <f t="shared" si="258"/>
        <v>555711584.04699957</v>
      </c>
      <c r="DR32" s="6">
        <f t="shared" si="259"/>
        <v>1705925.7089704934</v>
      </c>
      <c r="DS32" s="6">
        <v>-69646.18020000025</v>
      </c>
      <c r="DT32" s="6">
        <f t="shared" si="260"/>
        <v>555641937.86679959</v>
      </c>
      <c r="DU32" s="6">
        <f t="shared" si="261"/>
        <v>1705711.9222364565</v>
      </c>
      <c r="DV32" s="6">
        <v>-69646.18020000025</v>
      </c>
      <c r="DW32" s="6">
        <f t="shared" si="262"/>
        <v>555572291.68659961</v>
      </c>
      <c r="DX32" s="6">
        <f t="shared" si="263"/>
        <v>1705498.1355024192</v>
      </c>
      <c r="DY32" s="6">
        <v>-69646.18020000025</v>
      </c>
      <c r="DZ32" s="6">
        <f t="shared" si="264"/>
        <v>555502645.50639963</v>
      </c>
      <c r="EA32" s="6">
        <f t="shared" si="265"/>
        <v>1705284.3487683823</v>
      </c>
      <c r="EB32" s="6">
        <v>2718086.0281999735</v>
      </c>
      <c r="EC32" s="6">
        <f t="shared" si="266"/>
        <v>558220731.53459966</v>
      </c>
      <c r="ED32" s="6">
        <f t="shared" si="267"/>
        <v>1709349.1898247909</v>
      </c>
      <c r="EE32" s="6">
        <v>615103.46779999323</v>
      </c>
      <c r="EF32" s="6">
        <f t="shared" si="268"/>
        <v>558835835.00239968</v>
      </c>
      <c r="EG32" s="6">
        <f t="shared" si="269"/>
        <v>1714464.9886685377</v>
      </c>
      <c r="EI32" s="118">
        <f t="shared" ca="1" si="270"/>
        <v>20399659.390033148</v>
      </c>
      <c r="EJ32" s="118">
        <f t="shared" ca="1" si="271"/>
        <v>60821.734441578388</v>
      </c>
      <c r="EK32" s="118">
        <f t="shared" ca="1" si="272"/>
        <v>20460481.124474727</v>
      </c>
    </row>
    <row r="33" spans="1:141" x14ac:dyDescent="0.2">
      <c r="A33" s="52" t="s">
        <v>139</v>
      </c>
      <c r="B33" s="52" t="str">
        <f t="shared" si="185"/>
        <v>SG-W</v>
      </c>
      <c r="C33" s="52" t="s">
        <v>25</v>
      </c>
      <c r="D33" s="52" t="s">
        <v>79</v>
      </c>
      <c r="E33" s="52" t="s">
        <v>93</v>
      </c>
      <c r="F33" s="52" t="str">
        <f>D33&amp;E33&amp;C33</f>
        <v>DOTHPSG-W</v>
      </c>
      <c r="G33" s="52" t="str">
        <f>E33&amp;C33</f>
        <v>OTHPSG-W</v>
      </c>
      <c r="H33" s="20"/>
      <c r="I33" s="20">
        <v>4.2086414231916398E-2</v>
      </c>
      <c r="J33" s="6">
        <v>3421364171.9800005</v>
      </c>
      <c r="K33" s="6">
        <f>(J33*I33)/12</f>
        <v>11999412.48168233</v>
      </c>
      <c r="L33" s="6">
        <v>23199.314333334303</v>
      </c>
      <c r="M33" s="6">
        <f t="shared" si="186"/>
        <v>3421387371.2943339</v>
      </c>
      <c r="N33" s="6">
        <f t="shared" si="187"/>
        <v>11999453.164013701</v>
      </c>
      <c r="O33" s="6">
        <v>-95124.055666665721</v>
      </c>
      <c r="P33" s="6">
        <f t="shared" si="188"/>
        <v>3421292247.2386675</v>
      </c>
      <c r="Q33" s="6">
        <f t="shared" si="189"/>
        <v>11999327.036744649</v>
      </c>
      <c r="R33" s="6">
        <v>71880.044333334285</v>
      </c>
      <c r="S33" s="6">
        <f t="shared" si="190"/>
        <v>3421364127.2830009</v>
      </c>
      <c r="T33" s="6">
        <f t="shared" si="191"/>
        <v>11999286.276032591</v>
      </c>
      <c r="U33" s="6">
        <v>-170827.01566666571</v>
      </c>
      <c r="V33" s="6">
        <f t="shared" si="192"/>
        <v>3421193300.2673345</v>
      </c>
      <c r="W33" s="6">
        <f t="shared" si="193"/>
        <v>11999112.762564987</v>
      </c>
      <c r="X33" s="6">
        <v>-170827.01566666571</v>
      </c>
      <c r="Y33" s="6">
        <f t="shared" si="194"/>
        <v>3421022473.251668</v>
      </c>
      <c r="Z33" s="6">
        <f t="shared" si="195"/>
        <v>11998513.637853043</v>
      </c>
      <c r="AA33" s="6">
        <v>2637671.4143333337</v>
      </c>
      <c r="AB33" s="6">
        <f t="shared" si="196"/>
        <v>3423660144.6660013</v>
      </c>
      <c r="AC33" s="6">
        <f t="shared" si="197"/>
        <v>12002839.497653374</v>
      </c>
      <c r="AD33" s="6">
        <v>-87324.747427661321</v>
      </c>
      <c r="AE33" s="6">
        <f t="shared" si="198"/>
        <v>3423572819.9185739</v>
      </c>
      <c r="AF33" s="6">
        <f t="shared" si="199"/>
        <v>12007311.787080808</v>
      </c>
      <c r="AG33" s="6">
        <v>-87324.747427661321</v>
      </c>
      <c r="AH33" s="6">
        <f t="shared" si="200"/>
        <v>3423485495.1711464</v>
      </c>
      <c r="AI33" s="6">
        <f t="shared" si="201"/>
        <v>12007005.521623062</v>
      </c>
      <c r="AJ33" s="6">
        <v>3508643.2525723386</v>
      </c>
      <c r="AK33" s="6">
        <f t="shared" si="202"/>
        <v>3426994138.4237189</v>
      </c>
      <c r="AL33" s="6">
        <f t="shared" si="203"/>
        <v>12013005.147782518</v>
      </c>
      <c r="AM33" s="6">
        <v>-87324.747427661321</v>
      </c>
      <c r="AN33" s="6">
        <f t="shared" si="204"/>
        <v>3426906813.6762915</v>
      </c>
      <c r="AO33" s="6">
        <f t="shared" si="205"/>
        <v>12019004.773941966</v>
      </c>
      <c r="AP33" s="6">
        <v>-87324.747427661321</v>
      </c>
      <c r="AQ33" s="6">
        <f t="shared" si="206"/>
        <v>3426819488.928864</v>
      </c>
      <c r="AR33" s="6">
        <f t="shared" si="207"/>
        <v>12018698.508484224</v>
      </c>
      <c r="AS33" s="6">
        <v>3508643.2525723386</v>
      </c>
      <c r="AT33" s="6">
        <f t="shared" si="208"/>
        <v>3430328132.1814365</v>
      </c>
      <c r="AU33" s="6">
        <f t="shared" si="209"/>
        <v>12024698.134643676</v>
      </c>
      <c r="AV33" s="6">
        <v>-87324.747427661321</v>
      </c>
      <c r="AW33" s="6">
        <f t="shared" si="210"/>
        <v>3430240807.4340091</v>
      </c>
      <c r="AX33" s="6">
        <f t="shared" si="211"/>
        <v>12030697.760803128</v>
      </c>
      <c r="AY33" s="6">
        <v>-87324.747427661321</v>
      </c>
      <c r="AZ33" s="6">
        <f t="shared" si="212"/>
        <v>3430153482.6865816</v>
      </c>
      <c r="BA33" s="6">
        <f t="shared" si="213"/>
        <v>12030391.495345384</v>
      </c>
      <c r="BB33" s="6">
        <v>3508643.2525723386</v>
      </c>
      <c r="BC33" s="6">
        <f t="shared" si="214"/>
        <v>3433662125.9391541</v>
      </c>
      <c r="BD33" s="6">
        <f t="shared" si="215"/>
        <v>12036391.121504838</v>
      </c>
      <c r="BE33" s="6">
        <v>-52806.443103173719</v>
      </c>
      <c r="BF33" s="6">
        <f t="shared" si="216"/>
        <v>3433609319.4960508</v>
      </c>
      <c r="BG33" s="6">
        <f t="shared" si="217"/>
        <v>12042451.278983222</v>
      </c>
      <c r="BH33" s="6">
        <v>81525779.236896843</v>
      </c>
      <c r="BI33" s="6">
        <f t="shared" si="218"/>
        <v>3515135098.7329478</v>
      </c>
      <c r="BJ33" s="6">
        <f t="shared" si="219"/>
        <v>12185322.332387606</v>
      </c>
      <c r="BK33" s="6">
        <v>4117534.1217058562</v>
      </c>
      <c r="BL33" s="6">
        <f t="shared" si="220"/>
        <v>3519252632.8546538</v>
      </c>
      <c r="BM33" s="6">
        <f t="shared" si="221"/>
        <v>12335506.497479439</v>
      </c>
      <c r="BN33" s="6">
        <v>648697.98261582328</v>
      </c>
      <c r="BO33" s="6">
        <f t="shared" si="222"/>
        <v>3519901330.8372698</v>
      </c>
      <c r="BP33" s="6">
        <f t="shared" si="223"/>
        <v>12343864.564923937</v>
      </c>
      <c r="BQ33" s="6">
        <v>648697.98261582328</v>
      </c>
      <c r="BR33" s="6">
        <f t="shared" si="224"/>
        <v>3520550028.8198857</v>
      </c>
      <c r="BS33" s="6">
        <f t="shared" si="225"/>
        <v>12346139.67925792</v>
      </c>
      <c r="BT33" s="6">
        <v>6616428.5099963974</v>
      </c>
      <c r="BU33" s="6">
        <f t="shared" si="226"/>
        <v>3527166457.3298821</v>
      </c>
      <c r="BV33" s="6">
        <f t="shared" si="227"/>
        <v>12358879.809383558</v>
      </c>
      <c r="BW33" s="6">
        <v>648697.98261582328</v>
      </c>
      <c r="BX33" s="6">
        <f t="shared" si="228"/>
        <v>3527815155.3124981</v>
      </c>
      <c r="BY33" s="6">
        <f t="shared" si="229"/>
        <v>12371619.939509198</v>
      </c>
      <c r="BZ33" s="6">
        <v>648697.98261582328</v>
      </c>
      <c r="CA33" s="6">
        <f t="shared" si="230"/>
        <v>3528463853.295114</v>
      </c>
      <c r="CB33" s="6">
        <f t="shared" si="231"/>
        <v>12373895.053843183</v>
      </c>
      <c r="CC33" s="6">
        <v>6616428.5099963974</v>
      </c>
      <c r="CD33" s="6">
        <f t="shared" si="232"/>
        <v>3535080281.8051105</v>
      </c>
      <c r="CE33" s="6">
        <f t="shared" si="233"/>
        <v>12386635.18396882</v>
      </c>
      <c r="CF33" s="6">
        <v>968297.98261582328</v>
      </c>
      <c r="CG33" s="6">
        <f t="shared" si="234"/>
        <v>3536048579.7877264</v>
      </c>
      <c r="CH33" s="6">
        <f t="shared" si="235"/>
        <v>12399935.76484398</v>
      </c>
      <c r="CI33" s="6">
        <v>648697.98261582328</v>
      </c>
      <c r="CJ33" s="6">
        <f t="shared" si="236"/>
        <v>3536697277.7703424</v>
      </c>
      <c r="CK33" s="6">
        <f t="shared" si="237"/>
        <v>12402771.329927487</v>
      </c>
      <c r="CL33" s="6">
        <v>6616428.5099963974</v>
      </c>
      <c r="CM33" s="6">
        <f t="shared" si="238"/>
        <v>3543313706.2803388</v>
      </c>
      <c r="CN33" s="6">
        <f t="shared" si="239"/>
        <v>12415511.460053125</v>
      </c>
      <c r="CO33" s="6">
        <v>689851.31178051105</v>
      </c>
      <c r="CP33" s="6">
        <f t="shared" si="240"/>
        <v>3544003557.5921192</v>
      </c>
      <c r="CQ33" s="6">
        <f t="shared" si="241"/>
        <v>12428323.756681191</v>
      </c>
      <c r="CR33" s="6">
        <v>689851.31178051105</v>
      </c>
      <c r="CS33" s="6">
        <f t="shared" si="242"/>
        <v>3544693408.9038997</v>
      </c>
      <c r="CT33" s="6">
        <f t="shared" si="243"/>
        <v>12430743.204020029</v>
      </c>
      <c r="CU33" s="6">
        <v>7036549.5496005388</v>
      </c>
      <c r="CV33" s="6">
        <f t="shared" si="244"/>
        <v>3551729958.4535003</v>
      </c>
      <c r="CW33" s="6">
        <f t="shared" si="245"/>
        <v>12444292.225152275</v>
      </c>
      <c r="CX33" s="6">
        <v>1604017.3132031434</v>
      </c>
      <c r="CY33" s="6">
        <f t="shared" si="246"/>
        <v>3553333975.7667036</v>
      </c>
      <c r="CZ33" s="6">
        <f t="shared" si="247"/>
        <v>12459444.328326711</v>
      </c>
      <c r="DA33" s="6">
        <v>1604017.3132031434</v>
      </c>
      <c r="DB33" s="6">
        <f t="shared" si="248"/>
        <v>3554937993.0799069</v>
      </c>
      <c r="DC33" s="6">
        <f t="shared" si="249"/>
        <v>12465069.939749934</v>
      </c>
      <c r="DD33" s="6">
        <v>9762829.5115053765</v>
      </c>
      <c r="DE33" s="6">
        <f t="shared" si="250"/>
        <v>3564700822.5914125</v>
      </c>
      <c r="DF33" s="6">
        <f t="shared" si="251"/>
        <v>12485002.849082245</v>
      </c>
      <c r="DG33" s="6">
        <v>1604017.3132031434</v>
      </c>
      <c r="DH33" s="6">
        <f t="shared" si="252"/>
        <v>3566304839.9046159</v>
      </c>
      <c r="DI33" s="6">
        <f t="shared" si="253"/>
        <v>12504935.758414553</v>
      </c>
      <c r="DJ33" s="6">
        <v>1604017.3132031434</v>
      </c>
      <c r="DK33" s="6">
        <f t="shared" si="254"/>
        <v>3567908857.2178192</v>
      </c>
      <c r="DL33" s="6">
        <f t="shared" si="255"/>
        <v>12510561.369837774</v>
      </c>
      <c r="DM33" s="6">
        <v>9762829.5115053765</v>
      </c>
      <c r="DN33" s="6">
        <f t="shared" si="256"/>
        <v>3577671686.7293248</v>
      </c>
      <c r="DO33" s="6">
        <f t="shared" si="257"/>
        <v>12530494.279170083</v>
      </c>
      <c r="DP33" s="6">
        <v>1604017.3132031434</v>
      </c>
      <c r="DQ33" s="6">
        <f t="shared" si="258"/>
        <v>3579275704.0425282</v>
      </c>
      <c r="DR33" s="6">
        <f t="shared" si="259"/>
        <v>12550427.188502394</v>
      </c>
      <c r="DS33" s="6">
        <v>1604017.3132031434</v>
      </c>
      <c r="DT33" s="6">
        <f t="shared" si="260"/>
        <v>3580879721.3557315</v>
      </c>
      <c r="DU33" s="6">
        <f t="shared" si="261"/>
        <v>12556052.799925616</v>
      </c>
      <c r="DV33" s="6">
        <v>9762829.5115053765</v>
      </c>
      <c r="DW33" s="6">
        <f t="shared" si="262"/>
        <v>3590642550.8672371</v>
      </c>
      <c r="DX33" s="6">
        <f t="shared" si="263"/>
        <v>12575985.709257925</v>
      </c>
      <c r="DY33" s="6">
        <v>1604016.9787300439</v>
      </c>
      <c r="DZ33" s="6">
        <f t="shared" si="264"/>
        <v>3592246567.8459673</v>
      </c>
      <c r="EA33" s="6">
        <f t="shared" si="265"/>
        <v>12595918.618003702</v>
      </c>
      <c r="EB33" s="6">
        <v>1604016.9787300439</v>
      </c>
      <c r="EC33" s="6">
        <f t="shared" si="266"/>
        <v>3593850584.8246975</v>
      </c>
      <c r="ED33" s="6">
        <f t="shared" si="267"/>
        <v>12601544.228253856</v>
      </c>
      <c r="EE33" s="6">
        <v>12502590.00659008</v>
      </c>
      <c r="EF33" s="6">
        <f t="shared" si="268"/>
        <v>3606353174.8312874</v>
      </c>
      <c r="EG33" s="6">
        <f t="shared" si="269"/>
        <v>12626281.582628483</v>
      </c>
      <c r="EI33" s="118">
        <f t="shared" ca="1" si="270"/>
        <v>148702611.97156471</v>
      </c>
      <c r="EJ33" s="118">
        <f t="shared" ca="1" si="271"/>
        <v>1759106.6795885563</v>
      </c>
      <c r="EK33" s="118">
        <f t="shared" ca="1" si="272"/>
        <v>150461718.65115327</v>
      </c>
    </row>
    <row r="34" spans="1:141" x14ac:dyDescent="0.2">
      <c r="A34" s="52" t="s">
        <v>82</v>
      </c>
      <c r="B34" s="52" t="str">
        <f t="shared" si="185"/>
        <v>SG</v>
      </c>
      <c r="C34" s="52" t="s">
        <v>16</v>
      </c>
      <c r="D34" s="52" t="s">
        <v>79</v>
      </c>
      <c r="E34" s="52" t="s">
        <v>93</v>
      </c>
      <c r="F34" s="52" t="str">
        <f>D34&amp;E34&amp;C34</f>
        <v>DOTHPSG</v>
      </c>
      <c r="G34" s="52" t="str">
        <f>E34&amp;C34</f>
        <v>OTHPSG</v>
      </c>
      <c r="H34" s="20"/>
      <c r="I34" s="20">
        <v>1.9489405896369436E-3</v>
      </c>
      <c r="J34" s="6">
        <v>116954.68</v>
      </c>
      <c r="K34" s="6">
        <f>(J34*I34)/12</f>
        <v>18.994810250000004</v>
      </c>
      <c r="L34" s="6">
        <v>0</v>
      </c>
      <c r="M34" s="6">
        <f t="shared" si="186"/>
        <v>116954.68</v>
      </c>
      <c r="N34" s="6">
        <f t="shared" si="187"/>
        <v>18.994810250000004</v>
      </c>
      <c r="O34" s="6">
        <v>0</v>
      </c>
      <c r="P34" s="6">
        <f t="shared" si="188"/>
        <v>116954.68</v>
      </c>
      <c r="Q34" s="6">
        <f t="shared" si="189"/>
        <v>18.994810250000004</v>
      </c>
      <c r="R34" s="6">
        <v>0</v>
      </c>
      <c r="S34" s="6">
        <f t="shared" si="190"/>
        <v>116954.68</v>
      </c>
      <c r="T34" s="6">
        <f t="shared" si="191"/>
        <v>18.994810250000004</v>
      </c>
      <c r="U34" s="6">
        <v>0</v>
      </c>
      <c r="V34" s="6">
        <f t="shared" si="192"/>
        <v>116954.68</v>
      </c>
      <c r="W34" s="6">
        <f t="shared" si="193"/>
        <v>18.994810250000004</v>
      </c>
      <c r="X34" s="6">
        <v>0</v>
      </c>
      <c r="Y34" s="6">
        <f t="shared" si="194"/>
        <v>116954.68</v>
      </c>
      <c r="Z34" s="6">
        <f t="shared" si="195"/>
        <v>18.994810250000004</v>
      </c>
      <c r="AA34" s="6">
        <v>0</v>
      </c>
      <c r="AB34" s="6">
        <f t="shared" si="196"/>
        <v>116954.68</v>
      </c>
      <c r="AC34" s="6">
        <f t="shared" si="197"/>
        <v>18.994810250000004</v>
      </c>
      <c r="AD34" s="6">
        <v>0</v>
      </c>
      <c r="AE34" s="6">
        <f t="shared" si="198"/>
        <v>116954.68</v>
      </c>
      <c r="AF34" s="6">
        <f t="shared" si="199"/>
        <v>18.994810250000004</v>
      </c>
      <c r="AG34" s="6">
        <v>0</v>
      </c>
      <c r="AH34" s="6">
        <f t="shared" si="200"/>
        <v>116954.68</v>
      </c>
      <c r="AI34" s="6">
        <f t="shared" si="201"/>
        <v>18.994810250000004</v>
      </c>
      <c r="AJ34" s="6">
        <v>0</v>
      </c>
      <c r="AK34" s="6">
        <f t="shared" si="202"/>
        <v>116954.68</v>
      </c>
      <c r="AL34" s="6">
        <f t="shared" si="203"/>
        <v>18.994810250000004</v>
      </c>
      <c r="AM34" s="6">
        <v>0</v>
      </c>
      <c r="AN34" s="6">
        <f t="shared" si="204"/>
        <v>116954.68</v>
      </c>
      <c r="AO34" s="6">
        <f t="shared" si="205"/>
        <v>18.994810250000004</v>
      </c>
      <c r="AP34" s="6">
        <v>0</v>
      </c>
      <c r="AQ34" s="6">
        <f t="shared" si="206"/>
        <v>116954.68</v>
      </c>
      <c r="AR34" s="6">
        <f t="shared" si="207"/>
        <v>18.994810250000004</v>
      </c>
      <c r="AS34" s="6">
        <v>0</v>
      </c>
      <c r="AT34" s="6">
        <f t="shared" si="208"/>
        <v>116954.68</v>
      </c>
      <c r="AU34" s="6">
        <f t="shared" si="209"/>
        <v>18.994810250000004</v>
      </c>
      <c r="AV34" s="6">
        <v>0</v>
      </c>
      <c r="AW34" s="6">
        <f t="shared" si="210"/>
        <v>116954.68</v>
      </c>
      <c r="AX34" s="6">
        <f t="shared" si="211"/>
        <v>18.994810250000004</v>
      </c>
      <c r="AY34" s="6">
        <v>0</v>
      </c>
      <c r="AZ34" s="6">
        <f t="shared" si="212"/>
        <v>116954.68</v>
      </c>
      <c r="BA34" s="6">
        <f t="shared" si="213"/>
        <v>18.994810250000004</v>
      </c>
      <c r="BB34" s="6">
        <v>0</v>
      </c>
      <c r="BC34" s="6">
        <f t="shared" si="214"/>
        <v>116954.68</v>
      </c>
      <c r="BD34" s="6">
        <f t="shared" si="215"/>
        <v>18.994810250000004</v>
      </c>
      <c r="BE34" s="6">
        <v>0</v>
      </c>
      <c r="BF34" s="6">
        <f t="shared" si="216"/>
        <v>116954.68</v>
      </c>
      <c r="BG34" s="6">
        <f t="shared" si="217"/>
        <v>18.994810250000004</v>
      </c>
      <c r="BH34" s="6">
        <v>0</v>
      </c>
      <c r="BI34" s="6">
        <f t="shared" si="218"/>
        <v>116954.68</v>
      </c>
      <c r="BJ34" s="6">
        <f t="shared" si="219"/>
        <v>18.994810250000004</v>
      </c>
      <c r="BK34" s="6">
        <v>0</v>
      </c>
      <c r="BL34" s="6">
        <f t="shared" si="220"/>
        <v>116954.68</v>
      </c>
      <c r="BM34" s="6">
        <f t="shared" si="221"/>
        <v>18.994810250000004</v>
      </c>
      <c r="BN34" s="6">
        <v>0</v>
      </c>
      <c r="BO34" s="6">
        <f t="shared" si="222"/>
        <v>116954.68</v>
      </c>
      <c r="BP34" s="6">
        <f t="shared" si="223"/>
        <v>18.994810250000004</v>
      </c>
      <c r="BQ34" s="6">
        <v>0</v>
      </c>
      <c r="BR34" s="6">
        <f t="shared" si="224"/>
        <v>116954.68</v>
      </c>
      <c r="BS34" s="6">
        <f t="shared" si="225"/>
        <v>18.994810250000004</v>
      </c>
      <c r="BT34" s="6">
        <v>0</v>
      </c>
      <c r="BU34" s="6">
        <f t="shared" si="226"/>
        <v>116954.68</v>
      </c>
      <c r="BV34" s="6">
        <f t="shared" si="227"/>
        <v>18.994810250000004</v>
      </c>
      <c r="BW34" s="6">
        <v>0</v>
      </c>
      <c r="BX34" s="6">
        <f t="shared" si="228"/>
        <v>116954.68</v>
      </c>
      <c r="BY34" s="6">
        <f t="shared" si="229"/>
        <v>18.994810250000004</v>
      </c>
      <c r="BZ34" s="6">
        <v>0</v>
      </c>
      <c r="CA34" s="6">
        <f t="shared" si="230"/>
        <v>116954.68</v>
      </c>
      <c r="CB34" s="6">
        <f t="shared" si="231"/>
        <v>18.994810250000004</v>
      </c>
      <c r="CC34" s="6">
        <v>0</v>
      </c>
      <c r="CD34" s="6">
        <f t="shared" si="232"/>
        <v>116954.68</v>
      </c>
      <c r="CE34" s="6">
        <f t="shared" si="233"/>
        <v>18.994810250000004</v>
      </c>
      <c r="CF34" s="6">
        <v>0</v>
      </c>
      <c r="CG34" s="6">
        <f t="shared" si="234"/>
        <v>116954.68</v>
      </c>
      <c r="CH34" s="6">
        <f t="shared" si="235"/>
        <v>18.994810250000004</v>
      </c>
      <c r="CI34" s="6">
        <v>0</v>
      </c>
      <c r="CJ34" s="6">
        <f t="shared" si="236"/>
        <v>116954.68</v>
      </c>
      <c r="CK34" s="6">
        <f t="shared" si="237"/>
        <v>18.994810250000004</v>
      </c>
      <c r="CL34" s="6">
        <v>0</v>
      </c>
      <c r="CM34" s="6">
        <f t="shared" si="238"/>
        <v>116954.68</v>
      </c>
      <c r="CN34" s="6">
        <f t="shared" si="239"/>
        <v>18.994810250000004</v>
      </c>
      <c r="CO34" s="6">
        <v>0</v>
      </c>
      <c r="CP34" s="6">
        <f t="shared" si="240"/>
        <v>116954.68</v>
      </c>
      <c r="CQ34" s="6">
        <f t="shared" si="241"/>
        <v>18.994810250000004</v>
      </c>
      <c r="CR34" s="6">
        <v>0</v>
      </c>
      <c r="CS34" s="6">
        <f t="shared" si="242"/>
        <v>116954.68</v>
      </c>
      <c r="CT34" s="6">
        <f t="shared" si="243"/>
        <v>18.994810250000004</v>
      </c>
      <c r="CU34" s="6">
        <v>0</v>
      </c>
      <c r="CV34" s="6">
        <f t="shared" si="244"/>
        <v>116954.68</v>
      </c>
      <c r="CW34" s="6">
        <f t="shared" si="245"/>
        <v>18.994810250000004</v>
      </c>
      <c r="CX34" s="6">
        <v>0</v>
      </c>
      <c r="CY34" s="6">
        <f t="shared" si="246"/>
        <v>116954.68</v>
      </c>
      <c r="CZ34" s="6">
        <f t="shared" si="247"/>
        <v>18.994810250000004</v>
      </c>
      <c r="DA34" s="6">
        <v>0</v>
      </c>
      <c r="DB34" s="6">
        <f t="shared" si="248"/>
        <v>116954.68</v>
      </c>
      <c r="DC34" s="6">
        <f t="shared" si="249"/>
        <v>18.994810250000004</v>
      </c>
      <c r="DD34" s="6">
        <v>0</v>
      </c>
      <c r="DE34" s="6">
        <f t="shared" si="250"/>
        <v>116954.68</v>
      </c>
      <c r="DF34" s="6">
        <f t="shared" si="251"/>
        <v>18.994810250000004</v>
      </c>
      <c r="DG34" s="6">
        <v>0</v>
      </c>
      <c r="DH34" s="6">
        <f t="shared" si="252"/>
        <v>116954.68</v>
      </c>
      <c r="DI34" s="6">
        <f t="shared" si="253"/>
        <v>18.994810250000004</v>
      </c>
      <c r="DJ34" s="6">
        <v>0</v>
      </c>
      <c r="DK34" s="6">
        <f t="shared" si="254"/>
        <v>116954.68</v>
      </c>
      <c r="DL34" s="6">
        <f t="shared" si="255"/>
        <v>18.994810250000004</v>
      </c>
      <c r="DM34" s="6">
        <v>0</v>
      </c>
      <c r="DN34" s="6">
        <f t="shared" si="256"/>
        <v>116954.68</v>
      </c>
      <c r="DO34" s="6">
        <f t="shared" si="257"/>
        <v>18.994810250000004</v>
      </c>
      <c r="DP34" s="6">
        <v>0</v>
      </c>
      <c r="DQ34" s="6">
        <f t="shared" si="258"/>
        <v>116954.68</v>
      </c>
      <c r="DR34" s="6">
        <f t="shared" si="259"/>
        <v>18.994810250000004</v>
      </c>
      <c r="DS34" s="6">
        <v>0</v>
      </c>
      <c r="DT34" s="6">
        <f t="shared" si="260"/>
        <v>116954.68</v>
      </c>
      <c r="DU34" s="6">
        <f t="shared" si="261"/>
        <v>18.994810250000004</v>
      </c>
      <c r="DV34" s="6">
        <v>0</v>
      </c>
      <c r="DW34" s="6">
        <f t="shared" si="262"/>
        <v>116954.68</v>
      </c>
      <c r="DX34" s="6">
        <f t="shared" si="263"/>
        <v>18.994810250000004</v>
      </c>
      <c r="DY34" s="6">
        <v>0</v>
      </c>
      <c r="DZ34" s="6">
        <f t="shared" si="264"/>
        <v>116954.68</v>
      </c>
      <c r="EA34" s="6">
        <f t="shared" si="265"/>
        <v>18.994810250000004</v>
      </c>
      <c r="EB34" s="6">
        <v>0</v>
      </c>
      <c r="EC34" s="6">
        <f t="shared" si="266"/>
        <v>116954.68</v>
      </c>
      <c r="ED34" s="6">
        <f t="shared" si="267"/>
        <v>18.994810250000004</v>
      </c>
      <c r="EE34" s="6">
        <v>0</v>
      </c>
      <c r="EF34" s="6">
        <f t="shared" si="268"/>
        <v>116954.68</v>
      </c>
      <c r="EG34" s="6">
        <f t="shared" si="269"/>
        <v>18.994810250000004</v>
      </c>
      <c r="EI34" s="118">
        <f t="shared" ca="1" si="270"/>
        <v>227.93772300000003</v>
      </c>
      <c r="EJ34" s="118">
        <f t="shared" ca="1" si="271"/>
        <v>0</v>
      </c>
      <c r="EK34" s="118">
        <f t="shared" ca="1" si="272"/>
        <v>227.93772300000003</v>
      </c>
    </row>
    <row r="35" spans="1:141" x14ac:dyDescent="0.2">
      <c r="A35" s="52" t="s">
        <v>123</v>
      </c>
      <c r="I35" s="20"/>
      <c r="J35" s="7">
        <f>SUBTOTAL(9,J31:J34)</f>
        <v>5444781857.920001</v>
      </c>
      <c r="K35" s="7">
        <f t="shared" ref="K35:BV35" si="273">SUBTOTAL(9,K31:K34)</f>
        <v>18004543.432879914</v>
      </c>
      <c r="L35" s="7">
        <f t="shared" si="273"/>
        <v>-1701989.7466666657</v>
      </c>
      <c r="M35" s="7">
        <f t="shared" si="273"/>
        <v>5443079868.1733341</v>
      </c>
      <c r="N35" s="7">
        <f t="shared" si="273"/>
        <v>18002049.897380468</v>
      </c>
      <c r="O35" s="7">
        <f t="shared" si="273"/>
        <v>-1176231.9566666659</v>
      </c>
      <c r="P35" s="7">
        <f t="shared" si="273"/>
        <v>5441903636.2166681</v>
      </c>
      <c r="Q35" s="7">
        <f t="shared" si="273"/>
        <v>17997843.874002539</v>
      </c>
      <c r="R35" s="7">
        <f t="shared" si="273"/>
        <v>-1455497.5166666657</v>
      </c>
      <c r="S35" s="7">
        <f t="shared" si="273"/>
        <v>5440448138.7000017</v>
      </c>
      <c r="T35" s="7">
        <f t="shared" si="273"/>
        <v>17994013.076676417</v>
      </c>
      <c r="U35" s="7">
        <f t="shared" si="273"/>
        <v>-1693736.0566666657</v>
      </c>
      <c r="V35" s="7">
        <f t="shared" si="273"/>
        <v>5438754402.6433353</v>
      </c>
      <c r="W35" s="7">
        <f t="shared" si="273"/>
        <v>17989364.210103996</v>
      </c>
      <c r="X35" s="7">
        <f t="shared" si="273"/>
        <v>-1895419.0566666657</v>
      </c>
      <c r="Y35" s="7">
        <f t="shared" si="273"/>
        <v>5436858983.586668</v>
      </c>
      <c r="Z35" s="7">
        <f t="shared" si="273"/>
        <v>17984000.746943321</v>
      </c>
      <c r="AA35" s="7">
        <f t="shared" si="273"/>
        <v>7868612.3533333335</v>
      </c>
      <c r="AB35" s="7">
        <f t="shared" si="273"/>
        <v>5444727595.9400024</v>
      </c>
      <c r="AC35" s="7">
        <f t="shared" si="273"/>
        <v>17993901.565851375</v>
      </c>
      <c r="AD35" s="7">
        <f t="shared" si="273"/>
        <v>-1752370.3484276612</v>
      </c>
      <c r="AE35" s="7">
        <f t="shared" si="273"/>
        <v>5442975225.5915747</v>
      </c>
      <c r="AF35" s="7">
        <f t="shared" si="273"/>
        <v>18004036.600135703</v>
      </c>
      <c r="AG35" s="7">
        <f t="shared" si="273"/>
        <v>-1752370.3484276612</v>
      </c>
      <c r="AH35" s="7">
        <f t="shared" si="273"/>
        <v>5441222855.2431469</v>
      </c>
      <c r="AI35" s="7">
        <f t="shared" si="273"/>
        <v>17998839.218816485</v>
      </c>
      <c r="AJ35" s="7">
        <f t="shared" si="273"/>
        <v>2036292.0915723385</v>
      </c>
      <c r="AK35" s="7">
        <f t="shared" si="273"/>
        <v>5443259147.3347197</v>
      </c>
      <c r="AL35" s="7">
        <f t="shared" si="273"/>
        <v>18000230.716219082</v>
      </c>
      <c r="AM35" s="7">
        <f t="shared" si="273"/>
        <v>-1265624.8384276615</v>
      </c>
      <c r="AN35" s="7">
        <f t="shared" si="273"/>
        <v>5441993522.4962921</v>
      </c>
      <c r="AO35" s="7">
        <f t="shared" si="273"/>
        <v>18002336.790866684</v>
      </c>
      <c r="AP35" s="7">
        <f t="shared" si="273"/>
        <v>-1434596.3484276612</v>
      </c>
      <c r="AQ35" s="7">
        <f t="shared" si="273"/>
        <v>5440558926.1478643</v>
      </c>
      <c r="AR35" s="7">
        <f t="shared" si="273"/>
        <v>17998335.574502256</v>
      </c>
      <c r="AS35" s="7">
        <f t="shared" si="273"/>
        <v>2145033.6515723388</v>
      </c>
      <c r="AT35" s="7">
        <f t="shared" si="273"/>
        <v>5442703959.7994366</v>
      </c>
      <c r="AU35" s="7">
        <f t="shared" si="273"/>
        <v>18000385.868307117</v>
      </c>
      <c r="AV35" s="7">
        <f t="shared" si="273"/>
        <v>-1689203.3484276612</v>
      </c>
      <c r="AW35" s="7">
        <f t="shared" si="273"/>
        <v>5441014756.4510098</v>
      </c>
      <c r="AX35" s="7">
        <f t="shared" si="273"/>
        <v>18002051.523485333</v>
      </c>
      <c r="AY35" s="7">
        <f t="shared" si="273"/>
        <v>-1736432.3484276612</v>
      </c>
      <c r="AZ35" s="7">
        <f t="shared" si="273"/>
        <v>5439278324.102582</v>
      </c>
      <c r="BA35" s="7">
        <f t="shared" si="273"/>
        <v>17996975.552985396</v>
      </c>
      <c r="BB35" s="7">
        <f t="shared" si="273"/>
        <v>1859535.6515723388</v>
      </c>
      <c r="BC35" s="7">
        <f t="shared" si="273"/>
        <v>5441137859.7541542</v>
      </c>
      <c r="BD35" s="7">
        <f t="shared" si="273"/>
        <v>17998132.986755665</v>
      </c>
      <c r="BE35" s="7">
        <f t="shared" si="273"/>
        <v>43946854.955896825</v>
      </c>
      <c r="BF35" s="7">
        <f t="shared" si="273"/>
        <v>5485084714.7100506</v>
      </c>
      <c r="BG35" s="7">
        <f t="shared" si="273"/>
        <v>18066241.705548923</v>
      </c>
      <c r="BH35" s="7">
        <f t="shared" si="273"/>
        <v>83256366.635896847</v>
      </c>
      <c r="BI35" s="7">
        <f t="shared" si="273"/>
        <v>5568341081.3459473</v>
      </c>
      <c r="BJ35" s="7">
        <f t="shared" si="273"/>
        <v>18276348.496033005</v>
      </c>
      <c r="BK35" s="7">
        <f t="shared" si="273"/>
        <v>5379831.5607058564</v>
      </c>
      <c r="BL35" s="7">
        <f t="shared" si="273"/>
        <v>5573720912.9066544</v>
      </c>
      <c r="BM35" s="7">
        <f t="shared" si="273"/>
        <v>18431188.99835135</v>
      </c>
      <c r="BN35" s="7">
        <f t="shared" si="273"/>
        <v>-1002690.1708841774</v>
      </c>
      <c r="BO35" s="7">
        <f t="shared" si="273"/>
        <v>5572718222.7357693</v>
      </c>
      <c r="BP35" s="7">
        <f t="shared" si="273"/>
        <v>18439012.604308609</v>
      </c>
      <c r="BQ35" s="7">
        <f t="shared" si="273"/>
        <v>-1002690.1708841774</v>
      </c>
      <c r="BR35" s="7">
        <f t="shared" si="273"/>
        <v>5571715532.5648861</v>
      </c>
      <c r="BS35" s="7">
        <f t="shared" si="273"/>
        <v>18436438.280355558</v>
      </c>
      <c r="BT35" s="7">
        <f t="shared" si="273"/>
        <v>4965040.3564963965</v>
      </c>
      <c r="BU35" s="7">
        <f t="shared" si="273"/>
        <v>5576680572.921382</v>
      </c>
      <c r="BV35" s="7">
        <f t="shared" si="273"/>
        <v>18444328.972194161</v>
      </c>
      <c r="BW35" s="7">
        <f t="shared" ref="BW35:EG35" si="274">SUBTOTAL(9,BW31:BW34)</f>
        <v>28033322.949115537</v>
      </c>
      <c r="BX35" s="7">
        <f t="shared" si="274"/>
        <v>5604713895.8704977</v>
      </c>
      <c r="BY35" s="7">
        <f t="shared" si="274"/>
        <v>18494767.159720056</v>
      </c>
      <c r="BZ35" s="7">
        <f t="shared" si="274"/>
        <v>-372866.8008841835</v>
      </c>
      <c r="CA35" s="7">
        <f t="shared" si="274"/>
        <v>5604341029.0696135</v>
      </c>
      <c r="CB35" s="7">
        <f t="shared" si="274"/>
        <v>18535663.233886119</v>
      </c>
      <c r="CC35" s="7">
        <f t="shared" si="274"/>
        <v>5992632.2164963866</v>
      </c>
      <c r="CD35" s="7">
        <f t="shared" si="274"/>
        <v>5610333661.2861099</v>
      </c>
      <c r="CE35" s="7">
        <f t="shared" si="274"/>
        <v>18546051.458740238</v>
      </c>
      <c r="CF35" s="7">
        <f t="shared" si="274"/>
        <v>-498073.33088417922</v>
      </c>
      <c r="CG35" s="7">
        <f t="shared" si="274"/>
        <v>5609835587.9552259</v>
      </c>
      <c r="CH35" s="7">
        <f t="shared" si="274"/>
        <v>18556348.343623213</v>
      </c>
      <c r="CI35" s="7">
        <f t="shared" si="274"/>
        <v>-1002690.1708841774</v>
      </c>
      <c r="CJ35" s="7">
        <f t="shared" si="274"/>
        <v>5608832897.7843418</v>
      </c>
      <c r="CK35" s="7">
        <f t="shared" si="274"/>
        <v>18554605.582130838</v>
      </c>
      <c r="CL35" s="7">
        <f t="shared" si="274"/>
        <v>4965040.3564963965</v>
      </c>
      <c r="CM35" s="7">
        <f t="shared" si="274"/>
        <v>5613797938.1408386</v>
      </c>
      <c r="CN35" s="7">
        <f t="shared" si="274"/>
        <v>18562496.273969438</v>
      </c>
      <c r="CO35" s="7">
        <f t="shared" si="274"/>
        <v>-961536.84171948966</v>
      </c>
      <c r="CP35" s="7">
        <f t="shared" si="274"/>
        <v>5612836401.299118</v>
      </c>
      <c r="CQ35" s="7">
        <f t="shared" si="274"/>
        <v>18570459.132310469</v>
      </c>
      <c r="CR35" s="7">
        <f t="shared" si="274"/>
        <v>-961536.84171948966</v>
      </c>
      <c r="CS35" s="7">
        <f t="shared" si="274"/>
        <v>5611874864.4573994</v>
      </c>
      <c r="CT35" s="7">
        <f t="shared" si="274"/>
        <v>18568029.141362272</v>
      </c>
      <c r="CU35" s="7">
        <f t="shared" si="274"/>
        <v>6127087.9061005311</v>
      </c>
      <c r="CV35" s="7">
        <f t="shared" si="274"/>
        <v>5618001952.3634996</v>
      </c>
      <c r="CW35" s="7">
        <f t="shared" si="274"/>
        <v>18577862.302830126</v>
      </c>
      <c r="CX35" s="7">
        <f t="shared" si="274"/>
        <v>-45226.77644685749</v>
      </c>
      <c r="CY35" s="7">
        <f t="shared" si="274"/>
        <v>5617956725.5870533</v>
      </c>
      <c r="CZ35" s="7">
        <f t="shared" si="274"/>
        <v>18589301.731502537</v>
      </c>
      <c r="DA35" s="7">
        <f t="shared" si="274"/>
        <v>-45226.77644685749</v>
      </c>
      <c r="DB35" s="7">
        <f t="shared" si="274"/>
        <v>5617911498.810606</v>
      </c>
      <c r="DC35" s="7">
        <f t="shared" si="274"/>
        <v>18590084.274963465</v>
      </c>
      <c r="DD35" s="7">
        <f t="shared" si="274"/>
        <v>57679969.547654882</v>
      </c>
      <c r="DE35" s="7">
        <f t="shared" si="274"/>
        <v>5675591468.3582611</v>
      </c>
      <c r="DF35" s="7">
        <f t="shared" si="274"/>
        <v>18677805.489866454</v>
      </c>
      <c r="DG35" s="7">
        <f t="shared" si="274"/>
        <v>32324159.000752836</v>
      </c>
      <c r="DH35" s="7">
        <f t="shared" si="274"/>
        <v>5707915627.3590145</v>
      </c>
      <c r="DI35" s="7">
        <f t="shared" si="274"/>
        <v>18812995.294943299</v>
      </c>
      <c r="DJ35" s="7">
        <f t="shared" si="274"/>
        <v>19296826.509952962</v>
      </c>
      <c r="DK35" s="7">
        <f t="shared" si="274"/>
        <v>5727212453.8689671</v>
      </c>
      <c r="DL35" s="7">
        <f t="shared" si="274"/>
        <v>18889589.022493619</v>
      </c>
      <c r="DM35" s="7">
        <f t="shared" si="274"/>
        <v>9343682.1648553647</v>
      </c>
      <c r="DN35" s="7">
        <f t="shared" si="274"/>
        <v>5736556136.033823</v>
      </c>
      <c r="DO35" s="7">
        <f t="shared" si="274"/>
        <v>18934906.830839727</v>
      </c>
      <c r="DP35" s="7">
        <f t="shared" si="274"/>
        <v>-45226.77644685749</v>
      </c>
      <c r="DQ35" s="7">
        <f t="shared" si="274"/>
        <v>5736510909.2573757</v>
      </c>
      <c r="DR35" s="7">
        <f t="shared" si="274"/>
        <v>18951882.04527029</v>
      </c>
      <c r="DS35" s="7">
        <f t="shared" si="274"/>
        <v>-45226.77644685749</v>
      </c>
      <c r="DT35" s="7">
        <f t="shared" si="274"/>
        <v>5736465682.4809303</v>
      </c>
      <c r="DU35" s="7">
        <f t="shared" si="274"/>
        <v>18952664.588731211</v>
      </c>
      <c r="DV35" s="7">
        <f t="shared" si="274"/>
        <v>8113585.4218553752</v>
      </c>
      <c r="DW35" s="7">
        <f t="shared" si="274"/>
        <v>5744579267.9027853</v>
      </c>
      <c r="DX35" s="7">
        <f t="shared" si="274"/>
        <v>18967754.430101223</v>
      </c>
      <c r="DY35" s="7">
        <f t="shared" si="274"/>
        <v>96642.846680041635</v>
      </c>
      <c r="DZ35" s="7">
        <f t="shared" si="274"/>
        <v>5744675910.7494659</v>
      </c>
      <c r="EA35" s="7">
        <f t="shared" si="274"/>
        <v>18983052.157944959</v>
      </c>
      <c r="EB35" s="7">
        <f t="shared" si="274"/>
        <v>2742505.0974800168</v>
      </c>
      <c r="EC35" s="7">
        <f t="shared" si="274"/>
        <v>5747418415.8469458</v>
      </c>
      <c r="ED35" s="7">
        <f t="shared" si="274"/>
        <v>18988321.215083521</v>
      </c>
      <c r="EE35" s="7">
        <f t="shared" si="274"/>
        <v>11695613.534340071</v>
      </c>
      <c r="EF35" s="7">
        <f t="shared" si="274"/>
        <v>5759114029.3812857</v>
      </c>
      <c r="EG35" s="7">
        <f t="shared" si="274"/>
        <v>19013775.90371833</v>
      </c>
      <c r="EI35" s="156">
        <f ca="1">SUBTOTAL(9,EI31:EI34)</f>
        <v>222286062.4854311</v>
      </c>
      <c r="EJ35" s="156">
        <f ca="1">SUBTOTAL(9,EJ31:EJ34)</f>
        <v>4066070.5000275299</v>
      </c>
      <c r="EK35" s="156">
        <f ca="1">SUBTOTAL(9,EK31:EK34)</f>
        <v>226352132.98545864</v>
      </c>
    </row>
    <row r="36" spans="1:141" x14ac:dyDescent="0.2">
      <c r="I36" s="20"/>
      <c r="J36" s="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I36" s="118"/>
      <c r="EJ36" s="118"/>
      <c r="EK36" s="118"/>
    </row>
    <row r="37" spans="1:141" x14ac:dyDescent="0.2">
      <c r="A37" s="82" t="s">
        <v>95</v>
      </c>
      <c r="I37" s="20"/>
      <c r="J37" s="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I37" s="118"/>
      <c r="EJ37" s="118"/>
      <c r="EK37" s="118"/>
    </row>
    <row r="38" spans="1:141" x14ac:dyDescent="0.2">
      <c r="A38" s="52" t="s">
        <v>78</v>
      </c>
      <c r="B38" s="52" t="str">
        <f t="shared" ref="B38:B41" si="275">C38</f>
        <v>CAGE</v>
      </c>
      <c r="C38" s="52" t="s">
        <v>14</v>
      </c>
      <c r="D38" s="52" t="s">
        <v>79</v>
      </c>
      <c r="E38" s="52" t="s">
        <v>96</v>
      </c>
      <c r="F38" s="52" t="str">
        <f>D38&amp;E38&amp;C38</f>
        <v>DTRNPCAGE</v>
      </c>
      <c r="G38" s="52" t="str">
        <f>E38&amp;C38</f>
        <v>TRNPCAGE</v>
      </c>
      <c r="H38" s="20"/>
      <c r="I38" s="20">
        <f>I41</f>
        <v>1.7138885551093868E-2</v>
      </c>
      <c r="J38" s="6">
        <v>168851160.86999997</v>
      </c>
      <c r="K38" s="6">
        <f>(J38*I38)/12</f>
        <v>241160.0601100224</v>
      </c>
      <c r="L38" s="6">
        <v>0</v>
      </c>
      <c r="M38" s="6">
        <f t="shared" ref="M38:M41" si="276">J38+L38</f>
        <v>168851160.86999997</v>
      </c>
      <c r="N38" s="6">
        <f t="shared" ref="N38:N41" si="277">(((J38+M38)/2)*$I38)/12</f>
        <v>241160.0601100224</v>
      </c>
      <c r="O38" s="6">
        <v>0</v>
      </c>
      <c r="P38" s="6">
        <f t="shared" ref="P38:P41" si="278">M38+O38</f>
        <v>168851160.86999997</v>
      </c>
      <c r="Q38" s="6">
        <f t="shared" ref="Q38:Q41" si="279">(((M38+P38)/2)*$I38)/12</f>
        <v>241160.0601100224</v>
      </c>
      <c r="R38" s="6">
        <v>0</v>
      </c>
      <c r="S38" s="6">
        <f t="shared" ref="S38:S41" si="280">P38+R38</f>
        <v>168851160.86999997</v>
      </c>
      <c r="T38" s="6">
        <f t="shared" ref="T38:T41" si="281">(((P38+S38)/2)*$I38)/12</f>
        <v>241160.0601100224</v>
      </c>
      <c r="U38" s="6">
        <v>0</v>
      </c>
      <c r="V38" s="6">
        <f t="shared" ref="V38:V41" si="282">S38+U38</f>
        <v>168851160.86999997</v>
      </c>
      <c r="W38" s="6">
        <f t="shared" ref="W38:W41" si="283">(((S38+V38)/2)*$I38)/12</f>
        <v>241160.0601100224</v>
      </c>
      <c r="X38" s="6">
        <v>0</v>
      </c>
      <c r="Y38" s="6">
        <f t="shared" ref="Y38:Y41" si="284">V38+X38</f>
        <v>168851160.86999997</v>
      </c>
      <c r="Z38" s="6">
        <f t="shared" ref="Z38:Z41" si="285">(((V38+Y38)/2)*$I38)/12</f>
        <v>241160.0601100224</v>
      </c>
      <c r="AA38" s="6">
        <v>0</v>
      </c>
      <c r="AB38" s="6">
        <f t="shared" ref="AB38:AB41" si="286">Y38+AA38</f>
        <v>168851160.86999997</v>
      </c>
      <c r="AC38" s="6">
        <f t="shared" ref="AC38:AC41" si="287">(((Y38+AB38)/2)*$I38)/12</f>
        <v>241160.0601100224</v>
      </c>
      <c r="AD38" s="6">
        <v>0</v>
      </c>
      <c r="AE38" s="6">
        <f t="shared" ref="AE38:AE41" si="288">AB38+AD38</f>
        <v>168851160.86999997</v>
      </c>
      <c r="AF38" s="6">
        <f t="shared" ref="AF38:AF41" si="289">(((AB38+AE38)/2)*$I38)/12</f>
        <v>241160.0601100224</v>
      </c>
      <c r="AG38" s="6">
        <v>0</v>
      </c>
      <c r="AH38" s="6">
        <f t="shared" ref="AH38:AH41" si="290">AE38+AG38</f>
        <v>168851160.86999997</v>
      </c>
      <c r="AI38" s="6">
        <f t="shared" ref="AI38:AI41" si="291">(((AE38+AH38)/2)*$I38)/12</f>
        <v>241160.0601100224</v>
      </c>
      <c r="AJ38" s="6">
        <v>0</v>
      </c>
      <c r="AK38" s="6">
        <f t="shared" ref="AK38:AK41" si="292">AH38+AJ38</f>
        <v>168851160.86999997</v>
      </c>
      <c r="AL38" s="6">
        <f t="shared" ref="AL38:AL41" si="293">(((AH38+AK38)/2)*$I38)/12</f>
        <v>241160.0601100224</v>
      </c>
      <c r="AM38" s="6">
        <v>0</v>
      </c>
      <c r="AN38" s="6">
        <f t="shared" ref="AN38:AN41" si="294">AK38+AM38</f>
        <v>168851160.86999997</v>
      </c>
      <c r="AO38" s="6">
        <f t="shared" ref="AO38:AO41" si="295">(((AK38+AN38)/2)*$I38)/12</f>
        <v>241160.0601100224</v>
      </c>
      <c r="AP38" s="6">
        <v>0</v>
      </c>
      <c r="AQ38" s="6">
        <f t="shared" ref="AQ38:AQ41" si="296">AN38+AP38</f>
        <v>168851160.86999997</v>
      </c>
      <c r="AR38" s="6">
        <f t="shared" ref="AR38:AR41" si="297">(((AN38+AQ38)/2)*$I38)/12</f>
        <v>241160.0601100224</v>
      </c>
      <c r="AS38" s="6">
        <v>0</v>
      </c>
      <c r="AT38" s="6">
        <f t="shared" ref="AT38:AT41" si="298">AQ38+AS38</f>
        <v>168851160.86999997</v>
      </c>
      <c r="AU38" s="6">
        <f t="shared" ref="AU38:AU41" si="299">(((AQ38+AT38)/2)*$I38)/12</f>
        <v>241160.0601100224</v>
      </c>
      <c r="AV38" s="6">
        <v>0</v>
      </c>
      <c r="AW38" s="6">
        <f t="shared" ref="AW38:AW41" si="300">AT38+AV38</f>
        <v>168851160.86999997</v>
      </c>
      <c r="AX38" s="6">
        <f t="shared" ref="AX38:AX41" si="301">(((AT38+AW38)/2)*$I38)/12</f>
        <v>241160.0601100224</v>
      </c>
      <c r="AY38" s="6">
        <v>0</v>
      </c>
      <c r="AZ38" s="6">
        <f t="shared" ref="AZ38:AZ41" si="302">AW38+AY38</f>
        <v>168851160.86999997</v>
      </c>
      <c r="BA38" s="6">
        <f t="shared" ref="BA38:BA41" si="303">(((AW38+AZ38)/2)*$I38)/12</f>
        <v>241160.0601100224</v>
      </c>
      <c r="BB38" s="6">
        <v>0</v>
      </c>
      <c r="BC38" s="6">
        <f t="shared" ref="BC38:BC41" si="304">AZ38+BB38</f>
        <v>168851160.86999997</v>
      </c>
      <c r="BD38" s="6">
        <f t="shared" ref="BD38:BD41" si="305">(((AZ38+BC38)/2)*$I38)/12</f>
        <v>241160.0601100224</v>
      </c>
      <c r="BE38" s="6">
        <v>0</v>
      </c>
      <c r="BF38" s="6">
        <f t="shared" ref="BF38:BF41" si="306">BC38+BE38</f>
        <v>168851160.86999997</v>
      </c>
      <c r="BG38" s="6">
        <f t="shared" ref="BG38:BG41" si="307">(((BC38+BF38)/2)*$I38)/12</f>
        <v>241160.0601100224</v>
      </c>
      <c r="BH38" s="6">
        <v>0</v>
      </c>
      <c r="BI38" s="6">
        <f t="shared" ref="BI38:BI41" si="308">BF38+BH38</f>
        <v>168851160.86999997</v>
      </c>
      <c r="BJ38" s="6">
        <f t="shared" ref="BJ38:BJ41" si="309">(((BF38+BI38)/2)*$I38)/12</f>
        <v>241160.0601100224</v>
      </c>
      <c r="BK38" s="6">
        <v>0</v>
      </c>
      <c r="BL38" s="6">
        <f t="shared" ref="BL38:BL41" si="310">BI38+BK38</f>
        <v>168851160.86999997</v>
      </c>
      <c r="BM38" s="6">
        <f t="shared" ref="BM38:BM41" si="311">(((BI38+BL38)/2)*$I38)/12</f>
        <v>241160.0601100224</v>
      </c>
      <c r="BN38" s="6">
        <v>0</v>
      </c>
      <c r="BO38" s="6">
        <f t="shared" ref="BO38:BO41" si="312">BL38+BN38</f>
        <v>168851160.86999997</v>
      </c>
      <c r="BP38" s="6">
        <f t="shared" ref="BP38:BP41" si="313">(((BL38+BO38)/2)*$I38)/12</f>
        <v>241160.0601100224</v>
      </c>
      <c r="BQ38" s="6">
        <v>0</v>
      </c>
      <c r="BR38" s="6">
        <f t="shared" ref="BR38:BR41" si="314">BO38+BQ38</f>
        <v>168851160.86999997</v>
      </c>
      <c r="BS38" s="6">
        <f t="shared" ref="BS38:BS41" si="315">(((BO38+BR38)/2)*$I38)/12</f>
        <v>241160.0601100224</v>
      </c>
      <c r="BT38" s="6">
        <v>0</v>
      </c>
      <c r="BU38" s="6">
        <f t="shared" ref="BU38:BU41" si="316">BR38+BT38</f>
        <v>168851160.86999997</v>
      </c>
      <c r="BV38" s="6">
        <f t="shared" ref="BV38:BV41" si="317">(((BR38+BU38)/2)*$I38)/12</f>
        <v>241160.0601100224</v>
      </c>
      <c r="BW38" s="6">
        <v>0</v>
      </c>
      <c r="BX38" s="6">
        <f t="shared" ref="BX38:BX41" si="318">BU38+BW38</f>
        <v>168851160.86999997</v>
      </c>
      <c r="BY38" s="6">
        <f t="shared" ref="BY38:BY41" si="319">(((BU38+BX38)/2)*$I38)/12</f>
        <v>241160.0601100224</v>
      </c>
      <c r="BZ38" s="6">
        <v>0</v>
      </c>
      <c r="CA38" s="6">
        <f t="shared" ref="CA38:CA41" si="320">BX38+BZ38</f>
        <v>168851160.86999997</v>
      </c>
      <c r="CB38" s="6">
        <f t="shared" ref="CB38:CB41" si="321">(((BX38+CA38)/2)*$I38)/12</f>
        <v>241160.0601100224</v>
      </c>
      <c r="CC38" s="6">
        <v>0</v>
      </c>
      <c r="CD38" s="6">
        <f t="shared" ref="CD38:CD41" si="322">CA38+CC38</f>
        <v>168851160.86999997</v>
      </c>
      <c r="CE38" s="6">
        <f t="shared" ref="CE38:CE41" si="323">(((CA38+CD38)/2)*$I38)/12</f>
        <v>241160.0601100224</v>
      </c>
      <c r="CF38" s="6">
        <v>0</v>
      </c>
      <c r="CG38" s="6">
        <f t="shared" ref="CG38:CG41" si="324">CD38+CF38</f>
        <v>168851160.86999997</v>
      </c>
      <c r="CH38" s="6">
        <f t="shared" ref="CH38:CH41" si="325">(((CD38+CG38)/2)*$I38)/12</f>
        <v>241160.0601100224</v>
      </c>
      <c r="CI38" s="6">
        <v>0</v>
      </c>
      <c r="CJ38" s="6">
        <f t="shared" ref="CJ38:CJ41" si="326">CG38+CI38</f>
        <v>168851160.86999997</v>
      </c>
      <c r="CK38" s="6">
        <f t="shared" ref="CK38:CK41" si="327">(((CG38+CJ38)/2)*$I38)/12</f>
        <v>241160.0601100224</v>
      </c>
      <c r="CL38" s="6">
        <v>0</v>
      </c>
      <c r="CM38" s="6">
        <f t="shared" ref="CM38:CM41" si="328">CJ38+CL38</f>
        <v>168851160.86999997</v>
      </c>
      <c r="CN38" s="6">
        <f t="shared" ref="CN38:CN41" si="329">(((CJ38+CM38)/2)*$I38)/12</f>
        <v>241160.0601100224</v>
      </c>
      <c r="CO38" s="6">
        <v>0</v>
      </c>
      <c r="CP38" s="6">
        <f t="shared" ref="CP38:CP41" si="330">CM38+CO38</f>
        <v>168851160.86999997</v>
      </c>
      <c r="CQ38" s="6">
        <f t="shared" ref="CQ38:CQ41" si="331">(((CM38+CP38)/2)*$I38)/12</f>
        <v>241160.0601100224</v>
      </c>
      <c r="CR38" s="6">
        <v>0</v>
      </c>
      <c r="CS38" s="6">
        <f t="shared" ref="CS38:CS41" si="332">CP38+CR38</f>
        <v>168851160.86999997</v>
      </c>
      <c r="CT38" s="6">
        <f t="shared" ref="CT38:CT41" si="333">(((CP38+CS38)/2)*$I38)/12</f>
        <v>241160.0601100224</v>
      </c>
      <c r="CU38" s="6">
        <v>0</v>
      </c>
      <c r="CV38" s="6">
        <f t="shared" ref="CV38:CV41" si="334">CS38+CU38</f>
        <v>168851160.86999997</v>
      </c>
      <c r="CW38" s="6">
        <f t="shared" ref="CW38:CW41" si="335">(((CS38+CV38)/2)*$I38)/12</f>
        <v>241160.0601100224</v>
      </c>
      <c r="CX38" s="6">
        <v>0</v>
      </c>
      <c r="CY38" s="6">
        <f t="shared" ref="CY38:CY41" si="336">CV38+CX38</f>
        <v>168851160.86999997</v>
      </c>
      <c r="CZ38" s="6">
        <f t="shared" ref="CZ38:CZ41" si="337">(((CV38+CY38)/2)*$I38)/12</f>
        <v>241160.0601100224</v>
      </c>
      <c r="DA38" s="6">
        <v>0</v>
      </c>
      <c r="DB38" s="6">
        <f t="shared" ref="DB38:DB41" si="338">CY38+DA38</f>
        <v>168851160.86999997</v>
      </c>
      <c r="DC38" s="6">
        <f t="shared" ref="DC38:DC41" si="339">(((CY38+DB38)/2)*$I38)/12</f>
        <v>241160.0601100224</v>
      </c>
      <c r="DD38" s="6">
        <v>0</v>
      </c>
      <c r="DE38" s="6">
        <f t="shared" ref="DE38:DE41" si="340">DB38+DD38</f>
        <v>168851160.86999997</v>
      </c>
      <c r="DF38" s="6">
        <f t="shared" ref="DF38:DF41" si="341">(((DB38+DE38)/2)*$I38)/12</f>
        <v>241160.0601100224</v>
      </c>
      <c r="DG38" s="6">
        <v>0</v>
      </c>
      <c r="DH38" s="6">
        <f t="shared" ref="DH38:DH41" si="342">DE38+DG38</f>
        <v>168851160.86999997</v>
      </c>
      <c r="DI38" s="6">
        <f t="shared" ref="DI38:DI41" si="343">(((DE38+DH38)/2)*$I38)/12</f>
        <v>241160.0601100224</v>
      </c>
      <c r="DJ38" s="6">
        <v>0</v>
      </c>
      <c r="DK38" s="6">
        <f t="shared" ref="DK38:DK41" si="344">DH38+DJ38</f>
        <v>168851160.86999997</v>
      </c>
      <c r="DL38" s="6">
        <f t="shared" ref="DL38:DL41" si="345">(((DH38+DK38)/2)*$I38)/12</f>
        <v>241160.0601100224</v>
      </c>
      <c r="DM38" s="6">
        <v>0</v>
      </c>
      <c r="DN38" s="6">
        <f t="shared" ref="DN38:DN41" si="346">DK38+DM38</f>
        <v>168851160.86999997</v>
      </c>
      <c r="DO38" s="6">
        <f t="shared" ref="DO38:DO41" si="347">(((DK38+DN38)/2)*$I38)/12</f>
        <v>241160.0601100224</v>
      </c>
      <c r="DP38" s="6">
        <v>0</v>
      </c>
      <c r="DQ38" s="6">
        <f t="shared" ref="DQ38:DQ41" si="348">DN38+DP38</f>
        <v>168851160.86999997</v>
      </c>
      <c r="DR38" s="6">
        <f t="shared" ref="DR38:DR41" si="349">(((DN38+DQ38)/2)*$I38)/12</f>
        <v>241160.0601100224</v>
      </c>
      <c r="DS38" s="6">
        <v>0</v>
      </c>
      <c r="DT38" s="6">
        <f t="shared" ref="DT38:DT41" si="350">DQ38+DS38</f>
        <v>168851160.86999997</v>
      </c>
      <c r="DU38" s="6">
        <f t="shared" ref="DU38:DU41" si="351">(((DQ38+DT38)/2)*$I38)/12</f>
        <v>241160.0601100224</v>
      </c>
      <c r="DV38" s="6">
        <v>0</v>
      </c>
      <c r="DW38" s="6">
        <f t="shared" ref="DW38:DW41" si="352">DT38+DV38</f>
        <v>168851160.86999997</v>
      </c>
      <c r="DX38" s="6">
        <f t="shared" ref="DX38:DX41" si="353">(((DT38+DW38)/2)*$I38)/12</f>
        <v>241160.0601100224</v>
      </c>
      <c r="DY38" s="6">
        <v>0</v>
      </c>
      <c r="DZ38" s="6">
        <f t="shared" ref="DZ38:DZ41" si="354">DW38+DY38</f>
        <v>168851160.86999997</v>
      </c>
      <c r="EA38" s="6">
        <f t="shared" ref="EA38:EA41" si="355">(((DW38+DZ38)/2)*$I38)/12</f>
        <v>241160.0601100224</v>
      </c>
      <c r="EB38" s="6">
        <v>0</v>
      </c>
      <c r="EC38" s="6">
        <f t="shared" ref="EC38:EC41" si="356">DZ38+EB38</f>
        <v>168851160.86999997</v>
      </c>
      <c r="ED38" s="6">
        <f t="shared" ref="ED38:ED41" si="357">(((DZ38+EC38)/2)*$I38)/12</f>
        <v>241160.0601100224</v>
      </c>
      <c r="EE38" s="6">
        <v>0</v>
      </c>
      <c r="EF38" s="6">
        <f t="shared" ref="EF38:EF41" si="358">EC38+EE38</f>
        <v>168851160.86999997</v>
      </c>
      <c r="EG38" s="6">
        <f t="shared" ref="EG38:EG41" si="359">(((EC38+EF38)/2)*$I38)/12</f>
        <v>241160.0601100224</v>
      </c>
      <c r="EI38" s="118">
        <f t="shared" ref="EI38:EI41" ca="1" si="360">SUMIF($BO$6:$CW$7,"Depreciation Expense",$BO38:$CW38)</f>
        <v>2893920.7213202682</v>
      </c>
      <c r="EJ38" s="118">
        <f t="shared" ref="EJ38:EJ41" ca="1" si="361">EK38-EI38</f>
        <v>0</v>
      </c>
      <c r="EK38" s="118">
        <f t="shared" ref="EK38:EK41" ca="1" si="362">SUMIF($CY$6:$EG$7,"Depreciation Expense",$CY38:$EG38)</f>
        <v>2893920.7213202682</v>
      </c>
    </row>
    <row r="39" spans="1:141" x14ac:dyDescent="0.2">
      <c r="A39" s="52" t="s">
        <v>81</v>
      </c>
      <c r="B39" s="52" t="str">
        <f t="shared" si="275"/>
        <v>CAGW</v>
      </c>
      <c r="C39" s="52" t="s">
        <v>15</v>
      </c>
      <c r="D39" s="52" t="s">
        <v>79</v>
      </c>
      <c r="E39" s="52" t="s">
        <v>96</v>
      </c>
      <c r="F39" s="52" t="str">
        <f>D39&amp;E39&amp;C39</f>
        <v>DTRNPCAGW</v>
      </c>
      <c r="G39" s="52" t="str">
        <f>E39&amp;C39</f>
        <v>TRNPCAGW</v>
      </c>
      <c r="H39" s="20"/>
      <c r="I39" s="20">
        <v>1.7799999999999996E-2</v>
      </c>
      <c r="J39" s="6">
        <v>17801179.050000004</v>
      </c>
      <c r="K39" s="6">
        <f>(J39*I39)/12</f>
        <v>26405.082257500002</v>
      </c>
      <c r="L39" s="6">
        <v>-2807.0651666666668</v>
      </c>
      <c r="M39" s="6">
        <f t="shared" si="276"/>
        <v>17798371.984833337</v>
      </c>
      <c r="N39" s="6">
        <f t="shared" si="277"/>
        <v>26403.000350834725</v>
      </c>
      <c r="O39" s="6">
        <v>-2807.0651666666668</v>
      </c>
      <c r="P39" s="6">
        <f t="shared" si="278"/>
        <v>17795564.91966667</v>
      </c>
      <c r="Q39" s="6">
        <f t="shared" si="279"/>
        <v>26398.836537504165</v>
      </c>
      <c r="R39" s="6">
        <v>-2807.0651666666668</v>
      </c>
      <c r="S39" s="6">
        <f t="shared" si="280"/>
        <v>17792757.854500003</v>
      </c>
      <c r="T39" s="6">
        <f t="shared" si="281"/>
        <v>26394.672724173612</v>
      </c>
      <c r="U39" s="6">
        <v>-2807.0651666666668</v>
      </c>
      <c r="V39" s="6">
        <f t="shared" si="282"/>
        <v>17789950.789333336</v>
      </c>
      <c r="W39" s="6">
        <f t="shared" si="283"/>
        <v>26390.508910843055</v>
      </c>
      <c r="X39" s="6">
        <v>-2807.0651666666668</v>
      </c>
      <c r="Y39" s="6">
        <f t="shared" si="284"/>
        <v>17787143.724166669</v>
      </c>
      <c r="Z39" s="6">
        <f t="shared" si="285"/>
        <v>26386.345097512498</v>
      </c>
      <c r="AA39" s="6">
        <v>-2807.0651666666668</v>
      </c>
      <c r="AB39" s="6">
        <f t="shared" si="286"/>
        <v>17784336.659000002</v>
      </c>
      <c r="AC39" s="6">
        <f t="shared" si="287"/>
        <v>26382.181284181945</v>
      </c>
      <c r="AD39" s="6">
        <v>-2807.0651666666668</v>
      </c>
      <c r="AE39" s="6">
        <f t="shared" si="288"/>
        <v>17781529.593833335</v>
      </c>
      <c r="AF39" s="6">
        <f t="shared" si="289"/>
        <v>26378.017470851384</v>
      </c>
      <c r="AG39" s="6">
        <v>-2807.0651666666668</v>
      </c>
      <c r="AH39" s="6">
        <f t="shared" si="290"/>
        <v>17778722.528666668</v>
      </c>
      <c r="AI39" s="6">
        <f t="shared" si="291"/>
        <v>26373.853657520831</v>
      </c>
      <c r="AJ39" s="6">
        <v>-2807.0651666666668</v>
      </c>
      <c r="AK39" s="6">
        <f t="shared" si="292"/>
        <v>17775915.463500001</v>
      </c>
      <c r="AL39" s="6">
        <f t="shared" si="293"/>
        <v>26369.689844190274</v>
      </c>
      <c r="AM39" s="6">
        <v>-2807.0651666666668</v>
      </c>
      <c r="AN39" s="6">
        <f t="shared" si="294"/>
        <v>17773108.398333333</v>
      </c>
      <c r="AO39" s="6">
        <f t="shared" si="295"/>
        <v>26365.526030859717</v>
      </c>
      <c r="AP39" s="6">
        <v>-2807.0651666666668</v>
      </c>
      <c r="AQ39" s="6">
        <f t="shared" si="296"/>
        <v>17770301.333166666</v>
      </c>
      <c r="AR39" s="6">
        <f t="shared" si="297"/>
        <v>26361.362217529164</v>
      </c>
      <c r="AS39" s="6">
        <v>-2807.0651666666668</v>
      </c>
      <c r="AT39" s="6">
        <f t="shared" si="298"/>
        <v>17767494.267999999</v>
      </c>
      <c r="AU39" s="6">
        <f t="shared" si="299"/>
        <v>26357.198404198603</v>
      </c>
      <c r="AV39" s="6">
        <v>-2807.0651666666668</v>
      </c>
      <c r="AW39" s="6">
        <f t="shared" si="300"/>
        <v>17764687.202833332</v>
      </c>
      <c r="AX39" s="6">
        <f t="shared" si="301"/>
        <v>26353.034590868047</v>
      </c>
      <c r="AY39" s="6">
        <v>-2807.0651666666668</v>
      </c>
      <c r="AZ39" s="6">
        <f t="shared" si="302"/>
        <v>17761880.137666665</v>
      </c>
      <c r="BA39" s="6">
        <f t="shared" si="303"/>
        <v>26348.870777537493</v>
      </c>
      <c r="BB39" s="6">
        <v>-2807.0651666666668</v>
      </c>
      <c r="BC39" s="6">
        <f t="shared" si="304"/>
        <v>17759073.072499998</v>
      </c>
      <c r="BD39" s="6">
        <f t="shared" si="305"/>
        <v>26344.706964206936</v>
      </c>
      <c r="BE39" s="6">
        <v>-2807.0651666666668</v>
      </c>
      <c r="BF39" s="6">
        <f t="shared" si="306"/>
        <v>17756266.007333331</v>
      </c>
      <c r="BG39" s="6">
        <f t="shared" si="307"/>
        <v>26340.543150876383</v>
      </c>
      <c r="BH39" s="6">
        <v>-2807.0651666666668</v>
      </c>
      <c r="BI39" s="6">
        <f t="shared" si="308"/>
        <v>17753458.942166664</v>
      </c>
      <c r="BJ39" s="6">
        <f t="shared" si="309"/>
        <v>26336.379337545823</v>
      </c>
      <c r="BK39" s="6">
        <v>-2807.0651666666668</v>
      </c>
      <c r="BL39" s="6">
        <f t="shared" si="310"/>
        <v>17750651.876999997</v>
      </c>
      <c r="BM39" s="6">
        <f t="shared" si="311"/>
        <v>26332.215524215266</v>
      </c>
      <c r="BN39" s="6">
        <v>-2807.0651666666668</v>
      </c>
      <c r="BO39" s="6">
        <f t="shared" si="312"/>
        <v>17747844.811833329</v>
      </c>
      <c r="BP39" s="6">
        <f t="shared" si="313"/>
        <v>26328.051710884713</v>
      </c>
      <c r="BQ39" s="6">
        <v>-2807.0651666666668</v>
      </c>
      <c r="BR39" s="6">
        <f t="shared" si="314"/>
        <v>17745037.746666662</v>
      </c>
      <c r="BS39" s="6">
        <f t="shared" si="315"/>
        <v>26323.887897554156</v>
      </c>
      <c r="BT39" s="6">
        <v>-2807.0651666666668</v>
      </c>
      <c r="BU39" s="6">
        <f t="shared" si="316"/>
        <v>17742230.681499995</v>
      </c>
      <c r="BV39" s="6">
        <f t="shared" si="317"/>
        <v>26319.724084223602</v>
      </c>
      <c r="BW39" s="6">
        <v>-2807.0651666666668</v>
      </c>
      <c r="BX39" s="6">
        <f t="shared" si="318"/>
        <v>17739423.616333328</v>
      </c>
      <c r="BY39" s="6">
        <f t="shared" si="319"/>
        <v>26315.560270893042</v>
      </c>
      <c r="BZ39" s="6">
        <v>-2807.0651666666668</v>
      </c>
      <c r="CA39" s="6">
        <f t="shared" si="320"/>
        <v>17736616.551166661</v>
      </c>
      <c r="CB39" s="6">
        <f t="shared" si="321"/>
        <v>26311.396457562485</v>
      </c>
      <c r="CC39" s="6">
        <v>-2807.0651666666668</v>
      </c>
      <c r="CD39" s="6">
        <f t="shared" si="322"/>
        <v>17733809.485999994</v>
      </c>
      <c r="CE39" s="6">
        <f t="shared" si="323"/>
        <v>26307.232644231932</v>
      </c>
      <c r="CF39" s="6">
        <v>-2807.0651666666668</v>
      </c>
      <c r="CG39" s="6">
        <f t="shared" si="324"/>
        <v>17731002.420833327</v>
      </c>
      <c r="CH39" s="6">
        <f t="shared" si="325"/>
        <v>26303.068830901375</v>
      </c>
      <c r="CI39" s="6">
        <v>-2807.0651666666668</v>
      </c>
      <c r="CJ39" s="6">
        <f t="shared" si="326"/>
        <v>17728195.35566666</v>
      </c>
      <c r="CK39" s="6">
        <f t="shared" si="327"/>
        <v>26298.905017570822</v>
      </c>
      <c r="CL39" s="6">
        <v>-2807.0651666666668</v>
      </c>
      <c r="CM39" s="6">
        <f t="shared" si="328"/>
        <v>17725388.290499993</v>
      </c>
      <c r="CN39" s="6">
        <f t="shared" si="329"/>
        <v>26294.741204240261</v>
      </c>
      <c r="CO39" s="6">
        <v>-2807.0651666666668</v>
      </c>
      <c r="CP39" s="6">
        <f t="shared" si="330"/>
        <v>17722581.225333326</v>
      </c>
      <c r="CQ39" s="6">
        <f t="shared" si="331"/>
        <v>26290.577390909704</v>
      </c>
      <c r="CR39" s="6">
        <v>-2807.0651666666668</v>
      </c>
      <c r="CS39" s="6">
        <f t="shared" si="332"/>
        <v>17719774.160166658</v>
      </c>
      <c r="CT39" s="6">
        <f t="shared" si="333"/>
        <v>26286.413577579151</v>
      </c>
      <c r="CU39" s="6">
        <v>-2807.0651666666668</v>
      </c>
      <c r="CV39" s="6">
        <f t="shared" si="334"/>
        <v>17716967.094999991</v>
      </c>
      <c r="CW39" s="6">
        <f t="shared" si="335"/>
        <v>26282.249764248594</v>
      </c>
      <c r="CX39" s="6">
        <v>-2807.0651666666668</v>
      </c>
      <c r="CY39" s="6">
        <f t="shared" si="336"/>
        <v>17714160.029833324</v>
      </c>
      <c r="CZ39" s="6">
        <f t="shared" si="337"/>
        <v>26278.085950918034</v>
      </c>
      <c r="DA39" s="6">
        <v>-2807.0651666666668</v>
      </c>
      <c r="DB39" s="6">
        <f t="shared" si="338"/>
        <v>17711352.964666657</v>
      </c>
      <c r="DC39" s="6">
        <f t="shared" si="339"/>
        <v>26273.92213758748</v>
      </c>
      <c r="DD39" s="6">
        <v>-2807.0651666666668</v>
      </c>
      <c r="DE39" s="6">
        <f t="shared" si="340"/>
        <v>17708545.89949999</v>
      </c>
      <c r="DF39" s="6">
        <f t="shared" si="341"/>
        <v>26269.758324256924</v>
      </c>
      <c r="DG39" s="6">
        <v>-2807.0651666666668</v>
      </c>
      <c r="DH39" s="6">
        <f t="shared" si="342"/>
        <v>17705738.834333323</v>
      </c>
      <c r="DI39" s="6">
        <f t="shared" si="343"/>
        <v>26265.59451092637</v>
      </c>
      <c r="DJ39" s="6">
        <v>-2807.0651666666668</v>
      </c>
      <c r="DK39" s="6">
        <f t="shared" si="344"/>
        <v>17702931.769166656</v>
      </c>
      <c r="DL39" s="6">
        <f t="shared" si="345"/>
        <v>26261.430697595813</v>
      </c>
      <c r="DM39" s="6">
        <v>-2807.0651666666668</v>
      </c>
      <c r="DN39" s="6">
        <f t="shared" si="346"/>
        <v>17700124.703999989</v>
      </c>
      <c r="DO39" s="6">
        <f t="shared" si="347"/>
        <v>26257.266884265253</v>
      </c>
      <c r="DP39" s="6">
        <v>-2807.0651666666668</v>
      </c>
      <c r="DQ39" s="6">
        <f t="shared" si="348"/>
        <v>17697317.638833322</v>
      </c>
      <c r="DR39" s="6">
        <f t="shared" si="349"/>
        <v>26253.1030709347</v>
      </c>
      <c r="DS39" s="6">
        <v>-2807.0651666666668</v>
      </c>
      <c r="DT39" s="6">
        <f t="shared" si="350"/>
        <v>17694510.573666655</v>
      </c>
      <c r="DU39" s="6">
        <f t="shared" si="351"/>
        <v>26248.939257604143</v>
      </c>
      <c r="DV39" s="6">
        <v>-2807.0651666666668</v>
      </c>
      <c r="DW39" s="6">
        <f t="shared" si="352"/>
        <v>17691703.508499987</v>
      </c>
      <c r="DX39" s="6">
        <f t="shared" si="353"/>
        <v>26244.77544427359</v>
      </c>
      <c r="DY39" s="6">
        <v>-2807.0651666666668</v>
      </c>
      <c r="DZ39" s="6">
        <f t="shared" si="354"/>
        <v>17688896.44333332</v>
      </c>
      <c r="EA39" s="6">
        <f t="shared" si="355"/>
        <v>26240.611630943033</v>
      </c>
      <c r="EB39" s="6">
        <v>-2807.0651666666668</v>
      </c>
      <c r="EC39" s="6">
        <f t="shared" si="356"/>
        <v>17686089.378166653</v>
      </c>
      <c r="ED39" s="6">
        <f t="shared" si="357"/>
        <v>26236.447817612472</v>
      </c>
      <c r="EE39" s="6">
        <v>-2807.0651666666668</v>
      </c>
      <c r="EF39" s="6">
        <f t="shared" si="358"/>
        <v>17683282.312999986</v>
      </c>
      <c r="EG39" s="6">
        <f t="shared" si="359"/>
        <v>26232.284004281919</v>
      </c>
      <c r="EI39" s="118">
        <f t="shared" ca="1" si="360"/>
        <v>315661.80885079986</v>
      </c>
      <c r="EJ39" s="118">
        <f t="shared" ca="1" si="361"/>
        <v>-599.5891196000739</v>
      </c>
      <c r="EK39" s="118">
        <f t="shared" ca="1" si="362"/>
        <v>315062.21973119979</v>
      </c>
    </row>
    <row r="40" spans="1:141" x14ac:dyDescent="0.2">
      <c r="A40" s="52" t="s">
        <v>85</v>
      </c>
      <c r="B40" s="52" t="str">
        <f t="shared" si="275"/>
        <v>JBG</v>
      </c>
      <c r="C40" s="52" t="s">
        <v>18</v>
      </c>
      <c r="D40" s="52" t="s">
        <v>79</v>
      </c>
      <c r="E40" s="52" t="s">
        <v>96</v>
      </c>
      <c r="F40" s="52" t="str">
        <f t="shared" ref="F40:F41" si="363">D40&amp;E40&amp;C40</f>
        <v>DTRNPJBG</v>
      </c>
      <c r="G40" s="52" t="str">
        <f t="shared" ref="G40:G41" si="364">E40&amp;C40</f>
        <v>TRNPJBG</v>
      </c>
      <c r="H40" s="20"/>
      <c r="I40" s="20">
        <v>0</v>
      </c>
      <c r="J40" s="6">
        <v>0</v>
      </c>
      <c r="K40" s="6">
        <f t="shared" ref="K40:K41" si="365">(J40*I40)/12</f>
        <v>0</v>
      </c>
      <c r="L40" s="6">
        <v>0</v>
      </c>
      <c r="M40" s="6">
        <f t="shared" si="276"/>
        <v>0</v>
      </c>
      <c r="N40" s="6">
        <f t="shared" si="277"/>
        <v>0</v>
      </c>
      <c r="O40" s="6">
        <v>0</v>
      </c>
      <c r="P40" s="6">
        <f t="shared" si="278"/>
        <v>0</v>
      </c>
      <c r="Q40" s="6">
        <f t="shared" si="279"/>
        <v>0</v>
      </c>
      <c r="R40" s="6">
        <v>0</v>
      </c>
      <c r="S40" s="6">
        <f t="shared" si="280"/>
        <v>0</v>
      </c>
      <c r="T40" s="6">
        <f t="shared" si="281"/>
        <v>0</v>
      </c>
      <c r="U40" s="6">
        <v>0</v>
      </c>
      <c r="V40" s="6">
        <f t="shared" si="282"/>
        <v>0</v>
      </c>
      <c r="W40" s="6">
        <f t="shared" si="283"/>
        <v>0</v>
      </c>
      <c r="X40" s="6">
        <v>0</v>
      </c>
      <c r="Y40" s="6">
        <f t="shared" si="284"/>
        <v>0</v>
      </c>
      <c r="Z40" s="6">
        <f t="shared" si="285"/>
        <v>0</v>
      </c>
      <c r="AA40" s="6">
        <v>0</v>
      </c>
      <c r="AB40" s="6">
        <f t="shared" si="286"/>
        <v>0</v>
      </c>
      <c r="AC40" s="6">
        <f t="shared" si="287"/>
        <v>0</v>
      </c>
      <c r="AD40" s="6">
        <v>0</v>
      </c>
      <c r="AE40" s="6">
        <f t="shared" si="288"/>
        <v>0</v>
      </c>
      <c r="AF40" s="6">
        <f t="shared" si="289"/>
        <v>0</v>
      </c>
      <c r="AG40" s="6">
        <v>0</v>
      </c>
      <c r="AH40" s="6">
        <f t="shared" si="290"/>
        <v>0</v>
      </c>
      <c r="AI40" s="6">
        <f t="shared" si="291"/>
        <v>0</v>
      </c>
      <c r="AJ40" s="6">
        <v>0</v>
      </c>
      <c r="AK40" s="6">
        <f t="shared" si="292"/>
        <v>0</v>
      </c>
      <c r="AL40" s="6">
        <f t="shared" si="293"/>
        <v>0</v>
      </c>
      <c r="AM40" s="6">
        <v>0</v>
      </c>
      <c r="AN40" s="6">
        <f t="shared" si="294"/>
        <v>0</v>
      </c>
      <c r="AO40" s="6">
        <f t="shared" si="295"/>
        <v>0</v>
      </c>
      <c r="AP40" s="6">
        <v>0</v>
      </c>
      <c r="AQ40" s="6">
        <f t="shared" si="296"/>
        <v>0</v>
      </c>
      <c r="AR40" s="6">
        <f t="shared" si="297"/>
        <v>0</v>
      </c>
      <c r="AS40" s="6">
        <v>0</v>
      </c>
      <c r="AT40" s="6">
        <f t="shared" si="298"/>
        <v>0</v>
      </c>
      <c r="AU40" s="6">
        <f t="shared" si="299"/>
        <v>0</v>
      </c>
      <c r="AV40" s="6">
        <v>0</v>
      </c>
      <c r="AW40" s="6">
        <f t="shared" si="300"/>
        <v>0</v>
      </c>
      <c r="AX40" s="6">
        <f t="shared" si="301"/>
        <v>0</v>
      </c>
      <c r="AY40" s="6">
        <v>0</v>
      </c>
      <c r="AZ40" s="6">
        <f t="shared" si="302"/>
        <v>0</v>
      </c>
      <c r="BA40" s="6">
        <f t="shared" si="303"/>
        <v>0</v>
      </c>
      <c r="BB40" s="6">
        <v>0</v>
      </c>
      <c r="BC40" s="6">
        <f t="shared" si="304"/>
        <v>0</v>
      </c>
      <c r="BD40" s="6">
        <f t="shared" si="305"/>
        <v>0</v>
      </c>
      <c r="BE40" s="6">
        <v>0</v>
      </c>
      <c r="BF40" s="6">
        <f t="shared" si="306"/>
        <v>0</v>
      </c>
      <c r="BG40" s="6">
        <f t="shared" si="307"/>
        <v>0</v>
      </c>
      <c r="BH40" s="6">
        <v>0</v>
      </c>
      <c r="BI40" s="6">
        <f t="shared" si="308"/>
        <v>0</v>
      </c>
      <c r="BJ40" s="6">
        <f t="shared" si="309"/>
        <v>0</v>
      </c>
      <c r="BK40" s="6">
        <v>0</v>
      </c>
      <c r="BL40" s="6">
        <f t="shared" si="310"/>
        <v>0</v>
      </c>
      <c r="BM40" s="6">
        <f t="shared" si="311"/>
        <v>0</v>
      </c>
      <c r="BN40" s="6">
        <v>0</v>
      </c>
      <c r="BO40" s="6">
        <f t="shared" si="312"/>
        <v>0</v>
      </c>
      <c r="BP40" s="6">
        <f t="shared" si="313"/>
        <v>0</v>
      </c>
      <c r="BQ40" s="6">
        <v>0</v>
      </c>
      <c r="BR40" s="6">
        <f t="shared" si="314"/>
        <v>0</v>
      </c>
      <c r="BS40" s="6">
        <f t="shared" si="315"/>
        <v>0</v>
      </c>
      <c r="BT40" s="6">
        <v>0</v>
      </c>
      <c r="BU40" s="6">
        <f t="shared" si="316"/>
        <v>0</v>
      </c>
      <c r="BV40" s="6">
        <f t="shared" si="317"/>
        <v>0</v>
      </c>
      <c r="BW40" s="6">
        <v>0</v>
      </c>
      <c r="BX40" s="6">
        <f t="shared" si="318"/>
        <v>0</v>
      </c>
      <c r="BY40" s="6">
        <f t="shared" si="319"/>
        <v>0</v>
      </c>
      <c r="BZ40" s="6">
        <v>0</v>
      </c>
      <c r="CA40" s="6">
        <f t="shared" si="320"/>
        <v>0</v>
      </c>
      <c r="CB40" s="6">
        <f t="shared" si="321"/>
        <v>0</v>
      </c>
      <c r="CC40" s="6">
        <v>0</v>
      </c>
      <c r="CD40" s="6">
        <f t="shared" si="322"/>
        <v>0</v>
      </c>
      <c r="CE40" s="6">
        <f t="shared" si="323"/>
        <v>0</v>
      </c>
      <c r="CF40" s="6">
        <v>0</v>
      </c>
      <c r="CG40" s="6">
        <f t="shared" si="324"/>
        <v>0</v>
      </c>
      <c r="CH40" s="6">
        <f t="shared" si="325"/>
        <v>0</v>
      </c>
      <c r="CI40" s="6">
        <v>0</v>
      </c>
      <c r="CJ40" s="6">
        <f t="shared" si="326"/>
        <v>0</v>
      </c>
      <c r="CK40" s="6">
        <f t="shared" si="327"/>
        <v>0</v>
      </c>
      <c r="CL40" s="6">
        <v>0</v>
      </c>
      <c r="CM40" s="6">
        <f t="shared" si="328"/>
        <v>0</v>
      </c>
      <c r="CN40" s="6">
        <f t="shared" si="329"/>
        <v>0</v>
      </c>
      <c r="CO40" s="6">
        <v>0</v>
      </c>
      <c r="CP40" s="6">
        <f t="shared" si="330"/>
        <v>0</v>
      </c>
      <c r="CQ40" s="6">
        <f t="shared" si="331"/>
        <v>0</v>
      </c>
      <c r="CR40" s="6">
        <v>0</v>
      </c>
      <c r="CS40" s="6">
        <f t="shared" si="332"/>
        <v>0</v>
      </c>
      <c r="CT40" s="6">
        <f t="shared" si="333"/>
        <v>0</v>
      </c>
      <c r="CU40" s="6">
        <v>0</v>
      </c>
      <c r="CV40" s="6">
        <f t="shared" si="334"/>
        <v>0</v>
      </c>
      <c r="CW40" s="6">
        <f t="shared" si="335"/>
        <v>0</v>
      </c>
      <c r="CX40" s="6">
        <v>0</v>
      </c>
      <c r="CY40" s="6">
        <f t="shared" si="336"/>
        <v>0</v>
      </c>
      <c r="CZ40" s="6">
        <f t="shared" si="337"/>
        <v>0</v>
      </c>
      <c r="DA40" s="6">
        <v>0</v>
      </c>
      <c r="DB40" s="6">
        <f t="shared" si="338"/>
        <v>0</v>
      </c>
      <c r="DC40" s="6">
        <f t="shared" si="339"/>
        <v>0</v>
      </c>
      <c r="DD40" s="6">
        <v>0</v>
      </c>
      <c r="DE40" s="6">
        <f t="shared" si="340"/>
        <v>0</v>
      </c>
      <c r="DF40" s="6">
        <f t="shared" si="341"/>
        <v>0</v>
      </c>
      <c r="DG40" s="6">
        <v>0</v>
      </c>
      <c r="DH40" s="6">
        <f t="shared" si="342"/>
        <v>0</v>
      </c>
      <c r="DI40" s="6">
        <f t="shared" si="343"/>
        <v>0</v>
      </c>
      <c r="DJ40" s="6">
        <v>0</v>
      </c>
      <c r="DK40" s="6">
        <f t="shared" si="344"/>
        <v>0</v>
      </c>
      <c r="DL40" s="6">
        <f t="shared" si="345"/>
        <v>0</v>
      </c>
      <c r="DM40" s="6">
        <v>0</v>
      </c>
      <c r="DN40" s="6">
        <f t="shared" si="346"/>
        <v>0</v>
      </c>
      <c r="DO40" s="6">
        <f t="shared" si="347"/>
        <v>0</v>
      </c>
      <c r="DP40" s="6">
        <v>0</v>
      </c>
      <c r="DQ40" s="6">
        <f t="shared" si="348"/>
        <v>0</v>
      </c>
      <c r="DR40" s="6">
        <f t="shared" si="349"/>
        <v>0</v>
      </c>
      <c r="DS40" s="6">
        <v>0</v>
      </c>
      <c r="DT40" s="6">
        <f t="shared" si="350"/>
        <v>0</v>
      </c>
      <c r="DU40" s="6">
        <f t="shared" si="351"/>
        <v>0</v>
      </c>
      <c r="DV40" s="6">
        <v>0</v>
      </c>
      <c r="DW40" s="6">
        <f t="shared" si="352"/>
        <v>0</v>
      </c>
      <c r="DX40" s="6">
        <f t="shared" si="353"/>
        <v>0</v>
      </c>
      <c r="DY40" s="6">
        <v>0</v>
      </c>
      <c r="DZ40" s="6">
        <f t="shared" si="354"/>
        <v>0</v>
      </c>
      <c r="EA40" s="6">
        <f t="shared" si="355"/>
        <v>0</v>
      </c>
      <c r="EB40" s="6">
        <v>0</v>
      </c>
      <c r="EC40" s="6">
        <f t="shared" si="356"/>
        <v>0</v>
      </c>
      <c r="ED40" s="6">
        <f t="shared" si="357"/>
        <v>0</v>
      </c>
      <c r="EE40" s="6">
        <v>0</v>
      </c>
      <c r="EF40" s="6">
        <f t="shared" si="358"/>
        <v>0</v>
      </c>
      <c r="EG40" s="6">
        <f t="shared" si="359"/>
        <v>0</v>
      </c>
      <c r="EI40" s="118">
        <f t="shared" ca="1" si="360"/>
        <v>0</v>
      </c>
      <c r="EJ40" s="118">
        <f t="shared" ca="1" si="361"/>
        <v>0</v>
      </c>
      <c r="EK40" s="118">
        <f t="shared" ca="1" si="362"/>
        <v>0</v>
      </c>
    </row>
    <row r="41" spans="1:141" x14ac:dyDescent="0.2">
      <c r="A41" s="52" t="s">
        <v>82</v>
      </c>
      <c r="B41" s="52" t="str">
        <f t="shared" si="275"/>
        <v>SG</v>
      </c>
      <c r="C41" s="52" t="s">
        <v>16</v>
      </c>
      <c r="D41" s="52" t="s">
        <v>79</v>
      </c>
      <c r="E41" s="52" t="s">
        <v>96</v>
      </c>
      <c r="F41" s="52" t="str">
        <f t="shared" si="363"/>
        <v>DTRNPSG</v>
      </c>
      <c r="G41" s="52" t="str">
        <f t="shared" si="364"/>
        <v>TRNPSG</v>
      </c>
      <c r="H41" s="20"/>
      <c r="I41" s="20">
        <v>1.7138885551093868E-2</v>
      </c>
      <c r="J41" s="6">
        <v>7520512176.3900003</v>
      </c>
      <c r="K41" s="6">
        <f t="shared" si="365"/>
        <v>10741099.789729673</v>
      </c>
      <c r="L41" s="6">
        <v>3897252.3936666534</v>
      </c>
      <c r="M41" s="6">
        <f t="shared" si="276"/>
        <v>7524409428.7836666</v>
      </c>
      <c r="N41" s="6">
        <f t="shared" si="277"/>
        <v>10743882.896510456</v>
      </c>
      <c r="O41" s="6">
        <v>17137665.763666671</v>
      </c>
      <c r="P41" s="6">
        <f t="shared" si="278"/>
        <v>7541547094.5473337</v>
      </c>
      <c r="Q41" s="6">
        <f t="shared" si="279"/>
        <v>10758904.357130254</v>
      </c>
      <c r="R41" s="6">
        <v>7627596.2436666638</v>
      </c>
      <c r="S41" s="6">
        <f t="shared" si="280"/>
        <v>7549174690.7910004</v>
      </c>
      <c r="T41" s="6">
        <f t="shared" si="281"/>
        <v>10776589.731763026</v>
      </c>
      <c r="U41" s="6">
        <v>21034031.347570799</v>
      </c>
      <c r="V41" s="6">
        <f t="shared" si="282"/>
        <v>7570208722.1385708</v>
      </c>
      <c r="W41" s="6">
        <f t="shared" si="283"/>
        <v>10797057.579887789</v>
      </c>
      <c r="X41" s="6">
        <v>47511314.79916469</v>
      </c>
      <c r="Y41" s="6">
        <f t="shared" si="284"/>
        <v>7617720036.9377356</v>
      </c>
      <c r="Z41" s="6">
        <f t="shared" si="285"/>
        <v>10846007.19833233</v>
      </c>
      <c r="AA41" s="6">
        <v>44956602.46171926</v>
      </c>
      <c r="AB41" s="6">
        <f t="shared" si="286"/>
        <v>7662676639.3994551</v>
      </c>
      <c r="AC41" s="6">
        <f t="shared" si="287"/>
        <v>10912040.408794094</v>
      </c>
      <c r="AD41" s="6">
        <v>2791757.6994313048</v>
      </c>
      <c r="AE41" s="6">
        <f t="shared" si="288"/>
        <v>7665468397.0988865</v>
      </c>
      <c r="AF41" s="6">
        <f t="shared" si="289"/>
        <v>10946138.478796357</v>
      </c>
      <c r="AG41" s="6">
        <v>2251766.0120231379</v>
      </c>
      <c r="AH41" s="6">
        <f t="shared" si="290"/>
        <v>7667720163.1109095</v>
      </c>
      <c r="AI41" s="6">
        <f t="shared" si="291"/>
        <v>10949740.161115728</v>
      </c>
      <c r="AJ41" s="6">
        <v>17255283.736201923</v>
      </c>
      <c r="AK41" s="6">
        <f t="shared" si="292"/>
        <v>7684975446.8471117</v>
      </c>
      <c r="AL41" s="6">
        <f t="shared" si="293"/>
        <v>10963670.539993824</v>
      </c>
      <c r="AM41" s="6">
        <v>7219587.8249662537</v>
      </c>
      <c r="AN41" s="6">
        <f t="shared" si="294"/>
        <v>7692195034.6720781</v>
      </c>
      <c r="AO41" s="6">
        <f t="shared" si="295"/>
        <v>10981148.540934017</v>
      </c>
      <c r="AP41" s="6">
        <v>29669112.530461881</v>
      </c>
      <c r="AQ41" s="6">
        <f t="shared" si="296"/>
        <v>7721864147.2025404</v>
      </c>
      <c r="AR41" s="6">
        <f t="shared" si="297"/>
        <v>11007491.508164028</v>
      </c>
      <c r="AS41" s="6">
        <v>21780601.483565893</v>
      </c>
      <c r="AT41" s="6">
        <f t="shared" si="298"/>
        <v>7743644748.6861067</v>
      </c>
      <c r="AU41" s="6">
        <f t="shared" si="299"/>
        <v>11044232.789835816</v>
      </c>
      <c r="AV41" s="6">
        <v>7490943.7077242956</v>
      </c>
      <c r="AW41" s="6">
        <f t="shared" si="300"/>
        <v>7751135692.3938313</v>
      </c>
      <c r="AX41" s="6">
        <f t="shared" si="301"/>
        <v>11065136.192458199</v>
      </c>
      <c r="AY41" s="6">
        <v>13365714.75594813</v>
      </c>
      <c r="AZ41" s="6">
        <f t="shared" si="302"/>
        <v>7764501407.1497793</v>
      </c>
      <c r="BA41" s="6">
        <f t="shared" si="303"/>
        <v>11080030.35422433</v>
      </c>
      <c r="BB41" s="6">
        <v>3697687.2664732723</v>
      </c>
      <c r="BC41" s="6">
        <f t="shared" si="304"/>
        <v>7768199094.4162521</v>
      </c>
      <c r="BD41" s="6">
        <f t="shared" si="305"/>
        <v>11092215.674823273</v>
      </c>
      <c r="BE41" s="6">
        <v>39555563.716265038</v>
      </c>
      <c r="BF41" s="6">
        <f t="shared" si="306"/>
        <v>7807754658.1325169</v>
      </c>
      <c r="BG41" s="6">
        <f t="shared" si="307"/>
        <v>11123103.696419351</v>
      </c>
      <c r="BH41" s="6">
        <v>77827086.129144296</v>
      </c>
      <c r="BI41" s="6">
        <f t="shared" si="308"/>
        <v>7885581744.2616615</v>
      </c>
      <c r="BJ41" s="6">
        <f t="shared" si="309"/>
        <v>11206929.021477042</v>
      </c>
      <c r="BK41" s="6">
        <v>114625712.72612588</v>
      </c>
      <c r="BL41" s="6">
        <f t="shared" si="310"/>
        <v>8000207456.9877872</v>
      </c>
      <c r="BM41" s="6">
        <f t="shared" si="311"/>
        <v>11344363.458709048</v>
      </c>
      <c r="BN41" s="6">
        <v>1729164.0372820701</v>
      </c>
      <c r="BO41" s="6">
        <f t="shared" si="312"/>
        <v>8001936621.0250692</v>
      </c>
      <c r="BP41" s="6">
        <f t="shared" si="313"/>
        <v>11427454.830215702</v>
      </c>
      <c r="BQ41" s="6">
        <v>6932741.178715216</v>
      </c>
      <c r="BR41" s="6">
        <f t="shared" si="314"/>
        <v>8008869362.203784</v>
      </c>
      <c r="BS41" s="6">
        <f t="shared" si="315"/>
        <v>11433640.471972011</v>
      </c>
      <c r="BT41" s="6">
        <v>2993483.8431424503</v>
      </c>
      <c r="BU41" s="6">
        <f t="shared" si="316"/>
        <v>8011862846.0469265</v>
      </c>
      <c r="BV41" s="6">
        <f t="shared" si="317"/>
        <v>11440728.990080511</v>
      </c>
      <c r="BW41" s="6">
        <v>3094542.5709921396</v>
      </c>
      <c r="BX41" s="6">
        <f t="shared" si="318"/>
        <v>8014957388.617919</v>
      </c>
      <c r="BY41" s="6">
        <f t="shared" si="319"/>
        <v>11445076.572911507</v>
      </c>
      <c r="BZ41" s="6">
        <v>67806560.529349297</v>
      </c>
      <c r="CA41" s="6">
        <f t="shared" si="320"/>
        <v>8082763949.1472683</v>
      </c>
      <c r="CB41" s="6">
        <f t="shared" si="321"/>
        <v>11495708.485056633</v>
      </c>
      <c r="CC41" s="6">
        <v>162186514.53212973</v>
      </c>
      <c r="CD41" s="6">
        <f t="shared" si="322"/>
        <v>8244950463.6793976</v>
      </c>
      <c r="CE41" s="6">
        <f t="shared" si="323"/>
        <v>11659951.193015918</v>
      </c>
      <c r="CF41" s="6">
        <v>9199721.4872613475</v>
      </c>
      <c r="CG41" s="6">
        <f t="shared" si="324"/>
        <v>8254150185.1666594</v>
      </c>
      <c r="CH41" s="6">
        <f t="shared" si="325"/>
        <v>11782341.571522966</v>
      </c>
      <c r="CI41" s="6">
        <v>64683860.498280264</v>
      </c>
      <c r="CJ41" s="6">
        <f t="shared" si="326"/>
        <v>8318834045.6649399</v>
      </c>
      <c r="CK41" s="6">
        <f t="shared" si="327"/>
        <v>11835103.332179427</v>
      </c>
      <c r="CL41" s="6">
        <v>25672217.87227875</v>
      </c>
      <c r="CM41" s="6">
        <f t="shared" si="328"/>
        <v>8344506263.537219</v>
      </c>
      <c r="CN41" s="6">
        <f t="shared" si="329"/>
        <v>11899628.435764372</v>
      </c>
      <c r="CO41" s="6">
        <v>16185171.564947419</v>
      </c>
      <c r="CP41" s="6">
        <f t="shared" si="330"/>
        <v>8360691435.1021662</v>
      </c>
      <c r="CQ41" s="6">
        <f t="shared" si="331"/>
        <v>11929519.644390712</v>
      </c>
      <c r="CR41" s="6">
        <v>21911349.243124496</v>
      </c>
      <c r="CS41" s="6">
        <f t="shared" si="332"/>
        <v>8382602784.3452911</v>
      </c>
      <c r="CT41" s="6">
        <f t="shared" si="333"/>
        <v>11956725.140641728</v>
      </c>
      <c r="CU41" s="6">
        <v>85997177.711403742</v>
      </c>
      <c r="CV41" s="6">
        <f t="shared" si="334"/>
        <v>8468599962.056695</v>
      </c>
      <c r="CW41" s="6">
        <f t="shared" si="335"/>
        <v>12033784.802869262</v>
      </c>
      <c r="CX41" s="6">
        <v>68745560.056048796</v>
      </c>
      <c r="CY41" s="6">
        <f t="shared" si="336"/>
        <v>8537345522.1127434</v>
      </c>
      <c r="CZ41" s="6">
        <f t="shared" si="337"/>
        <v>12144289.722555066</v>
      </c>
      <c r="DA41" s="6">
        <v>3976596.5327605992</v>
      </c>
      <c r="DB41" s="6">
        <f t="shared" si="338"/>
        <v>8541322118.645504</v>
      </c>
      <c r="DC41" s="6">
        <f t="shared" si="339"/>
        <v>12196222.085838581</v>
      </c>
      <c r="DD41" s="6">
        <v>60948106.30257684</v>
      </c>
      <c r="DE41" s="6">
        <f t="shared" si="340"/>
        <v>8602270224.9480801</v>
      </c>
      <c r="DF41" s="6">
        <f t="shared" si="341"/>
        <v>12242586.129644148</v>
      </c>
      <c r="DG41" s="6">
        <v>6295714.4802146088</v>
      </c>
      <c r="DH41" s="6">
        <f t="shared" si="342"/>
        <v>8608565939.4282951</v>
      </c>
      <c r="DI41" s="6">
        <f t="shared" si="343"/>
        <v>12290606.302494751</v>
      </c>
      <c r="DJ41" s="6">
        <v>65991003.420740888</v>
      </c>
      <c r="DK41" s="6">
        <f t="shared" si="344"/>
        <v>8674556942.8490353</v>
      </c>
      <c r="DL41" s="6">
        <f t="shared" si="345"/>
        <v>12342227.710201779</v>
      </c>
      <c r="DM41" s="6">
        <v>89368232.361572906</v>
      </c>
      <c r="DN41" s="6">
        <f t="shared" si="346"/>
        <v>8763925175.2106075</v>
      </c>
      <c r="DO41" s="6">
        <f t="shared" si="347"/>
        <v>12453172.883592552</v>
      </c>
      <c r="DP41" s="6">
        <v>19478433.337957479</v>
      </c>
      <c r="DQ41" s="6">
        <f t="shared" si="348"/>
        <v>8783403608.5485649</v>
      </c>
      <c r="DR41" s="6">
        <f t="shared" si="349"/>
        <v>12530902.489677651</v>
      </c>
      <c r="DS41" s="6">
        <v>6912535.7058337983</v>
      </c>
      <c r="DT41" s="6">
        <f t="shared" si="350"/>
        <v>8790316144.2543983</v>
      </c>
      <c r="DU41" s="6">
        <f t="shared" si="351"/>
        <v>12549748.814595317</v>
      </c>
      <c r="DV41" s="6">
        <v>13730333.903703023</v>
      </c>
      <c r="DW41" s="6">
        <f t="shared" si="352"/>
        <v>8804046478.158102</v>
      </c>
      <c r="DX41" s="6">
        <f t="shared" si="353"/>
        <v>12564490.305415483</v>
      </c>
      <c r="DY41" s="6">
        <v>19571568.136816192</v>
      </c>
      <c r="DZ41" s="6">
        <f t="shared" si="354"/>
        <v>8823618046.2949181</v>
      </c>
      <c r="EA41" s="6">
        <f t="shared" si="355"/>
        <v>12588271.867403241</v>
      </c>
      <c r="EB41" s="6">
        <v>36017623.008626327</v>
      </c>
      <c r="EC41" s="6">
        <f t="shared" si="356"/>
        <v>8859635669.303545</v>
      </c>
      <c r="ED41" s="6">
        <f t="shared" si="357"/>
        <v>12627969.233441561</v>
      </c>
      <c r="EE41" s="6">
        <v>68308571.416302711</v>
      </c>
      <c r="EF41" s="6">
        <f t="shared" si="358"/>
        <v>8927944240.7198486</v>
      </c>
      <c r="EG41" s="6">
        <f t="shared" si="359"/>
        <v>12702470.679534478</v>
      </c>
      <c r="EI41" s="118">
        <f t="shared" ca="1" si="360"/>
        <v>140339663.47062078</v>
      </c>
      <c r="EJ41" s="118">
        <f t="shared" ca="1" si="361"/>
        <v>8893294.7537738085</v>
      </c>
      <c r="EK41" s="118">
        <f t="shared" ca="1" si="362"/>
        <v>149232958.22439459</v>
      </c>
    </row>
    <row r="42" spans="1:141" hidden="1" x14ac:dyDescent="0.2">
      <c r="H42" s="20"/>
      <c r="I42" s="20"/>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I42" s="118"/>
      <c r="EJ42" s="118"/>
      <c r="EK42" s="118"/>
    </row>
    <row r="43" spans="1:141" hidden="1" x14ac:dyDescent="0.2">
      <c r="H43" s="20"/>
      <c r="I43" s="20"/>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I43" s="118"/>
      <c r="EJ43" s="118"/>
      <c r="EK43" s="118"/>
    </row>
    <row r="44" spans="1:141" hidden="1" x14ac:dyDescent="0.2">
      <c r="H44" s="20"/>
      <c r="I44" s="20"/>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I44" s="118"/>
      <c r="EJ44" s="118"/>
      <c r="EK44" s="118"/>
    </row>
    <row r="45" spans="1:141" hidden="1" x14ac:dyDescent="0.2">
      <c r="H45" s="20"/>
      <c r="I45" s="20"/>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I45" s="118"/>
      <c r="EJ45" s="118"/>
      <c r="EK45" s="118"/>
    </row>
    <row r="46" spans="1:141" x14ac:dyDescent="0.2">
      <c r="A46" s="52" t="s">
        <v>97</v>
      </c>
      <c r="I46" s="20"/>
      <c r="J46" s="7">
        <f>SUBTOTAL(9,J38:J45)</f>
        <v>7707164516.3100004</v>
      </c>
      <c r="K46" s="7">
        <f t="shared" ref="K46:BV46" si="366">SUBTOTAL(9,K38:K45)</f>
        <v>11008664.932097197</v>
      </c>
      <c r="L46" s="7">
        <f t="shared" si="366"/>
        <v>3894445.3284999868</v>
      </c>
      <c r="M46" s="7">
        <f t="shared" si="366"/>
        <v>7711058961.6385002</v>
      </c>
      <c r="N46" s="7">
        <f t="shared" si="366"/>
        <v>11011445.956971314</v>
      </c>
      <c r="O46" s="7">
        <f t="shared" si="366"/>
        <v>17134858.698500004</v>
      </c>
      <c r="P46" s="7">
        <f t="shared" si="366"/>
        <v>7728193820.3369999</v>
      </c>
      <c r="Q46" s="7">
        <f t="shared" si="366"/>
        <v>11026463.25377778</v>
      </c>
      <c r="R46" s="7">
        <f t="shared" si="366"/>
        <v>7624789.1784999967</v>
      </c>
      <c r="S46" s="7">
        <f t="shared" si="366"/>
        <v>7735818609.5155001</v>
      </c>
      <c r="T46" s="7">
        <f t="shared" si="366"/>
        <v>11044144.464597221</v>
      </c>
      <c r="U46" s="7">
        <f t="shared" si="366"/>
        <v>21031224.282404132</v>
      </c>
      <c r="V46" s="7">
        <f t="shared" si="366"/>
        <v>7756849833.797904</v>
      </c>
      <c r="W46" s="7">
        <f t="shared" si="366"/>
        <v>11064608.148908654</v>
      </c>
      <c r="X46" s="7">
        <f t="shared" si="366"/>
        <v>47508507.733998023</v>
      </c>
      <c r="Y46" s="7">
        <f t="shared" si="366"/>
        <v>7804358341.5319023</v>
      </c>
      <c r="Z46" s="7">
        <f t="shared" si="366"/>
        <v>11113553.603539865</v>
      </c>
      <c r="AA46" s="7">
        <f t="shared" si="366"/>
        <v>44953795.396552593</v>
      </c>
      <c r="AB46" s="7">
        <f t="shared" si="366"/>
        <v>7849312136.9284554</v>
      </c>
      <c r="AC46" s="7">
        <f t="shared" si="366"/>
        <v>11179582.650188299</v>
      </c>
      <c r="AD46" s="7">
        <f t="shared" si="366"/>
        <v>2788950.6342646382</v>
      </c>
      <c r="AE46" s="7">
        <f t="shared" si="366"/>
        <v>7852101087.5627193</v>
      </c>
      <c r="AF46" s="7">
        <f t="shared" si="366"/>
        <v>11213676.55637723</v>
      </c>
      <c r="AG46" s="7">
        <f t="shared" si="366"/>
        <v>2248958.9468564712</v>
      </c>
      <c r="AH46" s="7">
        <f t="shared" si="366"/>
        <v>7854350046.5095758</v>
      </c>
      <c r="AI46" s="7">
        <f t="shared" si="366"/>
        <v>11217274.074883271</v>
      </c>
      <c r="AJ46" s="7">
        <f t="shared" si="366"/>
        <v>17252476.671035256</v>
      </c>
      <c r="AK46" s="7">
        <f t="shared" si="366"/>
        <v>7871602523.1806116</v>
      </c>
      <c r="AL46" s="7">
        <f t="shared" si="366"/>
        <v>11231200.289948037</v>
      </c>
      <c r="AM46" s="7">
        <f t="shared" si="366"/>
        <v>7216780.7597995866</v>
      </c>
      <c r="AN46" s="7">
        <f t="shared" si="366"/>
        <v>7878819303.9404116</v>
      </c>
      <c r="AO46" s="7">
        <f t="shared" si="366"/>
        <v>11248674.127074899</v>
      </c>
      <c r="AP46" s="7">
        <f t="shared" si="366"/>
        <v>29666305.465295214</v>
      </c>
      <c r="AQ46" s="7">
        <f t="shared" si="366"/>
        <v>7908485609.4057074</v>
      </c>
      <c r="AR46" s="7">
        <f t="shared" si="366"/>
        <v>11275012.93049158</v>
      </c>
      <c r="AS46" s="7">
        <f t="shared" si="366"/>
        <v>21777794.418399226</v>
      </c>
      <c r="AT46" s="7">
        <f t="shared" si="366"/>
        <v>7930263403.8241062</v>
      </c>
      <c r="AU46" s="7">
        <f t="shared" si="366"/>
        <v>11311750.048350038</v>
      </c>
      <c r="AV46" s="7">
        <f t="shared" si="366"/>
        <v>7488136.6425576285</v>
      </c>
      <c r="AW46" s="7">
        <f t="shared" si="366"/>
        <v>7937751540.4666643</v>
      </c>
      <c r="AX46" s="7">
        <f t="shared" si="366"/>
        <v>11332649.287159089</v>
      </c>
      <c r="AY46" s="7">
        <f t="shared" si="366"/>
        <v>13362907.690781463</v>
      </c>
      <c r="AZ46" s="7">
        <f t="shared" si="366"/>
        <v>7951114448.1574459</v>
      </c>
      <c r="BA46" s="7">
        <f t="shared" si="366"/>
        <v>11347539.285111889</v>
      </c>
      <c r="BB46" s="7">
        <f t="shared" si="366"/>
        <v>3694880.2013066057</v>
      </c>
      <c r="BC46" s="7">
        <f t="shared" si="366"/>
        <v>7954809328.3587523</v>
      </c>
      <c r="BD46" s="7">
        <f t="shared" si="366"/>
        <v>11359720.441897502</v>
      </c>
      <c r="BE46" s="7">
        <f t="shared" si="366"/>
        <v>39552756.651098371</v>
      </c>
      <c r="BF46" s="7">
        <f t="shared" si="366"/>
        <v>7994362085.0098505</v>
      </c>
      <c r="BG46" s="7">
        <f t="shared" si="366"/>
        <v>11390604.29968025</v>
      </c>
      <c r="BH46" s="7">
        <f t="shared" si="366"/>
        <v>77824279.063977629</v>
      </c>
      <c r="BI46" s="7">
        <f t="shared" si="366"/>
        <v>8072186364.0738277</v>
      </c>
      <c r="BJ46" s="7">
        <f t="shared" si="366"/>
        <v>11474425.46092461</v>
      </c>
      <c r="BK46" s="7">
        <f t="shared" si="366"/>
        <v>114622905.66095921</v>
      </c>
      <c r="BL46" s="7">
        <f t="shared" si="366"/>
        <v>8186809269.734787</v>
      </c>
      <c r="BM46" s="7">
        <f t="shared" si="366"/>
        <v>11611855.734343287</v>
      </c>
      <c r="BN46" s="7">
        <f t="shared" si="366"/>
        <v>1726356.9721154035</v>
      </c>
      <c r="BO46" s="7">
        <f t="shared" si="366"/>
        <v>8188535626.7069025</v>
      </c>
      <c r="BP46" s="7">
        <f t="shared" si="366"/>
        <v>11694942.942036608</v>
      </c>
      <c r="BQ46" s="7">
        <f t="shared" si="366"/>
        <v>6929934.1135485489</v>
      </c>
      <c r="BR46" s="7">
        <f t="shared" si="366"/>
        <v>8195465560.8204508</v>
      </c>
      <c r="BS46" s="7">
        <f t="shared" si="366"/>
        <v>11701124.419979587</v>
      </c>
      <c r="BT46" s="7">
        <f t="shared" si="366"/>
        <v>2990676.7779757837</v>
      </c>
      <c r="BU46" s="7">
        <f t="shared" si="366"/>
        <v>8198456237.5984268</v>
      </c>
      <c r="BV46" s="7">
        <f t="shared" si="366"/>
        <v>11708208.774274757</v>
      </c>
      <c r="BW46" s="7">
        <f t="shared" ref="BW46:EG46" si="367">SUBTOTAL(9,BW38:BW45)</f>
        <v>3091735.505825473</v>
      </c>
      <c r="BX46" s="7">
        <f t="shared" si="367"/>
        <v>8201547973.1042519</v>
      </c>
      <c r="BY46" s="7">
        <f t="shared" si="367"/>
        <v>11712552.193292422</v>
      </c>
      <c r="BZ46" s="7">
        <f t="shared" si="367"/>
        <v>67803753.46418263</v>
      </c>
      <c r="CA46" s="7">
        <f t="shared" si="367"/>
        <v>8269351726.5684347</v>
      </c>
      <c r="CB46" s="7">
        <f t="shared" si="367"/>
        <v>11763179.941624219</v>
      </c>
      <c r="CC46" s="7">
        <f t="shared" si="367"/>
        <v>162183707.46696308</v>
      </c>
      <c r="CD46" s="7">
        <f t="shared" si="367"/>
        <v>8431535434.0353975</v>
      </c>
      <c r="CE46" s="7">
        <f t="shared" si="367"/>
        <v>11927418.485770173</v>
      </c>
      <c r="CF46" s="7">
        <f t="shared" si="367"/>
        <v>9196914.4220946804</v>
      </c>
      <c r="CG46" s="7">
        <f t="shared" si="367"/>
        <v>8440732348.4574928</v>
      </c>
      <c r="CH46" s="7">
        <f t="shared" si="367"/>
        <v>12049804.700463889</v>
      </c>
      <c r="CI46" s="7">
        <f t="shared" si="367"/>
        <v>64681053.433113597</v>
      </c>
      <c r="CJ46" s="7">
        <f t="shared" si="367"/>
        <v>8505413401.8906069</v>
      </c>
      <c r="CK46" s="7">
        <f t="shared" si="367"/>
        <v>12102562.29730702</v>
      </c>
      <c r="CL46" s="7">
        <f t="shared" si="367"/>
        <v>25669410.807112083</v>
      </c>
      <c r="CM46" s="7">
        <f t="shared" si="367"/>
        <v>8531082812.6977186</v>
      </c>
      <c r="CN46" s="7">
        <f t="shared" si="367"/>
        <v>12167083.237078635</v>
      </c>
      <c r="CO46" s="7">
        <f t="shared" si="367"/>
        <v>16182364.499780752</v>
      </c>
      <c r="CP46" s="7">
        <f t="shared" si="367"/>
        <v>8547265177.1974993</v>
      </c>
      <c r="CQ46" s="7">
        <f t="shared" si="367"/>
        <v>12196970.281891644</v>
      </c>
      <c r="CR46" s="7">
        <f t="shared" si="367"/>
        <v>21908542.177957829</v>
      </c>
      <c r="CS46" s="7">
        <f t="shared" si="367"/>
        <v>8569173719.3754578</v>
      </c>
      <c r="CT46" s="7">
        <f t="shared" si="367"/>
        <v>12224171.614329331</v>
      </c>
      <c r="CU46" s="7">
        <f t="shared" si="367"/>
        <v>85994370.646237075</v>
      </c>
      <c r="CV46" s="7">
        <f t="shared" si="367"/>
        <v>8655168090.0216942</v>
      </c>
      <c r="CW46" s="7">
        <f t="shared" si="367"/>
        <v>12301227.112743532</v>
      </c>
      <c r="CX46" s="7">
        <f t="shared" si="367"/>
        <v>68742752.990882128</v>
      </c>
      <c r="CY46" s="7">
        <f t="shared" si="367"/>
        <v>8723910843.0125771</v>
      </c>
      <c r="CZ46" s="7">
        <f t="shared" si="367"/>
        <v>12411727.868616005</v>
      </c>
      <c r="DA46" s="7">
        <f t="shared" si="367"/>
        <v>3973789.4675939325</v>
      </c>
      <c r="DB46" s="7">
        <f t="shared" si="367"/>
        <v>8727884632.4801712</v>
      </c>
      <c r="DC46" s="7">
        <f t="shared" si="367"/>
        <v>12463656.06808619</v>
      </c>
      <c r="DD46" s="7">
        <f t="shared" si="367"/>
        <v>60945299.237410173</v>
      </c>
      <c r="DE46" s="7">
        <f t="shared" si="367"/>
        <v>8788829931.7175808</v>
      </c>
      <c r="DF46" s="7">
        <f t="shared" si="367"/>
        <v>12510015.948078427</v>
      </c>
      <c r="DG46" s="7">
        <f t="shared" si="367"/>
        <v>6292907.4150479417</v>
      </c>
      <c r="DH46" s="7">
        <f t="shared" si="367"/>
        <v>8795122839.1326294</v>
      </c>
      <c r="DI46" s="7">
        <f t="shared" si="367"/>
        <v>12558031.9571157</v>
      </c>
      <c r="DJ46" s="7">
        <f t="shared" si="367"/>
        <v>65988196.35557422</v>
      </c>
      <c r="DK46" s="7">
        <f t="shared" si="367"/>
        <v>8861111035.4882011</v>
      </c>
      <c r="DL46" s="7">
        <f t="shared" si="367"/>
        <v>12609649.201009398</v>
      </c>
      <c r="DM46" s="7">
        <f t="shared" si="367"/>
        <v>89365425.296406239</v>
      </c>
      <c r="DN46" s="7">
        <f t="shared" si="367"/>
        <v>8950476460.7846069</v>
      </c>
      <c r="DO46" s="7">
        <f t="shared" si="367"/>
        <v>12720590.210586838</v>
      </c>
      <c r="DP46" s="7">
        <f t="shared" si="367"/>
        <v>19475626.272790812</v>
      </c>
      <c r="DQ46" s="7">
        <f t="shared" si="367"/>
        <v>8969952087.0573978</v>
      </c>
      <c r="DR46" s="7">
        <f t="shared" si="367"/>
        <v>12798315.652858607</v>
      </c>
      <c r="DS46" s="7">
        <f t="shared" si="367"/>
        <v>6909728.6406671312</v>
      </c>
      <c r="DT46" s="7">
        <f t="shared" si="367"/>
        <v>8976861815.6980648</v>
      </c>
      <c r="DU46" s="7">
        <f t="shared" si="367"/>
        <v>12817157.813962944</v>
      </c>
      <c r="DV46" s="7">
        <f t="shared" si="367"/>
        <v>13727526.838536356</v>
      </c>
      <c r="DW46" s="7">
        <f t="shared" si="367"/>
        <v>8990589342.536602</v>
      </c>
      <c r="DX46" s="7">
        <f t="shared" si="367"/>
        <v>12831895.140969779</v>
      </c>
      <c r="DY46" s="7">
        <f t="shared" si="367"/>
        <v>19568761.071649525</v>
      </c>
      <c r="DZ46" s="7">
        <f t="shared" si="367"/>
        <v>9010158103.6082516</v>
      </c>
      <c r="EA46" s="7">
        <f t="shared" si="367"/>
        <v>12855672.539144207</v>
      </c>
      <c r="EB46" s="7">
        <f t="shared" si="367"/>
        <v>36014815.94345966</v>
      </c>
      <c r="EC46" s="7">
        <f t="shared" si="367"/>
        <v>9046172919.551712</v>
      </c>
      <c r="ED46" s="7">
        <f t="shared" si="367"/>
        <v>12895365.741369197</v>
      </c>
      <c r="EE46" s="7">
        <f t="shared" si="367"/>
        <v>68305764.351136044</v>
      </c>
      <c r="EF46" s="7">
        <f t="shared" si="367"/>
        <v>9114478683.9028492</v>
      </c>
      <c r="EG46" s="7">
        <f t="shared" si="367"/>
        <v>12969863.023648782</v>
      </c>
      <c r="EI46" s="156">
        <f ca="1">SUBTOTAL(9,EI38:EI45)</f>
        <v>143549246.00079185</v>
      </c>
      <c r="EJ46" s="156">
        <f ca="1">SUBTOTAL(9,EJ38:EJ45)</f>
        <v>8892695.1646542083</v>
      </c>
      <c r="EK46" s="156">
        <f ca="1">SUBTOTAL(9,EK38:EK45)</f>
        <v>152441941.16544604</v>
      </c>
    </row>
    <row r="47" spans="1:141" x14ac:dyDescent="0.2">
      <c r="I47" s="20"/>
      <c r="J47" s="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I47" s="118"/>
      <c r="EJ47" s="118"/>
      <c r="EK47" s="118"/>
    </row>
    <row r="48" spans="1:141" x14ac:dyDescent="0.2">
      <c r="A48" s="82" t="s">
        <v>98</v>
      </c>
      <c r="I48" s="20"/>
      <c r="J48" s="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I48" s="118"/>
      <c r="EJ48" s="118"/>
      <c r="EK48" s="118"/>
    </row>
    <row r="49" spans="1:141" x14ac:dyDescent="0.2">
      <c r="A49" s="52" t="s">
        <v>99</v>
      </c>
      <c r="B49" s="52" t="str">
        <f>C49</f>
        <v>CA</v>
      </c>
      <c r="C49" s="52" t="s">
        <v>31</v>
      </c>
      <c r="D49" s="52" t="s">
        <v>79</v>
      </c>
      <c r="E49" s="52" t="s">
        <v>100</v>
      </c>
      <c r="F49" s="52" t="str">
        <f t="shared" ref="F49:F55" si="368">D49&amp;E49&amp;C49</f>
        <v>DDSTPCA</v>
      </c>
      <c r="G49" s="52" t="str">
        <f t="shared" ref="G49:G55" si="369">E49&amp;C49</f>
        <v>DSTPCA</v>
      </c>
      <c r="H49" s="20"/>
      <c r="I49" s="20">
        <v>2.7150055591545742E-2</v>
      </c>
      <c r="J49" s="6">
        <v>320828679.08999997</v>
      </c>
      <c r="K49" s="6">
        <f t="shared" ref="K49:K55" si="370">(J49*I49)/12</f>
        <v>725876.37272130733</v>
      </c>
      <c r="L49" s="6">
        <v>2154447.5625</v>
      </c>
      <c r="M49" s="6">
        <f t="shared" ref="M49:M55" si="371">J49+L49</f>
        <v>322983126.65249997</v>
      </c>
      <c r="N49" s="6">
        <f t="shared" ref="N49:N55" si="372">(((J49+M49)/2)*$I49)/12</f>
        <v>728313.59651676344</v>
      </c>
      <c r="O49" s="6">
        <v>2550236.5625</v>
      </c>
      <c r="P49" s="6">
        <f t="shared" ref="P49:P55" si="373">M49+O49</f>
        <v>325533363.21499997</v>
      </c>
      <c r="Q49" s="6">
        <f t="shared" ref="Q49:Q55" si="374">(((M49+P49)/2)*$I49)/12</f>
        <v>733635.78133069724</v>
      </c>
      <c r="R49" s="6">
        <v>2396722.5625</v>
      </c>
      <c r="S49" s="6">
        <f t="shared" ref="S49:S55" si="375">P49+R49</f>
        <v>327930085.77749997</v>
      </c>
      <c r="T49" s="6">
        <f t="shared" ref="T49:T55" si="376">(((P49+S49)/2)*$I49)/12</f>
        <v>739232.04029956611</v>
      </c>
      <c r="U49" s="6">
        <v>3983345.5625</v>
      </c>
      <c r="V49" s="6">
        <f t="shared" ref="V49:V55" si="377">S49+U49</f>
        <v>331913431.33999997</v>
      </c>
      <c r="W49" s="6">
        <f t="shared" ref="W49:W55" si="378">(((S49+V49)/2)*$I49)/12</f>
        <v>746449.5071442161</v>
      </c>
      <c r="X49" s="6">
        <v>17290299.5625</v>
      </c>
      <c r="Y49" s="6">
        <f t="shared" ref="Y49:Y55" si="379">V49+X49</f>
        <v>349203730.90249997</v>
      </c>
      <c r="Z49" s="6">
        <f t="shared" ref="Z49:Z55" si="380">(((V49+Y49)/2)*$I49)/12</f>
        <v>770515.36746832309</v>
      </c>
      <c r="AA49" s="6">
        <v>10060055.5625</v>
      </c>
      <c r="AB49" s="6">
        <f t="shared" ref="AB49:AB55" si="381">Y49+AA49</f>
        <v>359263786.46499997</v>
      </c>
      <c r="AC49" s="6">
        <f t="shared" ref="AC49:AC55" si="382">(((Y49+AB49)/2)*$I49)/12</f>
        <v>801455.52005550091</v>
      </c>
      <c r="AD49" s="6">
        <v>567739.63888743473</v>
      </c>
      <c r="AE49" s="6">
        <f t="shared" ref="AE49:AE55" si="383">AB49+AD49</f>
        <v>359831526.10388738</v>
      </c>
      <c r="AF49" s="6">
        <f t="shared" ref="AF49:AF55" si="384">(((AB49+AE49)/2)*$I49)/12</f>
        <v>813478.23799438553</v>
      </c>
      <c r="AG49" s="6">
        <v>763607.44815994939</v>
      </c>
      <c r="AH49" s="6">
        <f t="shared" ref="AH49:AH55" si="385">AE49+AG49</f>
        <v>360595133.55204731</v>
      </c>
      <c r="AI49" s="6">
        <f t="shared" ref="AI49:AI55" si="386">(((AE49+AH49)/2)*$I49)/12</f>
        <v>814984.32747042633</v>
      </c>
      <c r="AJ49" s="6">
        <v>2727960.9609955256</v>
      </c>
      <c r="AK49" s="6">
        <f t="shared" ref="AK49:AK55" si="387">AH49+AJ49</f>
        <v>363323094.51304287</v>
      </c>
      <c r="AL49" s="6">
        <f t="shared" ref="AL49:AL55" si="388">(((AH49+AK49)/2)*$I49)/12</f>
        <v>818934.17232085357</v>
      </c>
      <c r="AM49" s="6">
        <v>739558.14192745578</v>
      </c>
      <c r="AN49" s="6">
        <f t="shared" ref="AN49:AN55" si="389">AK49+AM49</f>
        <v>364062652.65497035</v>
      </c>
      <c r="AO49" s="6">
        <f t="shared" ref="AO49:AO55" si="390">(((AK49+AN49)/2)*$I49)/12</f>
        <v>822856.81133789977</v>
      </c>
      <c r="AP49" s="6">
        <v>4210216.7349174777</v>
      </c>
      <c r="AQ49" s="6">
        <f t="shared" ref="AQ49:AQ55" si="391">AN49+AP49</f>
        <v>368272869.38988781</v>
      </c>
      <c r="AR49" s="6">
        <f t="shared" ref="AR49:AR55" si="392">(((AN49+AQ49)/2)*$I49)/12</f>
        <v>828456.25563256547</v>
      </c>
      <c r="AS49" s="6">
        <v>4912406.060383603</v>
      </c>
      <c r="AT49" s="6">
        <f t="shared" ref="AT49:AT55" si="393">AQ49+AS49</f>
        <v>373185275.45027143</v>
      </c>
      <c r="AU49" s="6">
        <f t="shared" ref="AU49:AU55" si="394">(((AQ49+AT49)/2)*$I49)/12</f>
        <v>838776.24380061228</v>
      </c>
      <c r="AV49" s="6">
        <v>3827601.2784569776</v>
      </c>
      <c r="AW49" s="6">
        <f t="shared" ref="AW49:AW55" si="395">AT49+AV49</f>
        <v>377012876.72872841</v>
      </c>
      <c r="AX49" s="6">
        <f t="shared" ref="AX49:AX55" si="396">(((AT49+AW49)/2)*$I49)/12</f>
        <v>848663.39734728076</v>
      </c>
      <c r="AY49" s="6">
        <v>550316.38384273567</v>
      </c>
      <c r="AZ49" s="6">
        <f t="shared" ref="AZ49:AZ55" si="397">AW49+AY49</f>
        <v>377563193.11257112</v>
      </c>
      <c r="BA49" s="6">
        <f t="shared" ref="BA49:BA55" si="398">(((AW49+AZ49)/2)*$I49)/12</f>
        <v>853615.92684339115</v>
      </c>
      <c r="BB49" s="6">
        <v>433873.79600991355</v>
      </c>
      <c r="BC49" s="6">
        <f t="shared" ref="BC49:BC55" si="399">AZ49+BB49</f>
        <v>377997066.90858102</v>
      </c>
      <c r="BD49" s="6">
        <f t="shared" ref="BD49:BD55" si="400">(((AZ49+BC49)/2)*$I49)/12</f>
        <v>854729.29426404322</v>
      </c>
      <c r="BE49" s="6">
        <v>1505975.3167480964</v>
      </c>
      <c r="BF49" s="6">
        <f t="shared" ref="BF49:BF55" si="401">BC49+BE49</f>
        <v>379503042.2253291</v>
      </c>
      <c r="BG49" s="6">
        <f t="shared" ref="BG49:BG55" si="402">(((BC49+BF49)/2)*$I49)/12</f>
        <v>856923.75306615105</v>
      </c>
      <c r="BH49" s="6">
        <v>1225590.5908147341</v>
      </c>
      <c r="BI49" s="6">
        <f t="shared" ref="BI49:BI55" si="403">BF49+BH49</f>
        <v>380728632.81614381</v>
      </c>
      <c r="BJ49" s="6">
        <f t="shared" ref="BJ49:BJ55" si="404">(((BF49+BI49)/2)*$I49)/12</f>
        <v>860013.84332624695</v>
      </c>
      <c r="BK49" s="6">
        <v>53919271.161896758</v>
      </c>
      <c r="BL49" s="6">
        <f t="shared" ref="BL49:BL55" si="405">BI49+BK49</f>
        <v>434647903.97804058</v>
      </c>
      <c r="BM49" s="6">
        <f t="shared" ref="BM49:BM55" si="406">(((BI49+BL49)/2)*$I49)/12</f>
        <v>922396.59591683967</v>
      </c>
      <c r="BN49" s="6">
        <v>-64504.984566053099</v>
      </c>
      <c r="BO49" s="6">
        <f t="shared" ref="BO49:BO55" si="407">BL49+BN49</f>
        <v>434583398.99347454</v>
      </c>
      <c r="BP49" s="6">
        <f t="shared" ref="BP49:BP55" si="408">(((BL49+BO49)/2)*$I49)/12</f>
        <v>983319.9248995157</v>
      </c>
      <c r="BQ49" s="6">
        <v>-107959.48663970371</v>
      </c>
      <c r="BR49" s="6">
        <f t="shared" ref="BR49:BR55" si="409">BO49+BQ49</f>
        <v>434475439.50683486</v>
      </c>
      <c r="BS49" s="6">
        <f t="shared" ref="BS49:BS55" si="410">(((BO49+BR49)/2)*$I49)/12</f>
        <v>983124.82406698226</v>
      </c>
      <c r="BT49" s="6">
        <v>46928.110646701971</v>
      </c>
      <c r="BU49" s="6">
        <f t="shared" ref="BU49:BU55" si="411">BR49+BT49</f>
        <v>434522367.61748159</v>
      </c>
      <c r="BV49" s="6">
        <f t="shared" ref="BV49:BV55" si="412">(((BR49+BU49)/2)*$I49)/12</f>
        <v>983055.78218152234</v>
      </c>
      <c r="BW49" s="6">
        <v>31874.747922933981</v>
      </c>
      <c r="BX49" s="6">
        <f t="shared" ref="BX49:BX55" si="413">BU49+BW49</f>
        <v>434554242.36540455</v>
      </c>
      <c r="BY49" s="6">
        <f t="shared" ref="BY49:BY55" si="414">(((BU49+BX49)/2)*$I49)/12</f>
        <v>983144.92809781141</v>
      </c>
      <c r="BZ49" s="6">
        <v>46939.148214649962</v>
      </c>
      <c r="CA49" s="6">
        <f t="shared" ref="CA49:CA55" si="415">BX49+BZ49</f>
        <v>434601181.51361918</v>
      </c>
      <c r="CB49" s="6">
        <f t="shared" ref="CB49:CB55" si="416">(((BX49+CA49)/2)*$I49)/12</f>
        <v>983234.08650037495</v>
      </c>
      <c r="CC49" s="6">
        <v>44576.240548095986</v>
      </c>
      <c r="CD49" s="6">
        <f t="shared" ref="CD49:CD55" si="417">CA49+CC49</f>
        <v>434645757.75416726</v>
      </c>
      <c r="CE49" s="6">
        <f t="shared" ref="CE49:CE55" si="418">(((CA49+CD49)/2)*$I49)/12</f>
        <v>983337.61349589133</v>
      </c>
      <c r="CF49" s="6">
        <v>142716.90951854896</v>
      </c>
      <c r="CG49" s="6">
        <f t="shared" ref="CG49:CG55" si="419">CD49+CF49</f>
        <v>434788474.6636858</v>
      </c>
      <c r="CH49" s="6">
        <f t="shared" ref="CH49:CH55" si="420">(((CD49+CG49)/2)*$I49)/12</f>
        <v>983549.48930573382</v>
      </c>
      <c r="CI49" s="6">
        <v>46447.666531510971</v>
      </c>
      <c r="CJ49" s="6">
        <f t="shared" ref="CJ49:CJ55" si="421">CG49+CI49</f>
        <v>434834922.3302173</v>
      </c>
      <c r="CK49" s="6">
        <f t="shared" ref="CK49:CK55" si="422">(((CG49+CJ49)/2)*$I49)/12</f>
        <v>983763.48217055516</v>
      </c>
      <c r="CL49" s="6">
        <v>-22389.886801328001</v>
      </c>
      <c r="CM49" s="6">
        <f t="shared" ref="CM49:CM55" si="423">CJ49+CL49</f>
        <v>434812532.443416</v>
      </c>
      <c r="CN49" s="6">
        <f t="shared" ref="CN49:CN55" si="424">(((CJ49+CM49)/2)*$I49)/12</f>
        <v>983790.69758960011</v>
      </c>
      <c r="CO49" s="6">
        <v>-57061.667697364217</v>
      </c>
      <c r="CP49" s="6">
        <f t="shared" ref="CP49:CP55" si="425">CM49+CO49</f>
        <v>434755470.77571863</v>
      </c>
      <c r="CQ49" s="6">
        <f t="shared" ref="CQ49:CQ55" si="426">(((CM49+CP49)/2)*$I49)/12</f>
        <v>983700.81783453876</v>
      </c>
      <c r="CR49" s="6">
        <v>-79085.140332576513</v>
      </c>
      <c r="CS49" s="6">
        <f t="shared" ref="CS49:CS55" si="427">CP49+CR49</f>
        <v>434676385.63538605</v>
      </c>
      <c r="CT49" s="6">
        <f t="shared" ref="CT49:CT55" si="428">(((CP49+CS49)/2)*$I49)/12</f>
        <v>983546.80144259613</v>
      </c>
      <c r="CU49" s="6">
        <v>-20469.200727007134</v>
      </c>
      <c r="CV49" s="6">
        <f t="shared" ref="CV49:CV55" si="429">CS49+CU49</f>
        <v>434655916.43465906</v>
      </c>
      <c r="CW49" s="6">
        <f t="shared" ref="CW49:CW55" si="430">(((CS49+CV49)/2)*$I49)/12</f>
        <v>983434.18036367337</v>
      </c>
      <c r="CX49" s="6">
        <v>553460.23585639801</v>
      </c>
      <c r="CY49" s="6">
        <f t="shared" ref="CY49:CY55" si="431">CV49+CX49</f>
        <v>435209376.67051548</v>
      </c>
      <c r="CZ49" s="6">
        <f t="shared" ref="CZ49:CZ55" si="432">(((CV49+CY49)/2)*$I49)/12</f>
        <v>984037.12770673831</v>
      </c>
      <c r="DA49" s="6">
        <v>440968.86774727295</v>
      </c>
      <c r="DB49" s="6">
        <f t="shared" ref="DB49:DB55" si="433">CY49+DA49</f>
        <v>435650345.53826272</v>
      </c>
      <c r="DC49" s="6">
        <f t="shared" ref="DC49:DC55" si="434">(((CY49+DB49)/2)*$I49)/12</f>
        <v>985162.07793360029</v>
      </c>
      <c r="DD49" s="6">
        <v>775301.50177028996</v>
      </c>
      <c r="DE49" s="6">
        <f t="shared" ref="DE49:DE55" si="435">DB49+DD49</f>
        <v>436425647.04003304</v>
      </c>
      <c r="DF49" s="6">
        <f t="shared" ref="DF49:DF55" si="436">(((DB49+DE49)/2)*$I49)/12</f>
        <v>986537.98660638172</v>
      </c>
      <c r="DG49" s="6">
        <v>940542.68865697703</v>
      </c>
      <c r="DH49" s="6">
        <f t="shared" ref="DH49:DH55" si="437">DE49+DG49</f>
        <v>437366189.72869003</v>
      </c>
      <c r="DI49" s="6">
        <f t="shared" ref="DI49:DI55" si="438">(((DE49+DH49)/2)*$I49)/12</f>
        <v>988479.03932123724</v>
      </c>
      <c r="DJ49" s="6">
        <v>2234413.5376347532</v>
      </c>
      <c r="DK49" s="6">
        <f t="shared" ref="DK49:DK55" si="439">DH49+DJ49</f>
        <v>439600603.26632476</v>
      </c>
      <c r="DL49" s="6">
        <f t="shared" ref="DL49:DL55" si="440">(((DH49+DK49)/2)*$I49)/12</f>
        <v>992070.71590642666</v>
      </c>
      <c r="DM49" s="6">
        <v>856892.11536819558</v>
      </c>
      <c r="DN49" s="6">
        <f t="shared" ref="DN49:DN55" si="441">DK49+DM49</f>
        <v>440457495.38169295</v>
      </c>
      <c r="DO49" s="6">
        <f t="shared" ref="DO49:DO55" si="442">(((DK49+DN49)/2)*$I49)/12</f>
        <v>995567.76258682192</v>
      </c>
      <c r="DP49" s="6">
        <v>1168829.2952110099</v>
      </c>
      <c r="DQ49" s="6">
        <f t="shared" ref="DQ49:DQ55" si="443">DN49+DP49</f>
        <v>441626324.67690396</v>
      </c>
      <c r="DR49" s="6">
        <f t="shared" ref="DR49:DR55" si="444">(((DN49+DQ49)/2)*$I49)/12</f>
        <v>997859.36462474742</v>
      </c>
      <c r="DS49" s="6">
        <v>951511.13237002108</v>
      </c>
      <c r="DT49" s="6">
        <f t="shared" ref="DT49:DT55" si="445">DQ49+DS49</f>
        <v>442577835.80927396</v>
      </c>
      <c r="DU49" s="6">
        <f t="shared" ref="DU49:DU55" si="446">(((DQ49+DT49)/2)*$I49)/12</f>
        <v>1000258.0046448234</v>
      </c>
      <c r="DV49" s="6">
        <v>664128.26536454097</v>
      </c>
      <c r="DW49" s="6">
        <f t="shared" ref="DW49:DW55" si="447">DT49+DV49</f>
        <v>443241964.07463849</v>
      </c>
      <c r="DX49" s="6">
        <f t="shared" ref="DX49:DX55" si="448">(((DT49+DW49)/2)*$I49)/12</f>
        <v>1002085.7004558394</v>
      </c>
      <c r="DY49" s="6">
        <v>545769.19749230589</v>
      </c>
      <c r="DZ49" s="6">
        <f t="shared" ref="DZ49:DZ55" si="449">DW49+DY49</f>
        <v>443787733.27213079</v>
      </c>
      <c r="EA49" s="6">
        <f t="shared" ref="EA49:EA55" si="450">(((DW49+DZ49)/2)*$I49)/12</f>
        <v>1003454.3997631992</v>
      </c>
      <c r="EB49" s="6">
        <v>402452.50198373897</v>
      </c>
      <c r="EC49" s="6">
        <f t="shared" ref="EC49:EC55" si="451">DZ49+EB49</f>
        <v>444190185.77411455</v>
      </c>
      <c r="ED49" s="6">
        <f t="shared" ref="ED49:ED55" si="452">(((DZ49+EC49)/2)*$I49)/12</f>
        <v>1004527.0777571112</v>
      </c>
      <c r="EE49" s="6">
        <v>582602.30905243894</v>
      </c>
      <c r="EF49" s="6">
        <f t="shared" ref="EF49:EF55" si="453">EC49+EE49</f>
        <v>444772788.08316702</v>
      </c>
      <c r="EG49" s="6">
        <f t="shared" ref="EG49:EG55" si="454">(((EC49+EF49)/2)*$I49)/12</f>
        <v>1005641.4232937925</v>
      </c>
      <c r="EI49" s="118">
        <f t="shared" ref="EI49:EI55" ca="1" si="455">SUMIF($BO$6:$CW$7,"Depreciation Expense",$BO49:$CW49)</f>
        <v>11801002.627948795</v>
      </c>
      <c r="EJ49" s="118">
        <f t="shared" ref="EJ49:EJ55" ca="1" si="456">EK49-EI49</f>
        <v>144678.05265192129</v>
      </c>
      <c r="EK49" s="118">
        <f t="shared" ref="EK49:EK55" ca="1" si="457">SUMIF($CY$6:$EG$7,"Depreciation Expense",$CY49:$EG49)</f>
        <v>11945680.680600716</v>
      </c>
    </row>
    <row r="50" spans="1:141" x14ac:dyDescent="0.2">
      <c r="A50" s="52" t="s">
        <v>101</v>
      </c>
      <c r="B50" s="52" t="str">
        <f t="shared" ref="B50:B55" si="458">C50</f>
        <v>OR</v>
      </c>
      <c r="C50" s="52" t="s">
        <v>33</v>
      </c>
      <c r="D50" s="52" t="s">
        <v>79</v>
      </c>
      <c r="E50" s="52" t="s">
        <v>100</v>
      </c>
      <c r="F50" s="52" t="str">
        <f t="shared" si="368"/>
        <v>DDSTPOR</v>
      </c>
      <c r="G50" s="52" t="str">
        <f t="shared" si="369"/>
        <v>DSTPOR</v>
      </c>
      <c r="H50" s="20"/>
      <c r="I50" s="20">
        <v>2.2744040495931508E-2</v>
      </c>
      <c r="J50" s="6">
        <v>2475862628.1399999</v>
      </c>
      <c r="K50" s="6">
        <f t="shared" si="370"/>
        <v>4692593.3230649643</v>
      </c>
      <c r="L50" s="6">
        <v>5910362.6039999984</v>
      </c>
      <c r="M50" s="6">
        <f t="shared" si="371"/>
        <v>2481772990.744</v>
      </c>
      <c r="N50" s="6">
        <f t="shared" si="372"/>
        <v>4698194.3866654234</v>
      </c>
      <c r="O50" s="6">
        <v>7399488.7639999986</v>
      </c>
      <c r="P50" s="6">
        <f t="shared" si="373"/>
        <v>2489172479.5079999</v>
      </c>
      <c r="Q50" s="6">
        <f t="shared" si="374"/>
        <v>4710807.711603283</v>
      </c>
      <c r="R50" s="6">
        <v>6842081.8039999977</v>
      </c>
      <c r="S50" s="6">
        <f t="shared" si="375"/>
        <v>2496014561.3119998</v>
      </c>
      <c r="T50" s="6">
        <f t="shared" si="376"/>
        <v>4724303.997341793</v>
      </c>
      <c r="U50" s="6">
        <v>7163031.8039999977</v>
      </c>
      <c r="V50" s="6">
        <f t="shared" si="377"/>
        <v>2503177593.1159997</v>
      </c>
      <c r="W50" s="6">
        <f t="shared" si="378"/>
        <v>4737576.2003022293</v>
      </c>
      <c r="X50" s="6">
        <v>10318684.433999997</v>
      </c>
      <c r="Y50" s="6">
        <f t="shared" si="379"/>
        <v>2513496277.5499997</v>
      </c>
      <c r="Z50" s="6">
        <f t="shared" si="380"/>
        <v>4754143.0695545403</v>
      </c>
      <c r="AA50" s="6">
        <v>13318306.803999998</v>
      </c>
      <c r="AB50" s="6">
        <f t="shared" si="381"/>
        <v>2526814584.3539996</v>
      </c>
      <c r="AC50" s="6">
        <f t="shared" si="382"/>
        <v>4776543.0981345</v>
      </c>
      <c r="AD50" s="6">
        <v>65911.802436801139</v>
      </c>
      <c r="AE50" s="6">
        <f t="shared" si="383"/>
        <v>2526880496.1564364</v>
      </c>
      <c r="AF50" s="6">
        <f t="shared" si="384"/>
        <v>4789226.8985508</v>
      </c>
      <c r="AG50" s="6">
        <v>419374.80790430587</v>
      </c>
      <c r="AH50" s="6">
        <f t="shared" si="385"/>
        <v>2527299870.9643407</v>
      </c>
      <c r="AI50" s="6">
        <f t="shared" si="386"/>
        <v>4789686.7893140391</v>
      </c>
      <c r="AJ50" s="6">
        <v>12339474.731121553</v>
      </c>
      <c r="AK50" s="6">
        <f t="shared" si="387"/>
        <v>2539639345.6954622</v>
      </c>
      <c r="AL50" s="6">
        <f t="shared" si="388"/>
        <v>4801777.9472555844</v>
      </c>
      <c r="AM50" s="6">
        <v>5764189.3968701568</v>
      </c>
      <c r="AN50" s="6">
        <f t="shared" si="389"/>
        <v>2545403535.0923324</v>
      </c>
      <c r="AO50" s="6">
        <f t="shared" si="390"/>
        <v>4818934.2168410746</v>
      </c>
      <c r="AP50" s="6">
        <v>13130685.294503214</v>
      </c>
      <c r="AQ50" s="6">
        <f t="shared" si="391"/>
        <v>2558534220.3868356</v>
      </c>
      <c r="AR50" s="6">
        <f t="shared" si="392"/>
        <v>4836840.2916388316</v>
      </c>
      <c r="AS50" s="6">
        <v>12680974.456504619</v>
      </c>
      <c r="AT50" s="6">
        <f t="shared" si="393"/>
        <v>2571215194.8433404</v>
      </c>
      <c r="AU50" s="6">
        <f t="shared" si="394"/>
        <v>4861301.1847490044</v>
      </c>
      <c r="AV50" s="6">
        <v>15076905.486795181</v>
      </c>
      <c r="AW50" s="6">
        <f t="shared" si="395"/>
        <v>2586292100.3301353</v>
      </c>
      <c r="AX50" s="6">
        <f t="shared" si="396"/>
        <v>4887606.4491453208</v>
      </c>
      <c r="AY50" s="6">
        <v>4606134.0026875567</v>
      </c>
      <c r="AZ50" s="6">
        <f t="shared" si="397"/>
        <v>2590898234.3328228</v>
      </c>
      <c r="BA50" s="6">
        <f t="shared" si="398"/>
        <v>4906259.4427799797</v>
      </c>
      <c r="BB50" s="6">
        <v>1905063.8153761411</v>
      </c>
      <c r="BC50" s="6">
        <f t="shared" si="399"/>
        <v>2592803298.1481991</v>
      </c>
      <c r="BD50" s="6">
        <f t="shared" si="400"/>
        <v>4912429.8988987738</v>
      </c>
      <c r="BE50" s="6">
        <v>3099338.1242222795</v>
      </c>
      <c r="BF50" s="6">
        <f t="shared" si="401"/>
        <v>2595902636.2724214</v>
      </c>
      <c r="BG50" s="6">
        <f t="shared" si="402"/>
        <v>4917172.4122476131</v>
      </c>
      <c r="BH50" s="6">
        <v>3987410.1017639637</v>
      </c>
      <c r="BI50" s="6">
        <f t="shared" si="403"/>
        <v>2599890046.3741856</v>
      </c>
      <c r="BJ50" s="6">
        <f t="shared" si="404"/>
        <v>4923888.2992741261</v>
      </c>
      <c r="BK50" s="6">
        <v>33552062.526914619</v>
      </c>
      <c r="BL50" s="6">
        <f t="shared" si="405"/>
        <v>2633442108.9011002</v>
      </c>
      <c r="BM50" s="6">
        <f t="shared" si="406"/>
        <v>4959463.2695100671</v>
      </c>
      <c r="BN50" s="6">
        <v>2217340.2800481087</v>
      </c>
      <c r="BO50" s="6">
        <f t="shared" si="407"/>
        <v>2635659449.1811481</v>
      </c>
      <c r="BP50" s="6">
        <f t="shared" si="408"/>
        <v>4993360.8005916029</v>
      </c>
      <c r="BQ50" s="6">
        <v>2936989.2721310072</v>
      </c>
      <c r="BR50" s="6">
        <f t="shared" si="409"/>
        <v>2638596438.453279</v>
      </c>
      <c r="BS50" s="6">
        <f t="shared" si="410"/>
        <v>4998245.3955942746</v>
      </c>
      <c r="BT50" s="6">
        <v>12061166.852266807</v>
      </c>
      <c r="BU50" s="6">
        <f t="shared" si="411"/>
        <v>2650657605.3055458</v>
      </c>
      <c r="BV50" s="6">
        <f t="shared" si="412"/>
        <v>5012458.6735216752</v>
      </c>
      <c r="BW50" s="6">
        <v>5866210.2255681679</v>
      </c>
      <c r="BX50" s="6">
        <f t="shared" si="413"/>
        <v>2656523815.5311141</v>
      </c>
      <c r="BY50" s="6">
        <f t="shared" si="414"/>
        <v>5029447.8814485138</v>
      </c>
      <c r="BZ50" s="6">
        <v>23147600.631034233</v>
      </c>
      <c r="CA50" s="6">
        <f t="shared" si="415"/>
        <v>2679671416.1621485</v>
      </c>
      <c r="CB50" s="6">
        <f t="shared" si="416"/>
        <v>5056943.3518261733</v>
      </c>
      <c r="CC50" s="6">
        <v>20122327.610363699</v>
      </c>
      <c r="CD50" s="6">
        <f t="shared" si="417"/>
        <v>2699793743.772512</v>
      </c>
      <c r="CE50" s="6">
        <f t="shared" si="418"/>
        <v>5097948.893500274</v>
      </c>
      <c r="CF50" s="6">
        <v>17722191.32957311</v>
      </c>
      <c r="CG50" s="6">
        <f t="shared" si="419"/>
        <v>2717515935.1020851</v>
      </c>
      <c r="CH50" s="6">
        <f t="shared" si="420"/>
        <v>5133812.9464718988</v>
      </c>
      <c r="CI50" s="6">
        <v>4790393.3180887625</v>
      </c>
      <c r="CJ50" s="6">
        <f t="shared" si="421"/>
        <v>2722306328.4201736</v>
      </c>
      <c r="CK50" s="6">
        <f t="shared" si="422"/>
        <v>5155147.4105091691</v>
      </c>
      <c r="CL50" s="6">
        <v>2606052.8217024058</v>
      </c>
      <c r="CM50" s="6">
        <f t="shared" si="423"/>
        <v>2724912381.2418761</v>
      </c>
      <c r="CN50" s="6">
        <f t="shared" si="424"/>
        <v>5162156.7884478932</v>
      </c>
      <c r="CO50" s="6">
        <v>4664054.8056338858</v>
      </c>
      <c r="CP50" s="6">
        <f t="shared" si="425"/>
        <v>2729576436.0475101</v>
      </c>
      <c r="CQ50" s="6">
        <f t="shared" si="426"/>
        <v>5169046.4393764734</v>
      </c>
      <c r="CR50" s="6">
        <v>10838675.166127687</v>
      </c>
      <c r="CS50" s="6">
        <f t="shared" si="427"/>
        <v>2740415111.2136378</v>
      </c>
      <c r="CT50" s="6">
        <f t="shared" si="428"/>
        <v>5183737.8859712752</v>
      </c>
      <c r="CU50" s="6">
        <v>29963623.217151441</v>
      </c>
      <c r="CV50" s="6">
        <f t="shared" si="429"/>
        <v>2770378734.4307895</v>
      </c>
      <c r="CW50" s="6">
        <f t="shared" si="430"/>
        <v>5222404.9329194576</v>
      </c>
      <c r="CX50" s="6">
        <v>143900854.63972315</v>
      </c>
      <c r="CY50" s="6">
        <f t="shared" si="431"/>
        <v>2914279589.0705128</v>
      </c>
      <c r="CZ50" s="6">
        <f t="shared" si="432"/>
        <v>5387170.7964686556</v>
      </c>
      <c r="DA50" s="6">
        <v>10005552.78054579</v>
      </c>
      <c r="DB50" s="6">
        <f t="shared" si="433"/>
        <v>2924285141.8510585</v>
      </c>
      <c r="DC50" s="6">
        <f t="shared" si="434"/>
        <v>5533023.0282582371</v>
      </c>
      <c r="DD50" s="6">
        <v>21095930.268233754</v>
      </c>
      <c r="DE50" s="6">
        <f t="shared" si="435"/>
        <v>2945381072.1192923</v>
      </c>
      <c r="DF50" s="6">
        <f t="shared" si="436"/>
        <v>5562496.9195059426</v>
      </c>
      <c r="DG50" s="6">
        <v>17014668.462988958</v>
      </c>
      <c r="DH50" s="6">
        <f t="shared" si="437"/>
        <v>2962395740.5822811</v>
      </c>
      <c r="DI50" s="6">
        <f t="shared" si="438"/>
        <v>5598613.1278754063</v>
      </c>
      <c r="DJ50" s="6">
        <v>37477054.10107331</v>
      </c>
      <c r="DK50" s="6">
        <f t="shared" si="439"/>
        <v>2999872794.6833544</v>
      </c>
      <c r="DL50" s="6">
        <f t="shared" si="440"/>
        <v>5650253.2089041611</v>
      </c>
      <c r="DM50" s="6">
        <v>39173379.689306058</v>
      </c>
      <c r="DN50" s="6">
        <f t="shared" si="441"/>
        <v>3039046174.3726606</v>
      </c>
      <c r="DO50" s="6">
        <f t="shared" si="442"/>
        <v>5722892.399327457</v>
      </c>
      <c r="DP50" s="6">
        <v>30667608.527163565</v>
      </c>
      <c r="DQ50" s="6">
        <f t="shared" si="443"/>
        <v>3069713782.8998241</v>
      </c>
      <c r="DR50" s="6">
        <f t="shared" si="444"/>
        <v>5789078.4936720924</v>
      </c>
      <c r="DS50" s="6">
        <v>16022687.655480495</v>
      </c>
      <c r="DT50" s="6">
        <f t="shared" si="445"/>
        <v>3085736470.5553045</v>
      </c>
      <c r="DU50" s="6">
        <f t="shared" si="446"/>
        <v>5833325.4098031381</v>
      </c>
      <c r="DV50" s="6">
        <v>11700178.599064205</v>
      </c>
      <c r="DW50" s="6">
        <f t="shared" si="447"/>
        <v>3097436649.1543689</v>
      </c>
      <c r="DX50" s="6">
        <f t="shared" si="448"/>
        <v>5859597.4928346649</v>
      </c>
      <c r="DY50" s="6">
        <v>19153458.103238463</v>
      </c>
      <c r="DZ50" s="6">
        <f t="shared" si="449"/>
        <v>3116590107.2576075</v>
      </c>
      <c r="EA50" s="6">
        <f t="shared" si="450"/>
        <v>5888836.5079431618</v>
      </c>
      <c r="EB50" s="6">
        <v>12918416.510283934</v>
      </c>
      <c r="EC50" s="6">
        <f t="shared" si="451"/>
        <v>3129508523.7678914</v>
      </c>
      <c r="ED50" s="6">
        <f t="shared" si="452"/>
        <v>5919230.0085677626</v>
      </c>
      <c r="EE50" s="6">
        <v>36198300.344078533</v>
      </c>
      <c r="EF50" s="6">
        <f t="shared" si="453"/>
        <v>3165706824.1119699</v>
      </c>
      <c r="EG50" s="6">
        <f t="shared" si="454"/>
        <v>5965776.3667828804</v>
      </c>
      <c r="EI50" s="118">
        <f t="shared" ca="1" si="455"/>
        <v>61214711.400178686</v>
      </c>
      <c r="EJ50" s="118">
        <f t="shared" ca="1" si="456"/>
        <v>7495582.359764874</v>
      </c>
      <c r="EK50" s="118">
        <f t="shared" ca="1" si="457"/>
        <v>68710293.75994356</v>
      </c>
    </row>
    <row r="51" spans="1:141" x14ac:dyDescent="0.2">
      <c r="A51" s="52" t="s">
        <v>102</v>
      </c>
      <c r="B51" s="52" t="str">
        <f t="shared" si="458"/>
        <v>WA</v>
      </c>
      <c r="C51" s="52" t="s">
        <v>27</v>
      </c>
      <c r="D51" s="52" t="s">
        <v>79</v>
      </c>
      <c r="E51" s="52" t="s">
        <v>100</v>
      </c>
      <c r="F51" s="52" t="str">
        <f t="shared" si="368"/>
        <v>DDSTPWA</v>
      </c>
      <c r="G51" s="52" t="str">
        <f t="shared" si="369"/>
        <v>DSTPWA</v>
      </c>
      <c r="H51" s="20"/>
      <c r="I51" s="20">
        <v>2.582746219570009E-2</v>
      </c>
      <c r="J51" s="6">
        <v>600413327.39999986</v>
      </c>
      <c r="K51" s="6">
        <f t="shared" si="370"/>
        <v>1292262.7096014998</v>
      </c>
      <c r="L51" s="6">
        <v>903614.44799999974</v>
      </c>
      <c r="M51" s="6">
        <f t="shared" si="371"/>
        <v>601316941.84799981</v>
      </c>
      <c r="N51" s="6">
        <f t="shared" si="372"/>
        <v>1293235.1291013001</v>
      </c>
      <c r="O51" s="6">
        <v>1894925.6179999991</v>
      </c>
      <c r="P51" s="6">
        <f t="shared" si="373"/>
        <v>603211867.46599984</v>
      </c>
      <c r="Q51" s="6">
        <f t="shared" si="374"/>
        <v>1296246.7619245404</v>
      </c>
      <c r="R51" s="6">
        <v>712465.12799999968</v>
      </c>
      <c r="S51" s="6">
        <f t="shared" si="375"/>
        <v>603924332.59399986</v>
      </c>
      <c r="T51" s="6">
        <f t="shared" si="376"/>
        <v>1299052.6905046126</v>
      </c>
      <c r="U51" s="6">
        <v>878986.52799999982</v>
      </c>
      <c r="V51" s="6">
        <f t="shared" si="377"/>
        <v>604803319.12199986</v>
      </c>
      <c r="W51" s="6">
        <f t="shared" si="378"/>
        <v>1300765.3220663469</v>
      </c>
      <c r="X51" s="6">
        <v>583391.52799999982</v>
      </c>
      <c r="Y51" s="6">
        <f t="shared" si="379"/>
        <v>605386710.64999986</v>
      </c>
      <c r="Z51" s="6">
        <f t="shared" si="380"/>
        <v>1302339.0518145622</v>
      </c>
      <c r="AA51" s="6">
        <v>8380581.9942031</v>
      </c>
      <c r="AB51" s="6">
        <f t="shared" si="381"/>
        <v>613767292.64420295</v>
      </c>
      <c r="AC51" s="6">
        <f t="shared" si="382"/>
        <v>1311985.5804507269</v>
      </c>
      <c r="AD51" s="6">
        <v>338725.09714547778</v>
      </c>
      <c r="AE51" s="6">
        <f t="shared" si="383"/>
        <v>614106017.74134839</v>
      </c>
      <c r="AF51" s="6">
        <f t="shared" si="384"/>
        <v>1321368.8127121648</v>
      </c>
      <c r="AG51" s="6">
        <v>451956.24084221083</v>
      </c>
      <c r="AH51" s="6">
        <f t="shared" si="385"/>
        <v>614557973.98219061</v>
      </c>
      <c r="AI51" s="6">
        <f t="shared" si="386"/>
        <v>1322219.6998940695</v>
      </c>
      <c r="AJ51" s="6">
        <v>1851907.9458717608</v>
      </c>
      <c r="AK51" s="6">
        <f t="shared" si="387"/>
        <v>616409881.92806232</v>
      </c>
      <c r="AL51" s="6">
        <f t="shared" si="388"/>
        <v>1324698.9901101689</v>
      </c>
      <c r="AM51" s="6">
        <v>1475525.2484567317</v>
      </c>
      <c r="AN51" s="6">
        <f t="shared" si="389"/>
        <v>617885407.17651904</v>
      </c>
      <c r="AO51" s="6">
        <f t="shared" si="390"/>
        <v>1328279.7882366369</v>
      </c>
      <c r="AP51" s="6">
        <v>2576873.5675951727</v>
      </c>
      <c r="AQ51" s="6">
        <f t="shared" si="391"/>
        <v>620462280.74411416</v>
      </c>
      <c r="AR51" s="6">
        <f t="shared" si="392"/>
        <v>1332640.753954282</v>
      </c>
      <c r="AS51" s="6">
        <v>2591752.4758384163</v>
      </c>
      <c r="AT51" s="6">
        <f t="shared" si="393"/>
        <v>623054033.21995258</v>
      </c>
      <c r="AU51" s="6">
        <f t="shared" si="394"/>
        <v>1338202.9411934691</v>
      </c>
      <c r="AV51" s="6">
        <v>4254518.578479019</v>
      </c>
      <c r="AW51" s="6">
        <f t="shared" si="395"/>
        <v>627308551.79843163</v>
      </c>
      <c r="AX51" s="6">
        <f t="shared" si="396"/>
        <v>1345570.5164783399</v>
      </c>
      <c r="AY51" s="6">
        <v>1106269.4024023565</v>
      </c>
      <c r="AZ51" s="6">
        <f t="shared" si="397"/>
        <v>628414821.20083404</v>
      </c>
      <c r="BA51" s="6">
        <f t="shared" si="398"/>
        <v>1351339.4976831474</v>
      </c>
      <c r="BB51" s="6">
        <v>574729.03157334635</v>
      </c>
      <c r="BC51" s="6">
        <f t="shared" si="399"/>
        <v>628989550.23240733</v>
      </c>
      <c r="BD51" s="6">
        <f t="shared" si="400"/>
        <v>1353148.4944958366</v>
      </c>
      <c r="BE51" s="6">
        <v>910016.1682497767</v>
      </c>
      <c r="BF51" s="6">
        <f t="shared" si="401"/>
        <v>629899566.40065706</v>
      </c>
      <c r="BG51" s="6">
        <f t="shared" si="402"/>
        <v>1354746.2945174479</v>
      </c>
      <c r="BH51" s="6">
        <v>782270.01426266681</v>
      </c>
      <c r="BI51" s="6">
        <f t="shared" si="403"/>
        <v>630681836.41491973</v>
      </c>
      <c r="BJ51" s="6">
        <f t="shared" si="404"/>
        <v>1356567.4385759125</v>
      </c>
      <c r="BK51" s="6">
        <v>6911021.6233411422</v>
      </c>
      <c r="BL51" s="6">
        <f t="shared" si="405"/>
        <v>637592858.03826082</v>
      </c>
      <c r="BM51" s="6">
        <f t="shared" si="406"/>
        <v>1364846.5301980253</v>
      </c>
      <c r="BN51" s="6">
        <v>44726.536862127832</v>
      </c>
      <c r="BO51" s="6">
        <f t="shared" si="407"/>
        <v>637637584.57512295</v>
      </c>
      <c r="BP51" s="6">
        <f t="shared" si="408"/>
        <v>1372331.9186417942</v>
      </c>
      <c r="BQ51" s="6">
        <v>47093.178339421866</v>
      </c>
      <c r="BR51" s="6">
        <f t="shared" si="409"/>
        <v>637684677.75346243</v>
      </c>
      <c r="BS51" s="6">
        <f t="shared" si="410"/>
        <v>1372430.7299010938</v>
      </c>
      <c r="BT51" s="6">
        <v>574862.86033530987</v>
      </c>
      <c r="BU51" s="6">
        <f t="shared" si="411"/>
        <v>638259540.61379778</v>
      </c>
      <c r="BV51" s="6">
        <f t="shared" si="412"/>
        <v>1373100.0443209379</v>
      </c>
      <c r="BW51" s="6">
        <v>633239.68506127177</v>
      </c>
      <c r="BX51" s="6">
        <f t="shared" si="413"/>
        <v>638892780.298859</v>
      </c>
      <c r="BY51" s="6">
        <f t="shared" si="414"/>
        <v>1374400.136938428</v>
      </c>
      <c r="BZ51" s="6">
        <v>630811.47929642885</v>
      </c>
      <c r="CA51" s="6">
        <f t="shared" si="415"/>
        <v>639523591.77815545</v>
      </c>
      <c r="CB51" s="6">
        <f t="shared" si="416"/>
        <v>1375760.4383409645</v>
      </c>
      <c r="CC51" s="6">
        <v>530023.1193130858</v>
      </c>
      <c r="CD51" s="6">
        <f t="shared" si="417"/>
        <v>640053614.89746857</v>
      </c>
      <c r="CE51" s="6">
        <f t="shared" si="418"/>
        <v>1377009.663828925</v>
      </c>
      <c r="CF51" s="6">
        <v>840194.54173302266</v>
      </c>
      <c r="CG51" s="6">
        <f t="shared" si="419"/>
        <v>640893809.43920159</v>
      </c>
      <c r="CH51" s="6">
        <f t="shared" si="420"/>
        <v>1378484.2156972813</v>
      </c>
      <c r="CI51" s="6">
        <v>571104.36227715679</v>
      </c>
      <c r="CJ51" s="6">
        <f t="shared" si="421"/>
        <v>641464913.80147874</v>
      </c>
      <c r="CK51" s="6">
        <f t="shared" si="422"/>
        <v>1380002.9769093709</v>
      </c>
      <c r="CL51" s="6">
        <v>235441.59317426078</v>
      </c>
      <c r="CM51" s="6">
        <f t="shared" si="423"/>
        <v>641700355.39465296</v>
      </c>
      <c r="CN51" s="6">
        <f t="shared" si="424"/>
        <v>1380870.9367082675</v>
      </c>
      <c r="CO51" s="6">
        <v>3378131.1888557919</v>
      </c>
      <c r="CP51" s="6">
        <f t="shared" si="425"/>
        <v>645078486.58350873</v>
      </c>
      <c r="CQ51" s="6">
        <f t="shared" si="426"/>
        <v>1384759.6623090715</v>
      </c>
      <c r="CR51" s="6">
        <v>1846493.8469974028</v>
      </c>
      <c r="CS51" s="6">
        <f t="shared" si="427"/>
        <v>646924980.43050611</v>
      </c>
      <c r="CT51" s="6">
        <f t="shared" si="428"/>
        <v>1390382.1125424129</v>
      </c>
      <c r="CU51" s="6">
        <v>441386.33455211774</v>
      </c>
      <c r="CV51" s="6">
        <f t="shared" si="429"/>
        <v>647366366.76505828</v>
      </c>
      <c r="CW51" s="6">
        <f t="shared" si="430"/>
        <v>1392844.2016631323</v>
      </c>
      <c r="CX51" s="6">
        <v>1108495.2167908137</v>
      </c>
      <c r="CY51" s="6">
        <f t="shared" si="431"/>
        <v>648474861.98184907</v>
      </c>
      <c r="CZ51" s="6">
        <f t="shared" si="432"/>
        <v>1394512.0977954292</v>
      </c>
      <c r="DA51" s="6">
        <v>1133775.5440324116</v>
      </c>
      <c r="DB51" s="6">
        <f t="shared" si="433"/>
        <v>649608637.52588153</v>
      </c>
      <c r="DC51" s="6">
        <f t="shared" si="434"/>
        <v>1396925.1045999161</v>
      </c>
      <c r="DD51" s="6">
        <v>2369229.735823378</v>
      </c>
      <c r="DE51" s="6">
        <f t="shared" si="435"/>
        <v>651977867.26170492</v>
      </c>
      <c r="DF51" s="6">
        <f t="shared" si="436"/>
        <v>1400694.843618117</v>
      </c>
      <c r="DG51" s="6">
        <v>2652348.6603065128</v>
      </c>
      <c r="DH51" s="6">
        <f t="shared" si="437"/>
        <v>654630215.92201138</v>
      </c>
      <c r="DI51" s="6">
        <f t="shared" si="438"/>
        <v>1406098.7863759829</v>
      </c>
      <c r="DJ51" s="6">
        <v>10903714.498881068</v>
      </c>
      <c r="DK51" s="6">
        <f t="shared" si="439"/>
        <v>665533930.42089248</v>
      </c>
      <c r="DL51" s="6">
        <f t="shared" si="440"/>
        <v>1420687.0659079179</v>
      </c>
      <c r="DM51" s="6">
        <v>2371293.1116630039</v>
      </c>
      <c r="DN51" s="6">
        <f t="shared" si="441"/>
        <v>667905223.53255546</v>
      </c>
      <c r="DO51" s="6">
        <f t="shared" si="442"/>
        <v>1434972.8891249578</v>
      </c>
      <c r="DP51" s="6">
        <v>3031922.6707700528</v>
      </c>
      <c r="DQ51" s="6">
        <f t="shared" si="443"/>
        <v>670937146.20332551</v>
      </c>
      <c r="DR51" s="6">
        <f t="shared" si="444"/>
        <v>1440787.5287647911</v>
      </c>
      <c r="DS51" s="6">
        <v>2506245.7713347166</v>
      </c>
      <c r="DT51" s="6">
        <f t="shared" si="445"/>
        <v>673443391.97466028</v>
      </c>
      <c r="DU51" s="6">
        <f t="shared" si="446"/>
        <v>1446747.3969344527</v>
      </c>
      <c r="DV51" s="6">
        <v>1683867.0798452005</v>
      </c>
      <c r="DW51" s="6">
        <f t="shared" si="447"/>
        <v>675127259.05450547</v>
      </c>
      <c r="DX51" s="6">
        <f t="shared" si="448"/>
        <v>1451256.5628202681</v>
      </c>
      <c r="DY51" s="6">
        <v>1487516.8626253104</v>
      </c>
      <c r="DZ51" s="6">
        <f t="shared" si="449"/>
        <v>676614775.91713083</v>
      </c>
      <c r="EA51" s="6">
        <f t="shared" si="450"/>
        <v>1454669.4294403603</v>
      </c>
      <c r="EB51" s="6">
        <v>1396068.6711615617</v>
      </c>
      <c r="EC51" s="6">
        <f t="shared" si="451"/>
        <v>678010844.58829236</v>
      </c>
      <c r="ED51" s="6">
        <f t="shared" si="452"/>
        <v>1457772.5834554413</v>
      </c>
      <c r="EE51" s="6">
        <v>3935901.7056393428</v>
      </c>
      <c r="EF51" s="6">
        <f t="shared" si="453"/>
        <v>681946746.29393172</v>
      </c>
      <c r="EG51" s="6">
        <f t="shared" si="454"/>
        <v>1463510.5527610837</v>
      </c>
      <c r="EI51" s="118">
        <f t="shared" ca="1" si="455"/>
        <v>16552377.037801681</v>
      </c>
      <c r="EJ51" s="118">
        <f t="shared" ca="1" si="456"/>
        <v>616257.803797042</v>
      </c>
      <c r="EK51" s="118">
        <f t="shared" ca="1" si="457"/>
        <v>17168634.841598723</v>
      </c>
    </row>
    <row r="52" spans="1:141" x14ac:dyDescent="0.2">
      <c r="A52" s="52" t="s">
        <v>103</v>
      </c>
      <c r="B52" s="52" t="str">
        <f t="shared" si="458"/>
        <v>WYP</v>
      </c>
      <c r="C52" s="52" t="s">
        <v>35</v>
      </c>
      <c r="D52" s="52" t="s">
        <v>79</v>
      </c>
      <c r="E52" s="52" t="s">
        <v>100</v>
      </c>
      <c r="F52" s="52" t="str">
        <f t="shared" si="368"/>
        <v>DDSTPWYP</v>
      </c>
      <c r="G52" s="52" t="str">
        <f t="shared" si="369"/>
        <v>DSTPWYP</v>
      </c>
      <c r="H52" s="20"/>
      <c r="I52" s="20">
        <v>2.6561430244868327E-2</v>
      </c>
      <c r="J52" s="6">
        <v>719738225.53999984</v>
      </c>
      <c r="K52" s="6">
        <f t="shared" si="370"/>
        <v>1593106.3893538343</v>
      </c>
      <c r="L52" s="6">
        <v>1234762.6846666662</v>
      </c>
      <c r="M52" s="6">
        <f t="shared" si="371"/>
        <v>720972988.22466648</v>
      </c>
      <c r="N52" s="6">
        <f t="shared" si="372"/>
        <v>1594472.9336420735</v>
      </c>
      <c r="O52" s="6">
        <v>2784720.8646666673</v>
      </c>
      <c r="P52" s="6">
        <f t="shared" si="373"/>
        <v>723757709.08933318</v>
      </c>
      <c r="Q52" s="6">
        <f t="shared" si="374"/>
        <v>1598921.4016385742</v>
      </c>
      <c r="R52" s="6">
        <v>1958276.8446666664</v>
      </c>
      <c r="S52" s="6">
        <f t="shared" si="375"/>
        <v>725715985.9339999</v>
      </c>
      <c r="T52" s="6">
        <f t="shared" si="376"/>
        <v>1604170.6017555753</v>
      </c>
      <c r="U52" s="6">
        <v>1865922.0473045288</v>
      </c>
      <c r="V52" s="6">
        <f t="shared" si="377"/>
        <v>727581907.98130441</v>
      </c>
      <c r="W52" s="6">
        <f t="shared" si="378"/>
        <v>1608402.9430935585</v>
      </c>
      <c r="X52" s="6">
        <v>2174898.2124767564</v>
      </c>
      <c r="Y52" s="6">
        <f t="shared" si="379"/>
        <v>729756806.19378114</v>
      </c>
      <c r="Z52" s="6">
        <f t="shared" si="380"/>
        <v>1612875.024987818</v>
      </c>
      <c r="AA52" s="6">
        <v>2603806.610828008</v>
      </c>
      <c r="AB52" s="6">
        <f t="shared" si="381"/>
        <v>732360612.80460918</v>
      </c>
      <c r="AC52" s="6">
        <f t="shared" si="382"/>
        <v>1618163.7431055272</v>
      </c>
      <c r="AD52" s="6">
        <v>1108968.949074598</v>
      </c>
      <c r="AE52" s="6">
        <f t="shared" si="383"/>
        <v>733469581.75368381</v>
      </c>
      <c r="AF52" s="6">
        <f t="shared" si="384"/>
        <v>1622272.7693159112</v>
      </c>
      <c r="AG52" s="6">
        <v>1215623.4053928698</v>
      </c>
      <c r="AH52" s="6">
        <f t="shared" si="385"/>
        <v>734685205.15907669</v>
      </c>
      <c r="AI52" s="6">
        <f t="shared" si="386"/>
        <v>1624845.4567188669</v>
      </c>
      <c r="AJ52" s="6">
        <v>1500750.0416527377</v>
      </c>
      <c r="AK52" s="6">
        <f t="shared" si="387"/>
        <v>736185955.20072937</v>
      </c>
      <c r="AL52" s="6">
        <f t="shared" si="388"/>
        <v>1627851.7385452304</v>
      </c>
      <c r="AM52" s="6">
        <v>1566007.4383252761</v>
      </c>
      <c r="AN52" s="6">
        <f t="shared" si="389"/>
        <v>737751962.63905466</v>
      </c>
      <c r="AO52" s="6">
        <f t="shared" si="390"/>
        <v>1631245.7995819955</v>
      </c>
      <c r="AP52" s="6">
        <v>1573280.5228904802</v>
      </c>
      <c r="AQ52" s="6">
        <f t="shared" si="391"/>
        <v>739325243.1619451</v>
      </c>
      <c r="AR52" s="6">
        <f t="shared" si="392"/>
        <v>1634720.1320070112</v>
      </c>
      <c r="AS52" s="6">
        <v>1918223.6822857866</v>
      </c>
      <c r="AT52" s="6">
        <f t="shared" si="393"/>
        <v>741243466.84423089</v>
      </c>
      <c r="AU52" s="6">
        <f t="shared" si="394"/>
        <v>1638584.2713984887</v>
      </c>
      <c r="AV52" s="6">
        <v>1670974.0380894556</v>
      </c>
      <c r="AW52" s="6">
        <f t="shared" si="395"/>
        <v>742914440.8823204</v>
      </c>
      <c r="AX52" s="6">
        <f t="shared" si="396"/>
        <v>1642556.5307686881</v>
      </c>
      <c r="AY52" s="6">
        <v>1897001.9964379468</v>
      </c>
      <c r="AZ52" s="6">
        <f t="shared" si="397"/>
        <v>744811442.87875831</v>
      </c>
      <c r="BA52" s="6">
        <f t="shared" si="398"/>
        <v>1646505.3035418743</v>
      </c>
      <c r="BB52" s="6">
        <v>1822691.5596656557</v>
      </c>
      <c r="BC52" s="6">
        <f t="shared" si="399"/>
        <v>746634134.43842399</v>
      </c>
      <c r="BD52" s="6">
        <f t="shared" si="400"/>
        <v>1650621.9860803213</v>
      </c>
      <c r="BE52" s="6">
        <v>1453846.7758807857</v>
      </c>
      <c r="BF52" s="6">
        <f t="shared" si="401"/>
        <v>748087981.2143048</v>
      </c>
      <c r="BG52" s="6">
        <f t="shared" si="402"/>
        <v>1654248.2170988319</v>
      </c>
      <c r="BH52" s="6">
        <v>1348338.7033585678</v>
      </c>
      <c r="BI52" s="6">
        <f t="shared" si="403"/>
        <v>749436319.91766334</v>
      </c>
      <c r="BJ52" s="6">
        <f t="shared" si="404"/>
        <v>1657349.4693546649</v>
      </c>
      <c r="BK52" s="6">
        <v>1312368.9131852132</v>
      </c>
      <c r="BL52" s="6">
        <f t="shared" si="405"/>
        <v>750748688.83084857</v>
      </c>
      <c r="BM52" s="6">
        <f t="shared" si="406"/>
        <v>1660294.1443446158</v>
      </c>
      <c r="BN52" s="6">
        <v>994168.06530192692</v>
      </c>
      <c r="BO52" s="6">
        <f t="shared" si="407"/>
        <v>751742856.89615047</v>
      </c>
      <c r="BP52" s="6">
        <f t="shared" si="408"/>
        <v>1662846.8493888367</v>
      </c>
      <c r="BQ52" s="6">
        <v>1122086.1730786362</v>
      </c>
      <c r="BR52" s="6">
        <f t="shared" si="409"/>
        <v>752864943.06922913</v>
      </c>
      <c r="BS52" s="6">
        <f t="shared" si="410"/>
        <v>1665188.9635277179</v>
      </c>
      <c r="BT52" s="6">
        <v>1436076.7965981849</v>
      </c>
      <c r="BU52" s="6">
        <f t="shared" si="411"/>
        <v>754301019.86582732</v>
      </c>
      <c r="BV52" s="6">
        <f t="shared" si="412"/>
        <v>1668020.1496641377</v>
      </c>
      <c r="BW52" s="6">
        <v>1500100.1358206403</v>
      </c>
      <c r="BX52" s="6">
        <f t="shared" si="413"/>
        <v>755801120.00164795</v>
      </c>
      <c r="BY52" s="6">
        <f t="shared" si="414"/>
        <v>1671269.6937798476</v>
      </c>
      <c r="BZ52" s="6">
        <v>14602855.881770551</v>
      </c>
      <c r="CA52" s="6">
        <f t="shared" si="415"/>
        <v>770403975.88341856</v>
      </c>
      <c r="CB52" s="6">
        <f t="shared" si="416"/>
        <v>1689091.258071407</v>
      </c>
      <c r="CC52" s="6">
        <v>1847072.1761733512</v>
      </c>
      <c r="CD52" s="6">
        <f t="shared" si="417"/>
        <v>772251048.05959189</v>
      </c>
      <c r="CE52" s="6">
        <f t="shared" si="418"/>
        <v>1707296.8254315814</v>
      </c>
      <c r="CF52" s="6">
        <v>1595120.5825330699</v>
      </c>
      <c r="CG52" s="6">
        <f t="shared" si="419"/>
        <v>773846168.64212501</v>
      </c>
      <c r="CH52" s="6">
        <f t="shared" si="420"/>
        <v>1711106.3905503219</v>
      </c>
      <c r="CI52" s="6">
        <v>1817784.2793754195</v>
      </c>
      <c r="CJ52" s="6">
        <f t="shared" si="421"/>
        <v>775663952.92150044</v>
      </c>
      <c r="CK52" s="6">
        <f t="shared" si="422"/>
        <v>1714883.54198457</v>
      </c>
      <c r="CL52" s="6">
        <v>1740297.699812483</v>
      </c>
      <c r="CM52" s="6">
        <f t="shared" si="423"/>
        <v>777404250.62131298</v>
      </c>
      <c r="CN52" s="6">
        <f t="shared" si="424"/>
        <v>1718821.3647468917</v>
      </c>
      <c r="CO52" s="6">
        <v>1352395.0327792089</v>
      </c>
      <c r="CP52" s="6">
        <f t="shared" si="425"/>
        <v>778756645.65409219</v>
      </c>
      <c r="CQ52" s="6">
        <f t="shared" si="426"/>
        <v>1722244.1290087895</v>
      </c>
      <c r="CR52" s="6">
        <v>1249491.3237248044</v>
      </c>
      <c r="CS52" s="6">
        <f t="shared" si="427"/>
        <v>780006136.97781694</v>
      </c>
      <c r="CT52" s="6">
        <f t="shared" si="428"/>
        <v>1725123.7049655961</v>
      </c>
      <c r="CU52" s="6">
        <v>5544769.8928067377</v>
      </c>
      <c r="CV52" s="6">
        <f t="shared" si="429"/>
        <v>785550906.87062371</v>
      </c>
      <c r="CW52" s="6">
        <f t="shared" si="430"/>
        <v>1732643.0922726092</v>
      </c>
      <c r="CX52" s="6">
        <v>1176071.8432660545</v>
      </c>
      <c r="CY52" s="6">
        <f t="shared" si="431"/>
        <v>786726978.71388972</v>
      </c>
      <c r="CZ52" s="6">
        <f t="shared" si="432"/>
        <v>1740081.2243125883</v>
      </c>
      <c r="DA52" s="6">
        <v>1271771.3634999162</v>
      </c>
      <c r="DB52" s="6">
        <f t="shared" si="433"/>
        <v>787998750.0773896</v>
      </c>
      <c r="DC52" s="6">
        <f t="shared" si="434"/>
        <v>1742790.3166703752</v>
      </c>
      <c r="DD52" s="6">
        <v>1650470.5162710305</v>
      </c>
      <c r="DE52" s="6">
        <f t="shared" si="435"/>
        <v>789649220.59366059</v>
      </c>
      <c r="DF52" s="6">
        <f t="shared" si="436"/>
        <v>1746024.438497382</v>
      </c>
      <c r="DG52" s="6">
        <v>4152897.7949175891</v>
      </c>
      <c r="DH52" s="6">
        <f t="shared" si="437"/>
        <v>793802118.38857818</v>
      </c>
      <c r="DI52" s="6">
        <f t="shared" si="438"/>
        <v>1752447.1786050035</v>
      </c>
      <c r="DJ52" s="6">
        <v>2666352.6674531382</v>
      </c>
      <c r="DK52" s="6">
        <f t="shared" si="439"/>
        <v>796468471.05603135</v>
      </c>
      <c r="DL52" s="6">
        <f t="shared" si="440"/>
        <v>1759994.22216661</v>
      </c>
      <c r="DM52" s="6">
        <v>2966663.7192124669</v>
      </c>
      <c r="DN52" s="6">
        <f t="shared" si="441"/>
        <v>799435134.77524376</v>
      </c>
      <c r="DO52" s="6">
        <f t="shared" si="442"/>
        <v>1766228.4293258854</v>
      </c>
      <c r="DP52" s="6">
        <v>4246805.2598141143</v>
      </c>
      <c r="DQ52" s="6">
        <f t="shared" si="443"/>
        <v>803681940.0350579</v>
      </c>
      <c r="DR52" s="6">
        <f t="shared" si="444"/>
        <v>1774211.7648721328</v>
      </c>
      <c r="DS52" s="6">
        <v>4493785.1617206512</v>
      </c>
      <c r="DT52" s="6">
        <f t="shared" si="445"/>
        <v>808175725.19677854</v>
      </c>
      <c r="DU52" s="6">
        <f t="shared" si="446"/>
        <v>1783885.2058213225</v>
      </c>
      <c r="DV52" s="6">
        <v>4321385.9351430517</v>
      </c>
      <c r="DW52" s="6">
        <f t="shared" si="447"/>
        <v>812497111.13192153</v>
      </c>
      <c r="DX52" s="6">
        <f t="shared" si="448"/>
        <v>1793641.187162403</v>
      </c>
      <c r="DY52" s="6">
        <v>3906674.9413611237</v>
      </c>
      <c r="DZ52" s="6">
        <f t="shared" si="449"/>
        <v>816403786.0732826</v>
      </c>
      <c r="EA52" s="6">
        <f t="shared" si="450"/>
        <v>1802747.3982049776</v>
      </c>
      <c r="EB52" s="6">
        <v>7219003.6495984653</v>
      </c>
      <c r="EC52" s="6">
        <f t="shared" si="451"/>
        <v>823622789.72288108</v>
      </c>
      <c r="ED52" s="6">
        <f t="shared" si="452"/>
        <v>1815060.478864169</v>
      </c>
      <c r="EE52" s="6">
        <v>6105144.3320526415</v>
      </c>
      <c r="EF52" s="6">
        <f t="shared" si="453"/>
        <v>829727934.05493367</v>
      </c>
      <c r="EG52" s="6">
        <f t="shared" si="454"/>
        <v>1829806.6633302914</v>
      </c>
      <c r="EI52" s="118">
        <f t="shared" ca="1" si="455"/>
        <v>20388535.963392302</v>
      </c>
      <c r="EJ52" s="118">
        <f t="shared" ca="1" si="456"/>
        <v>918382.54444083944</v>
      </c>
      <c r="EK52" s="118">
        <f t="shared" ca="1" si="457"/>
        <v>21306918.507833142</v>
      </c>
    </row>
    <row r="53" spans="1:141" x14ac:dyDescent="0.2">
      <c r="A53" s="52" t="s">
        <v>104</v>
      </c>
      <c r="B53" s="52" t="str">
        <f t="shared" si="458"/>
        <v>UT</v>
      </c>
      <c r="C53" s="52" t="s">
        <v>34</v>
      </c>
      <c r="D53" s="52" t="s">
        <v>79</v>
      </c>
      <c r="E53" s="52" t="s">
        <v>100</v>
      </c>
      <c r="F53" s="52" t="str">
        <f t="shared" si="368"/>
        <v>DDSTPUT</v>
      </c>
      <c r="G53" s="52" t="str">
        <f t="shared" si="369"/>
        <v>DSTPUT</v>
      </c>
      <c r="H53" s="20"/>
      <c r="I53" s="20">
        <v>2.53861805592322E-2</v>
      </c>
      <c r="J53" s="6">
        <v>3519711367.0699997</v>
      </c>
      <c r="K53" s="6">
        <f t="shared" si="370"/>
        <v>7446002.3567350842</v>
      </c>
      <c r="L53" s="6">
        <v>30257447.166833345</v>
      </c>
      <c r="M53" s="6">
        <f t="shared" si="371"/>
        <v>3549968814.2368331</v>
      </c>
      <c r="N53" s="6">
        <f t="shared" si="372"/>
        <v>7478007.3991116956</v>
      </c>
      <c r="O53" s="6">
        <v>15212683.316833336</v>
      </c>
      <c r="P53" s="6">
        <f t="shared" si="373"/>
        <v>3565181497.5536666</v>
      </c>
      <c r="Q53" s="6">
        <f t="shared" si="374"/>
        <v>7526103.7717162883</v>
      </c>
      <c r="R53" s="6">
        <v>17143335.006833334</v>
      </c>
      <c r="S53" s="6">
        <f t="shared" si="375"/>
        <v>3582324832.5605001</v>
      </c>
      <c r="T53" s="6">
        <f t="shared" si="376"/>
        <v>7560328.5935222218</v>
      </c>
      <c r="U53" s="6">
        <v>30726641.9148545</v>
      </c>
      <c r="V53" s="6">
        <f t="shared" si="377"/>
        <v>3613051474.4753547</v>
      </c>
      <c r="W53" s="6">
        <f t="shared" si="378"/>
        <v>7610963.4217513995</v>
      </c>
      <c r="X53" s="6">
        <v>20352751.749056015</v>
      </c>
      <c r="Y53" s="6">
        <f t="shared" si="379"/>
        <v>3633404226.2244105</v>
      </c>
      <c r="Z53" s="6">
        <f t="shared" si="380"/>
        <v>7664993.0346850716</v>
      </c>
      <c r="AA53" s="6">
        <v>26271691.123388693</v>
      </c>
      <c r="AB53" s="6">
        <f t="shared" si="381"/>
        <v>3659675917.3477993</v>
      </c>
      <c r="AC53" s="6">
        <f t="shared" si="382"/>
        <v>7714310.3899031347</v>
      </c>
      <c r="AD53" s="6">
        <v>11587366.882936642</v>
      </c>
      <c r="AE53" s="6">
        <f t="shared" si="383"/>
        <v>3671263284.2307358</v>
      </c>
      <c r="AF53" s="6">
        <f t="shared" si="384"/>
        <v>7754356.0933344262</v>
      </c>
      <c r="AG53" s="6">
        <v>17996376.022542387</v>
      </c>
      <c r="AH53" s="6">
        <f t="shared" si="385"/>
        <v>3689259660.2532783</v>
      </c>
      <c r="AI53" s="6">
        <f t="shared" si="386"/>
        <v>7785648.5199601101</v>
      </c>
      <c r="AJ53" s="6">
        <v>12936333.407601045</v>
      </c>
      <c r="AK53" s="6">
        <f t="shared" si="387"/>
        <v>3702195993.6608791</v>
      </c>
      <c r="AL53" s="6">
        <f t="shared" si="388"/>
        <v>7818367.8260759385</v>
      </c>
      <c r="AM53" s="6">
        <v>13169494.911312532</v>
      </c>
      <c r="AN53" s="6">
        <f t="shared" si="389"/>
        <v>3715365488.5721917</v>
      </c>
      <c r="AO53" s="6">
        <f t="shared" si="390"/>
        <v>7845981.4623822821</v>
      </c>
      <c r="AP53" s="6">
        <v>78731266.69250387</v>
      </c>
      <c r="AQ53" s="6">
        <f t="shared" si="391"/>
        <v>3794096755.2646956</v>
      </c>
      <c r="AR53" s="6">
        <f t="shared" si="392"/>
        <v>7943190.1843658416</v>
      </c>
      <c r="AS53" s="6">
        <v>25515045.584817786</v>
      </c>
      <c r="AT53" s="6">
        <f t="shared" si="393"/>
        <v>3819611800.8495135</v>
      </c>
      <c r="AU53" s="6">
        <f t="shared" si="394"/>
        <v>8053457.5054536005</v>
      </c>
      <c r="AV53" s="6">
        <v>13146365.61762552</v>
      </c>
      <c r="AW53" s="6">
        <f t="shared" si="395"/>
        <v>3832758166.4671392</v>
      </c>
      <c r="AX53" s="6">
        <f t="shared" si="396"/>
        <v>8094351.9040144309</v>
      </c>
      <c r="AY53" s="6">
        <v>14232936.359277681</v>
      </c>
      <c r="AZ53" s="6">
        <f t="shared" si="397"/>
        <v>3846991102.826417</v>
      </c>
      <c r="BA53" s="6">
        <f t="shared" si="398"/>
        <v>8123312.5666632401</v>
      </c>
      <c r="BB53" s="6">
        <v>15294996.729891241</v>
      </c>
      <c r="BC53" s="6">
        <f t="shared" si="399"/>
        <v>3862286099.5563083</v>
      </c>
      <c r="BD53" s="6">
        <f t="shared" si="400"/>
        <v>8154545.9600358466</v>
      </c>
      <c r="BE53" s="6">
        <v>21075129.383775383</v>
      </c>
      <c r="BF53" s="6">
        <f t="shared" si="401"/>
        <v>3883361228.9400835</v>
      </c>
      <c r="BG53" s="6">
        <f t="shared" si="402"/>
        <v>8193016.734555997</v>
      </c>
      <c r="BH53" s="6">
        <v>16671223.489394259</v>
      </c>
      <c r="BI53" s="6">
        <f t="shared" si="403"/>
        <v>3900032452.4294777</v>
      </c>
      <c r="BJ53" s="6">
        <f t="shared" si="404"/>
        <v>8232943.22328478</v>
      </c>
      <c r="BK53" s="6">
        <v>75889232.084122121</v>
      </c>
      <c r="BL53" s="6">
        <f t="shared" si="405"/>
        <v>3975921684.5135999</v>
      </c>
      <c r="BM53" s="6">
        <f t="shared" si="406"/>
        <v>8330849.7415278656</v>
      </c>
      <c r="BN53" s="6">
        <v>7131207.8121820558</v>
      </c>
      <c r="BO53" s="6">
        <f t="shared" si="407"/>
        <v>3983052892.3257818</v>
      </c>
      <c r="BP53" s="6">
        <f t="shared" si="408"/>
        <v>8418665.2364159692</v>
      </c>
      <c r="BQ53" s="6">
        <v>14415158.181761496</v>
      </c>
      <c r="BR53" s="6">
        <f t="shared" si="409"/>
        <v>3997468050.5075431</v>
      </c>
      <c r="BS53" s="6">
        <f t="shared" si="410"/>
        <v>8441456.0671458654</v>
      </c>
      <c r="BT53" s="6">
        <v>9983178.4266145974</v>
      </c>
      <c r="BU53" s="6">
        <f t="shared" si="411"/>
        <v>4007451228.9341578</v>
      </c>
      <c r="BV53" s="6">
        <f t="shared" si="412"/>
        <v>8467263.5912494138</v>
      </c>
      <c r="BW53" s="6">
        <v>19230846.964873187</v>
      </c>
      <c r="BX53" s="6">
        <f t="shared" si="413"/>
        <v>4026682075.8990312</v>
      </c>
      <c r="BY53" s="6">
        <f t="shared" si="414"/>
        <v>8498164.9463931769</v>
      </c>
      <c r="BZ53" s="6">
        <v>45668006.423319973</v>
      </c>
      <c r="CA53" s="6">
        <f t="shared" si="415"/>
        <v>4072350082.322351</v>
      </c>
      <c r="CB53" s="6">
        <f t="shared" si="416"/>
        <v>8566812.1968181692</v>
      </c>
      <c r="CC53" s="6">
        <v>24946154.539201818</v>
      </c>
      <c r="CD53" s="6">
        <f t="shared" si="417"/>
        <v>4097296236.8615527</v>
      </c>
      <c r="CE53" s="6">
        <f t="shared" si="418"/>
        <v>8641504.8568278886</v>
      </c>
      <c r="CF53" s="6">
        <v>18043825.942370865</v>
      </c>
      <c r="CG53" s="6">
        <f t="shared" si="419"/>
        <v>4115340062.8039236</v>
      </c>
      <c r="CH53" s="6">
        <f t="shared" si="420"/>
        <v>8686977.8321088497</v>
      </c>
      <c r="CI53" s="6">
        <v>24545099.689428251</v>
      </c>
      <c r="CJ53" s="6">
        <f t="shared" si="421"/>
        <v>4139885162.4933519</v>
      </c>
      <c r="CK53" s="6">
        <f t="shared" si="422"/>
        <v>8732026.5886052065</v>
      </c>
      <c r="CL53" s="6">
        <v>16406890.520826776</v>
      </c>
      <c r="CM53" s="6">
        <f t="shared" si="423"/>
        <v>4156292053.0141788</v>
      </c>
      <c r="CN53" s="6">
        <f t="shared" si="424"/>
        <v>8775343.8643442672</v>
      </c>
      <c r="CO53" s="6">
        <v>17366481.986323152</v>
      </c>
      <c r="CP53" s="6">
        <f t="shared" si="425"/>
        <v>4173658535.0005021</v>
      </c>
      <c r="CQ53" s="6">
        <f t="shared" si="426"/>
        <v>8811067.9032009635</v>
      </c>
      <c r="CR53" s="6">
        <v>10278698.663157478</v>
      </c>
      <c r="CS53" s="6">
        <f t="shared" si="427"/>
        <v>4183937233.6636596</v>
      </c>
      <c r="CT53" s="6">
        <f t="shared" si="428"/>
        <v>8840309.8010159768</v>
      </c>
      <c r="CU53" s="6">
        <v>44958205.243777029</v>
      </c>
      <c r="CV53" s="6">
        <f t="shared" si="429"/>
        <v>4228895438.9074364</v>
      </c>
      <c r="CW53" s="6">
        <f t="shared" si="430"/>
        <v>8898737.0516874101</v>
      </c>
      <c r="CX53" s="6">
        <v>8972313.8211772572</v>
      </c>
      <c r="CY53" s="6">
        <f t="shared" si="431"/>
        <v>4237867752.7286139</v>
      </c>
      <c r="CZ53" s="6">
        <f t="shared" si="432"/>
        <v>8955782.4639639109</v>
      </c>
      <c r="DA53" s="6">
        <v>9471155.3551114369</v>
      </c>
      <c r="DB53" s="6">
        <f t="shared" si="433"/>
        <v>4247338908.0837255</v>
      </c>
      <c r="DC53" s="6">
        <f t="shared" si="434"/>
        <v>8975291.182240909</v>
      </c>
      <c r="DD53" s="6">
        <v>22470569.078369126</v>
      </c>
      <c r="DE53" s="6">
        <f t="shared" si="435"/>
        <v>4269809477.1620946</v>
      </c>
      <c r="DF53" s="6">
        <f t="shared" si="436"/>
        <v>9009077.7815676406</v>
      </c>
      <c r="DG53" s="6">
        <v>17498374.368973151</v>
      </c>
      <c r="DH53" s="6">
        <f t="shared" si="437"/>
        <v>4287307851.5310678</v>
      </c>
      <c r="DI53" s="6">
        <f t="shared" si="438"/>
        <v>9051355.2321974728</v>
      </c>
      <c r="DJ53" s="6">
        <v>50405116.144519195</v>
      </c>
      <c r="DK53" s="6">
        <f t="shared" si="439"/>
        <v>4337712967.6755867</v>
      </c>
      <c r="DL53" s="6">
        <f t="shared" si="440"/>
        <v>9123180.66014654</v>
      </c>
      <c r="DM53" s="6">
        <v>17092124.642055273</v>
      </c>
      <c r="DN53" s="6">
        <f t="shared" si="441"/>
        <v>4354805092.3176422</v>
      </c>
      <c r="DO53" s="6">
        <f t="shared" si="442"/>
        <v>9194576.3743906207</v>
      </c>
      <c r="DP53" s="6">
        <v>16301461.938799791</v>
      </c>
      <c r="DQ53" s="6">
        <f t="shared" si="443"/>
        <v>4371106554.2564421</v>
      </c>
      <c r="DR53" s="6">
        <f t="shared" si="444"/>
        <v>9229898.6918265354</v>
      </c>
      <c r="DS53" s="6">
        <v>22136155.205224413</v>
      </c>
      <c r="DT53" s="6">
        <f t="shared" si="445"/>
        <v>4393242709.4616661</v>
      </c>
      <c r="DU53" s="6">
        <f t="shared" si="446"/>
        <v>9270556.3705384042</v>
      </c>
      <c r="DV53" s="6">
        <v>18454670.460141703</v>
      </c>
      <c r="DW53" s="6">
        <f t="shared" si="447"/>
        <v>4411697379.9218082</v>
      </c>
      <c r="DX53" s="6">
        <f t="shared" si="448"/>
        <v>9313491.6217629574</v>
      </c>
      <c r="DY53" s="6">
        <v>15321339.465920459</v>
      </c>
      <c r="DZ53" s="6">
        <f t="shared" si="449"/>
        <v>4427018719.3877287</v>
      </c>
      <c r="EA53" s="6">
        <f t="shared" si="450"/>
        <v>9349218.4503693506</v>
      </c>
      <c r="EB53" s="6">
        <v>14213429.276023263</v>
      </c>
      <c r="EC53" s="6">
        <f t="shared" si="451"/>
        <v>4441232148.6637516</v>
      </c>
      <c r="ED53" s="6">
        <f t="shared" si="452"/>
        <v>9380459.0742051061</v>
      </c>
      <c r="EE53" s="6">
        <v>39866171.574018627</v>
      </c>
      <c r="EF53" s="6">
        <f t="shared" si="453"/>
        <v>4481098320.2377701</v>
      </c>
      <c r="EG53" s="6">
        <f t="shared" si="454"/>
        <v>9437662.1788613722</v>
      </c>
      <c r="EI53" s="118">
        <f t="shared" ca="1" si="455"/>
        <v>103778329.93581314</v>
      </c>
      <c r="EJ53" s="118">
        <f t="shared" ca="1" si="456"/>
        <v>6512220.1462576836</v>
      </c>
      <c r="EK53" s="118">
        <f t="shared" ca="1" si="457"/>
        <v>110290550.08207083</v>
      </c>
    </row>
    <row r="54" spans="1:141" x14ac:dyDescent="0.2">
      <c r="A54" s="52" t="s">
        <v>105</v>
      </c>
      <c r="B54" s="52" t="str">
        <f t="shared" si="458"/>
        <v>ID</v>
      </c>
      <c r="C54" s="52" t="s">
        <v>32</v>
      </c>
      <c r="D54" s="52" t="s">
        <v>79</v>
      </c>
      <c r="E54" s="52" t="s">
        <v>100</v>
      </c>
      <c r="F54" s="52" t="str">
        <f t="shared" si="368"/>
        <v>DDSTPID</v>
      </c>
      <c r="G54" s="52" t="str">
        <f t="shared" si="369"/>
        <v>DSTPID</v>
      </c>
      <c r="H54" s="20"/>
      <c r="I54" s="20">
        <v>2.5346172063397666E-2</v>
      </c>
      <c r="J54" s="6">
        <v>412551494.20000005</v>
      </c>
      <c r="K54" s="6">
        <f t="shared" si="370"/>
        <v>871383.42975041701</v>
      </c>
      <c r="L54" s="6">
        <v>4714742.8943333328</v>
      </c>
      <c r="M54" s="6">
        <f t="shared" si="371"/>
        <v>417266237.09433341</v>
      </c>
      <c r="N54" s="6">
        <f t="shared" si="372"/>
        <v>876362.62494351948</v>
      </c>
      <c r="O54" s="6">
        <v>2328550.8743333323</v>
      </c>
      <c r="P54" s="6">
        <f t="shared" si="373"/>
        <v>419594787.96866673</v>
      </c>
      <c r="Q54" s="6">
        <f t="shared" si="374"/>
        <v>883800.98059992294</v>
      </c>
      <c r="R54" s="6">
        <v>4464092.5243333327</v>
      </c>
      <c r="S54" s="6">
        <f t="shared" si="375"/>
        <v>424058880.49300009</v>
      </c>
      <c r="T54" s="6">
        <f t="shared" si="376"/>
        <v>890974.62678108562</v>
      </c>
      <c r="U54" s="6">
        <v>4067789.0536529957</v>
      </c>
      <c r="V54" s="6">
        <f t="shared" si="377"/>
        <v>428126669.54665309</v>
      </c>
      <c r="W54" s="6">
        <f t="shared" si="378"/>
        <v>899985.06588525965</v>
      </c>
      <c r="X54" s="6">
        <v>1498789.8059881155</v>
      </c>
      <c r="Y54" s="6">
        <f t="shared" si="379"/>
        <v>429625459.35264122</v>
      </c>
      <c r="Z54" s="6">
        <f t="shared" si="380"/>
        <v>905863.87695113197</v>
      </c>
      <c r="AA54" s="6">
        <v>2217057.4400827824</v>
      </c>
      <c r="AB54" s="6">
        <f t="shared" si="381"/>
        <v>431842516.79272401</v>
      </c>
      <c r="AC54" s="6">
        <f t="shared" si="382"/>
        <v>909788.1479369743</v>
      </c>
      <c r="AD54" s="6">
        <v>1047473.4580431172</v>
      </c>
      <c r="AE54" s="6">
        <f t="shared" si="383"/>
        <v>432889990.25076711</v>
      </c>
      <c r="AF54" s="6">
        <f t="shared" si="384"/>
        <v>913235.78801406501</v>
      </c>
      <c r="AG54" s="6">
        <v>1079122.2783872697</v>
      </c>
      <c r="AH54" s="6">
        <f t="shared" si="385"/>
        <v>433969112.52915436</v>
      </c>
      <c r="AI54" s="6">
        <f t="shared" si="386"/>
        <v>915481.66557426716</v>
      </c>
      <c r="AJ54" s="6">
        <v>1468662.2144047089</v>
      </c>
      <c r="AK54" s="6">
        <f t="shared" si="387"/>
        <v>435437774.74355906</v>
      </c>
      <c r="AL54" s="6">
        <f t="shared" si="388"/>
        <v>918172.35657988221</v>
      </c>
      <c r="AM54" s="6">
        <v>1500741.304096469</v>
      </c>
      <c r="AN54" s="6">
        <f t="shared" si="389"/>
        <v>436938516.04765552</v>
      </c>
      <c r="AO54" s="6">
        <f t="shared" si="390"/>
        <v>921308.31543428171</v>
      </c>
      <c r="AP54" s="6">
        <v>1420008.7284902229</v>
      </c>
      <c r="AQ54" s="6">
        <f t="shared" si="391"/>
        <v>438358524.77614576</v>
      </c>
      <c r="AR54" s="6">
        <f t="shared" si="392"/>
        <v>924392.89180428663</v>
      </c>
      <c r="AS54" s="6">
        <v>3761439.7607630575</v>
      </c>
      <c r="AT54" s="6">
        <f t="shared" si="393"/>
        <v>442119964.53690881</v>
      </c>
      <c r="AU54" s="6">
        <f t="shared" si="394"/>
        <v>929864.97034371353</v>
      </c>
      <c r="AV54" s="6">
        <v>1437185.2830033645</v>
      </c>
      <c r="AW54" s="6">
        <f t="shared" si="395"/>
        <v>443557149.8199122</v>
      </c>
      <c r="AX54" s="6">
        <f t="shared" si="396"/>
        <v>935355.18887922994</v>
      </c>
      <c r="AY54" s="6">
        <v>1640882.1879039311</v>
      </c>
      <c r="AZ54" s="6">
        <f t="shared" si="397"/>
        <v>445198032.00781614</v>
      </c>
      <c r="BA54" s="6">
        <f t="shared" si="398"/>
        <v>938605.906701745</v>
      </c>
      <c r="BB54" s="6">
        <v>1747445.1271577764</v>
      </c>
      <c r="BC54" s="6">
        <f t="shared" si="399"/>
        <v>446945477.13497388</v>
      </c>
      <c r="BD54" s="6">
        <f t="shared" si="400"/>
        <v>942184.2869990227</v>
      </c>
      <c r="BE54" s="6">
        <v>1405771.7698505323</v>
      </c>
      <c r="BF54" s="6">
        <f t="shared" si="401"/>
        <v>448351248.90482444</v>
      </c>
      <c r="BG54" s="6">
        <f t="shared" si="402"/>
        <v>945514.36941672198</v>
      </c>
      <c r="BH54" s="6">
        <v>1285218.9564179734</v>
      </c>
      <c r="BI54" s="6">
        <f t="shared" si="403"/>
        <v>449636467.86124241</v>
      </c>
      <c r="BJ54" s="6">
        <f t="shared" si="404"/>
        <v>948356.29916543083</v>
      </c>
      <c r="BK54" s="6">
        <v>1286101.811579129</v>
      </c>
      <c r="BL54" s="6">
        <f t="shared" si="405"/>
        <v>450922569.67282152</v>
      </c>
      <c r="BM54" s="6">
        <f t="shared" si="406"/>
        <v>951071.84660775762</v>
      </c>
      <c r="BN54" s="6">
        <v>992760.35865538067</v>
      </c>
      <c r="BO54" s="6">
        <f t="shared" si="407"/>
        <v>451915330.03147691</v>
      </c>
      <c r="BP54" s="6">
        <f t="shared" si="408"/>
        <v>953478.53130257141</v>
      </c>
      <c r="BQ54" s="6">
        <v>1039166.388864996</v>
      </c>
      <c r="BR54" s="6">
        <f t="shared" si="409"/>
        <v>452954496.42034191</v>
      </c>
      <c r="BS54" s="6">
        <f t="shared" si="410"/>
        <v>955624.42984269105</v>
      </c>
      <c r="BT54" s="6">
        <v>1451959.3308481316</v>
      </c>
      <c r="BU54" s="6">
        <f t="shared" si="411"/>
        <v>454406455.75119007</v>
      </c>
      <c r="BV54" s="6">
        <f t="shared" si="412"/>
        <v>958255.28405616619</v>
      </c>
      <c r="BW54" s="6">
        <v>1497389.7634838831</v>
      </c>
      <c r="BX54" s="6">
        <f t="shared" si="413"/>
        <v>455903845.51467395</v>
      </c>
      <c r="BY54" s="6">
        <f t="shared" si="414"/>
        <v>961370.06362366478</v>
      </c>
      <c r="BZ54" s="6">
        <v>10438723.434808638</v>
      </c>
      <c r="CA54" s="6">
        <f t="shared" si="415"/>
        <v>466342568.94948256</v>
      </c>
      <c r="CB54" s="6">
        <f t="shared" si="416"/>
        <v>973975.67941083619</v>
      </c>
      <c r="CC54" s="6">
        <v>1588084.3185548934</v>
      </c>
      <c r="CD54" s="6">
        <f t="shared" si="417"/>
        <v>467930653.26803744</v>
      </c>
      <c r="CE54" s="6">
        <f t="shared" si="418"/>
        <v>986677.07685625937</v>
      </c>
      <c r="CF54" s="6">
        <v>1453726.0662179061</v>
      </c>
      <c r="CG54" s="6">
        <f t="shared" si="419"/>
        <v>469384379.33425534</v>
      </c>
      <c r="CH54" s="6">
        <f t="shared" si="420"/>
        <v>989889.50391445437</v>
      </c>
      <c r="CI54" s="6">
        <v>1693625.8711996835</v>
      </c>
      <c r="CJ54" s="6">
        <f t="shared" si="421"/>
        <v>471078005.20545501</v>
      </c>
      <c r="CK54" s="6">
        <f t="shared" si="422"/>
        <v>993213.39240403159</v>
      </c>
      <c r="CL54" s="6">
        <v>1788898.731362079</v>
      </c>
      <c r="CM54" s="6">
        <f t="shared" si="423"/>
        <v>472866903.93681711</v>
      </c>
      <c r="CN54" s="6">
        <f t="shared" si="424"/>
        <v>996891.25356201269</v>
      </c>
      <c r="CO54" s="6">
        <v>1410838.7290387128</v>
      </c>
      <c r="CP54" s="6">
        <f t="shared" si="425"/>
        <v>474277742.66585582</v>
      </c>
      <c r="CQ54" s="6">
        <f t="shared" si="426"/>
        <v>1000270.4659048886</v>
      </c>
      <c r="CR54" s="6">
        <v>1278904.3531667932</v>
      </c>
      <c r="CS54" s="6">
        <f t="shared" si="427"/>
        <v>475556647.01902264</v>
      </c>
      <c r="CT54" s="6">
        <f t="shared" si="428"/>
        <v>1003111.0780285517</v>
      </c>
      <c r="CU54" s="6">
        <v>1282384.4666549054</v>
      </c>
      <c r="CV54" s="6">
        <f t="shared" si="429"/>
        <v>476839031.48567754</v>
      </c>
      <c r="CW54" s="6">
        <f t="shared" si="430"/>
        <v>1005816.0308256875</v>
      </c>
      <c r="CX54" s="6">
        <v>1220694.442076748</v>
      </c>
      <c r="CY54" s="6">
        <f t="shared" si="431"/>
        <v>478059725.92775428</v>
      </c>
      <c r="CZ54" s="6">
        <f t="shared" si="432"/>
        <v>1008459.5086885613</v>
      </c>
      <c r="DA54" s="6">
        <v>1230109.3083375406</v>
      </c>
      <c r="DB54" s="6">
        <f t="shared" si="433"/>
        <v>479289835.23609185</v>
      </c>
      <c r="DC54" s="6">
        <f t="shared" si="434"/>
        <v>1011047.7792532122</v>
      </c>
      <c r="DD54" s="6">
        <v>1704278.9892145011</v>
      </c>
      <c r="DE54" s="6">
        <f t="shared" si="435"/>
        <v>480994114.22530633</v>
      </c>
      <c r="DF54" s="6">
        <f t="shared" si="436"/>
        <v>1014146.7588653193</v>
      </c>
      <c r="DG54" s="6">
        <v>1730889.1030925761</v>
      </c>
      <c r="DH54" s="6">
        <f t="shared" si="437"/>
        <v>482725003.32839888</v>
      </c>
      <c r="DI54" s="6">
        <f t="shared" si="438"/>
        <v>1017774.6072625822</v>
      </c>
      <c r="DJ54" s="6">
        <v>1686508.0949256297</v>
      </c>
      <c r="DK54" s="6">
        <f t="shared" si="439"/>
        <v>484411511.42332453</v>
      </c>
      <c r="DL54" s="6">
        <f t="shared" si="440"/>
        <v>1021383.6879871632</v>
      </c>
      <c r="DM54" s="6">
        <v>1845645.3505648987</v>
      </c>
      <c r="DN54" s="6">
        <f t="shared" si="441"/>
        <v>486257156.77388942</v>
      </c>
      <c r="DO54" s="6">
        <f t="shared" si="442"/>
        <v>1025113.9616948183</v>
      </c>
      <c r="DP54" s="6">
        <v>1726714.8697087432</v>
      </c>
      <c r="DQ54" s="6">
        <f t="shared" si="443"/>
        <v>487983871.64359814</v>
      </c>
      <c r="DR54" s="6">
        <f t="shared" si="444"/>
        <v>1028886.6973954639</v>
      </c>
      <c r="DS54" s="6">
        <v>1988466.1328316841</v>
      </c>
      <c r="DT54" s="6">
        <f t="shared" si="445"/>
        <v>489972337.77642983</v>
      </c>
      <c r="DU54" s="6">
        <f t="shared" si="446"/>
        <v>1032810.2647678413</v>
      </c>
      <c r="DV54" s="6">
        <v>1991631.2956509215</v>
      </c>
      <c r="DW54" s="6">
        <f t="shared" si="447"/>
        <v>491963969.07208073</v>
      </c>
      <c r="DX54" s="6">
        <f t="shared" si="448"/>
        <v>1037013.6078616498</v>
      </c>
      <c r="DY54" s="6">
        <v>1593233.3627786015</v>
      </c>
      <c r="DZ54" s="6">
        <f t="shared" si="449"/>
        <v>493557202.43485934</v>
      </c>
      <c r="EA54" s="6">
        <f t="shared" si="450"/>
        <v>1040799.5493806727</v>
      </c>
      <c r="EB54" s="6">
        <v>1445208.8238669487</v>
      </c>
      <c r="EC54" s="6">
        <f t="shared" si="451"/>
        <v>495002411.2587263</v>
      </c>
      <c r="ED54" s="6">
        <f t="shared" si="452"/>
        <v>1044008.4193168146</v>
      </c>
      <c r="EE54" s="6">
        <v>1497856.0685796074</v>
      </c>
      <c r="EF54" s="6">
        <f t="shared" si="453"/>
        <v>496500267.32730591</v>
      </c>
      <c r="EG54" s="6">
        <f t="shared" si="454"/>
        <v>1047116.5621983851</v>
      </c>
      <c r="EI54" s="118">
        <f t="shared" ca="1" si="455"/>
        <v>11778572.789731815</v>
      </c>
      <c r="EJ54" s="118">
        <f t="shared" ca="1" si="456"/>
        <v>549988.61494066939</v>
      </c>
      <c r="EK54" s="118">
        <f t="shared" ca="1" si="457"/>
        <v>12328561.404672485</v>
      </c>
    </row>
    <row r="55" spans="1:141" x14ac:dyDescent="0.2">
      <c r="A55" s="52" t="s">
        <v>106</v>
      </c>
      <c r="B55" s="52" t="str">
        <f t="shared" si="458"/>
        <v>WYU</v>
      </c>
      <c r="C55" s="52" t="s">
        <v>40</v>
      </c>
      <c r="D55" s="52" t="s">
        <v>79</v>
      </c>
      <c r="E55" s="52" t="s">
        <v>100</v>
      </c>
      <c r="F55" s="52" t="str">
        <f t="shared" si="368"/>
        <v>DDSTPWYU</v>
      </c>
      <c r="G55" s="52" t="str">
        <f t="shared" si="369"/>
        <v>DSTPWYU</v>
      </c>
      <c r="H55" s="20"/>
      <c r="I55" s="20">
        <v>2.6480270053926103E-2</v>
      </c>
      <c r="J55" s="6">
        <v>149318046.88999999</v>
      </c>
      <c r="K55" s="6">
        <f t="shared" si="370"/>
        <v>329498.517131</v>
      </c>
      <c r="L55" s="6">
        <v>-31376.851166666664</v>
      </c>
      <c r="M55" s="6">
        <f t="shared" si="371"/>
        <v>149286670.03883332</v>
      </c>
      <c r="N55" s="6">
        <f t="shared" si="372"/>
        <v>329463.89765215275</v>
      </c>
      <c r="O55" s="6">
        <v>-31376.851166666664</v>
      </c>
      <c r="P55" s="6">
        <f t="shared" si="373"/>
        <v>149255293.18766665</v>
      </c>
      <c r="Q55" s="6">
        <f t="shared" si="374"/>
        <v>329394.65869445814</v>
      </c>
      <c r="R55" s="6">
        <v>-31376.851166666664</v>
      </c>
      <c r="S55" s="6">
        <f t="shared" si="375"/>
        <v>149223916.33649999</v>
      </c>
      <c r="T55" s="6">
        <f t="shared" si="376"/>
        <v>329325.41973676352</v>
      </c>
      <c r="U55" s="6">
        <v>-31376.851166666664</v>
      </c>
      <c r="V55" s="6">
        <f t="shared" si="377"/>
        <v>149192539.48533332</v>
      </c>
      <c r="W55" s="6">
        <f t="shared" si="378"/>
        <v>329256.18077906891</v>
      </c>
      <c r="X55" s="6">
        <v>-31376.851166666664</v>
      </c>
      <c r="Y55" s="6">
        <f t="shared" si="379"/>
        <v>149161162.63416666</v>
      </c>
      <c r="Z55" s="6">
        <f t="shared" si="380"/>
        <v>329186.94182137435</v>
      </c>
      <c r="AA55" s="6">
        <v>-31376.851166666664</v>
      </c>
      <c r="AB55" s="6">
        <f t="shared" si="381"/>
        <v>149129785.78299999</v>
      </c>
      <c r="AC55" s="6">
        <f t="shared" si="382"/>
        <v>329117.70286367973</v>
      </c>
      <c r="AD55" s="6">
        <v>-31376.851166666664</v>
      </c>
      <c r="AE55" s="6">
        <f t="shared" si="383"/>
        <v>149098408.93183333</v>
      </c>
      <c r="AF55" s="6">
        <f t="shared" si="384"/>
        <v>329048.46390598518</v>
      </c>
      <c r="AG55" s="6">
        <v>-31376.851166666664</v>
      </c>
      <c r="AH55" s="6">
        <f t="shared" si="385"/>
        <v>149067032.08066666</v>
      </c>
      <c r="AI55" s="6">
        <f t="shared" si="386"/>
        <v>328979.22494829056</v>
      </c>
      <c r="AJ55" s="6">
        <v>-31376.851166666664</v>
      </c>
      <c r="AK55" s="6">
        <f t="shared" si="387"/>
        <v>149035655.2295</v>
      </c>
      <c r="AL55" s="6">
        <f t="shared" si="388"/>
        <v>328909.98599059595</v>
      </c>
      <c r="AM55" s="6">
        <v>-31376.851166666664</v>
      </c>
      <c r="AN55" s="6">
        <f t="shared" si="389"/>
        <v>149004278.37833333</v>
      </c>
      <c r="AO55" s="6">
        <f t="shared" si="390"/>
        <v>328840.74703290133</v>
      </c>
      <c r="AP55" s="6">
        <v>-31376.851166666664</v>
      </c>
      <c r="AQ55" s="6">
        <f t="shared" si="391"/>
        <v>148972901.52716666</v>
      </c>
      <c r="AR55" s="6">
        <f t="shared" si="392"/>
        <v>328771.50807520677</v>
      </c>
      <c r="AS55" s="6">
        <v>-31376.851166666664</v>
      </c>
      <c r="AT55" s="6">
        <f t="shared" si="393"/>
        <v>148941524.676</v>
      </c>
      <c r="AU55" s="6">
        <f t="shared" si="394"/>
        <v>328702.26911751216</v>
      </c>
      <c r="AV55" s="6">
        <v>-31376.851166666664</v>
      </c>
      <c r="AW55" s="6">
        <f t="shared" si="395"/>
        <v>148910147.82483333</v>
      </c>
      <c r="AX55" s="6">
        <f t="shared" si="396"/>
        <v>328633.0301598176</v>
      </c>
      <c r="AY55" s="6">
        <v>-31376.851166666664</v>
      </c>
      <c r="AZ55" s="6">
        <f t="shared" si="397"/>
        <v>148878770.97366667</v>
      </c>
      <c r="BA55" s="6">
        <f t="shared" si="398"/>
        <v>328563.79120212299</v>
      </c>
      <c r="BB55" s="6">
        <v>-31376.851166666664</v>
      </c>
      <c r="BC55" s="6">
        <f t="shared" si="399"/>
        <v>148847394.1225</v>
      </c>
      <c r="BD55" s="6">
        <f t="shared" si="400"/>
        <v>328494.55224442837</v>
      </c>
      <c r="BE55" s="6">
        <v>-31376.851166666664</v>
      </c>
      <c r="BF55" s="6">
        <f t="shared" si="401"/>
        <v>148816017.27133334</v>
      </c>
      <c r="BG55" s="6">
        <f t="shared" si="402"/>
        <v>328425.31328673376</v>
      </c>
      <c r="BH55" s="6">
        <v>-31376.851166666664</v>
      </c>
      <c r="BI55" s="6">
        <f t="shared" si="403"/>
        <v>148784640.42016667</v>
      </c>
      <c r="BJ55" s="6">
        <f t="shared" si="404"/>
        <v>328356.0743290392</v>
      </c>
      <c r="BK55" s="6">
        <v>-31376.851166666664</v>
      </c>
      <c r="BL55" s="6">
        <f t="shared" si="405"/>
        <v>148753263.56900001</v>
      </c>
      <c r="BM55" s="6">
        <f t="shared" si="406"/>
        <v>328286.83537134458</v>
      </c>
      <c r="BN55" s="6">
        <v>-31376.851166666664</v>
      </c>
      <c r="BO55" s="6">
        <f t="shared" si="407"/>
        <v>148721886.71783334</v>
      </c>
      <c r="BP55" s="6">
        <f t="shared" si="408"/>
        <v>328217.59641365003</v>
      </c>
      <c r="BQ55" s="6">
        <v>-31376.851166666664</v>
      </c>
      <c r="BR55" s="6">
        <f t="shared" si="409"/>
        <v>148690509.86666667</v>
      </c>
      <c r="BS55" s="6">
        <f t="shared" si="410"/>
        <v>328148.35745595541</v>
      </c>
      <c r="BT55" s="6">
        <v>-31376.851166666664</v>
      </c>
      <c r="BU55" s="6">
        <f t="shared" si="411"/>
        <v>148659133.01550001</v>
      </c>
      <c r="BV55" s="6">
        <f t="shared" si="412"/>
        <v>328079.1184982608</v>
      </c>
      <c r="BW55" s="6">
        <v>-31376.851166666664</v>
      </c>
      <c r="BX55" s="6">
        <f t="shared" si="413"/>
        <v>148627756.16433334</v>
      </c>
      <c r="BY55" s="6">
        <f t="shared" si="414"/>
        <v>328009.87954056618</v>
      </c>
      <c r="BZ55" s="6">
        <v>-31376.851166666664</v>
      </c>
      <c r="CA55" s="6">
        <f t="shared" si="415"/>
        <v>148596379.31316668</v>
      </c>
      <c r="CB55" s="6">
        <f t="shared" si="416"/>
        <v>327940.64058287162</v>
      </c>
      <c r="CC55" s="6">
        <v>-31376.851166666664</v>
      </c>
      <c r="CD55" s="6">
        <f t="shared" si="417"/>
        <v>148565002.46200001</v>
      </c>
      <c r="CE55" s="6">
        <f t="shared" si="418"/>
        <v>327871.40162517701</v>
      </c>
      <c r="CF55" s="6">
        <v>-31376.851166666664</v>
      </c>
      <c r="CG55" s="6">
        <f t="shared" si="419"/>
        <v>148533625.61083335</v>
      </c>
      <c r="CH55" s="6">
        <f t="shared" si="420"/>
        <v>327802.16266748245</v>
      </c>
      <c r="CI55" s="6">
        <v>-31376.851166666664</v>
      </c>
      <c r="CJ55" s="6">
        <f t="shared" si="421"/>
        <v>148502248.75966668</v>
      </c>
      <c r="CK55" s="6">
        <f t="shared" si="422"/>
        <v>327732.92370978784</v>
      </c>
      <c r="CL55" s="6">
        <v>-31376.851166666664</v>
      </c>
      <c r="CM55" s="6">
        <f t="shared" si="423"/>
        <v>148470871.90850002</v>
      </c>
      <c r="CN55" s="6">
        <f t="shared" si="424"/>
        <v>327663.68475209322</v>
      </c>
      <c r="CO55" s="6">
        <v>-31376.851166666664</v>
      </c>
      <c r="CP55" s="6">
        <f t="shared" si="425"/>
        <v>148439495.05733335</v>
      </c>
      <c r="CQ55" s="6">
        <f t="shared" si="426"/>
        <v>327594.44579439861</v>
      </c>
      <c r="CR55" s="6">
        <v>-31376.851166666664</v>
      </c>
      <c r="CS55" s="6">
        <f t="shared" si="427"/>
        <v>148408118.20616668</v>
      </c>
      <c r="CT55" s="6">
        <f t="shared" si="428"/>
        <v>327525.20683670405</v>
      </c>
      <c r="CU55" s="6">
        <v>-31376.851166666664</v>
      </c>
      <c r="CV55" s="6">
        <f t="shared" si="429"/>
        <v>148376741.35500002</v>
      </c>
      <c r="CW55" s="6">
        <f t="shared" si="430"/>
        <v>327455.96787900943</v>
      </c>
      <c r="CX55" s="6">
        <v>-31376.851166666664</v>
      </c>
      <c r="CY55" s="6">
        <f t="shared" si="431"/>
        <v>148345364.50383335</v>
      </c>
      <c r="CZ55" s="6">
        <f t="shared" si="432"/>
        <v>327386.72892131488</v>
      </c>
      <c r="DA55" s="6">
        <v>-31376.851166666664</v>
      </c>
      <c r="DB55" s="6">
        <f t="shared" si="433"/>
        <v>148313987.65266669</v>
      </c>
      <c r="DC55" s="6">
        <f t="shared" si="434"/>
        <v>327317.48996362026</v>
      </c>
      <c r="DD55" s="6">
        <v>-31376.851166666664</v>
      </c>
      <c r="DE55" s="6">
        <f t="shared" si="435"/>
        <v>148282610.80150002</v>
      </c>
      <c r="DF55" s="6">
        <f t="shared" si="436"/>
        <v>327248.25100592565</v>
      </c>
      <c r="DG55" s="6">
        <v>-31376.851166666664</v>
      </c>
      <c r="DH55" s="6">
        <f t="shared" si="437"/>
        <v>148251233.95033336</v>
      </c>
      <c r="DI55" s="6">
        <f t="shared" si="438"/>
        <v>327179.01204823103</v>
      </c>
      <c r="DJ55" s="6">
        <v>-31376.851166666664</v>
      </c>
      <c r="DK55" s="6">
        <f t="shared" si="439"/>
        <v>148219857.09916669</v>
      </c>
      <c r="DL55" s="6">
        <f t="shared" si="440"/>
        <v>327109.77309053647</v>
      </c>
      <c r="DM55" s="6">
        <v>-31376.851166666664</v>
      </c>
      <c r="DN55" s="6">
        <f t="shared" si="441"/>
        <v>148188480.24800003</v>
      </c>
      <c r="DO55" s="6">
        <f t="shared" si="442"/>
        <v>327040.53413284186</v>
      </c>
      <c r="DP55" s="6">
        <v>-31376.851166666664</v>
      </c>
      <c r="DQ55" s="6">
        <f t="shared" si="443"/>
        <v>148157103.39683336</v>
      </c>
      <c r="DR55" s="6">
        <f t="shared" si="444"/>
        <v>326971.2951751473</v>
      </c>
      <c r="DS55" s="6">
        <v>-31376.851166666664</v>
      </c>
      <c r="DT55" s="6">
        <f t="shared" si="445"/>
        <v>148125726.54566669</v>
      </c>
      <c r="DU55" s="6">
        <f t="shared" si="446"/>
        <v>326902.05621745269</v>
      </c>
      <c r="DV55" s="6">
        <v>-31376.851166666664</v>
      </c>
      <c r="DW55" s="6">
        <f t="shared" si="447"/>
        <v>148094349.69450003</v>
      </c>
      <c r="DX55" s="6">
        <f t="shared" si="448"/>
        <v>326832.81725975807</v>
      </c>
      <c r="DY55" s="6">
        <v>-31376.851166666664</v>
      </c>
      <c r="DZ55" s="6">
        <f t="shared" si="449"/>
        <v>148062972.84333336</v>
      </c>
      <c r="EA55" s="6">
        <f t="shared" si="450"/>
        <v>326763.57830206346</v>
      </c>
      <c r="EB55" s="6">
        <v>-31376.851166666664</v>
      </c>
      <c r="EC55" s="6">
        <f t="shared" si="451"/>
        <v>148031595.9921667</v>
      </c>
      <c r="ED55" s="6">
        <f t="shared" si="452"/>
        <v>326694.3393443689</v>
      </c>
      <c r="EE55" s="6">
        <v>-31376.851166666664</v>
      </c>
      <c r="EF55" s="6">
        <f t="shared" si="453"/>
        <v>148000219.14100003</v>
      </c>
      <c r="EG55" s="6">
        <f t="shared" si="454"/>
        <v>326625.10038667428</v>
      </c>
      <c r="EI55" s="118">
        <f t="shared" ca="1" si="455"/>
        <v>3934041.3857559566</v>
      </c>
      <c r="EJ55" s="118">
        <f t="shared" ca="1" si="456"/>
        <v>-9970.4099080222659</v>
      </c>
      <c r="EK55" s="118">
        <f t="shared" ca="1" si="457"/>
        <v>3924070.9758479344</v>
      </c>
    </row>
    <row r="56" spans="1:141" x14ac:dyDescent="0.2">
      <c r="A56" s="52" t="s">
        <v>107</v>
      </c>
      <c r="I56" s="20"/>
      <c r="J56" s="7">
        <f>SUBTOTAL(9,J49:J55)</f>
        <v>8198423768.3299999</v>
      </c>
      <c r="K56" s="7">
        <f t="shared" ref="K56:BV56" si="459">SUBTOTAL(9,K49:K55)</f>
        <v>16950723.098358106</v>
      </c>
      <c r="L56" s="7">
        <f t="shared" si="459"/>
        <v>45144000.509166673</v>
      </c>
      <c r="M56" s="7">
        <f t="shared" si="459"/>
        <v>8243567768.8391666</v>
      </c>
      <c r="N56" s="7">
        <f t="shared" si="459"/>
        <v>16998049.967632927</v>
      </c>
      <c r="O56" s="7">
        <f t="shared" si="459"/>
        <v>32139229.14916667</v>
      </c>
      <c r="P56" s="7">
        <f t="shared" si="459"/>
        <v>8275706997.9883337</v>
      </c>
      <c r="Q56" s="7">
        <f t="shared" si="459"/>
        <v>17078911.067507766</v>
      </c>
      <c r="R56" s="7">
        <f t="shared" si="459"/>
        <v>33485597.019166663</v>
      </c>
      <c r="S56" s="7">
        <f t="shared" si="459"/>
        <v>8309192595.0074997</v>
      </c>
      <c r="T56" s="7">
        <f t="shared" si="459"/>
        <v>17147387.96994162</v>
      </c>
      <c r="U56" s="7">
        <f t="shared" si="459"/>
        <v>48654340.059145354</v>
      </c>
      <c r="V56" s="7">
        <f t="shared" si="459"/>
        <v>8357846935.0666447</v>
      </c>
      <c r="W56" s="7">
        <f t="shared" si="459"/>
        <v>17233398.641022082</v>
      </c>
      <c r="X56" s="7">
        <f t="shared" si="459"/>
        <v>52187438.440854222</v>
      </c>
      <c r="Y56" s="7">
        <f t="shared" si="459"/>
        <v>8410034373.5074987</v>
      </c>
      <c r="Z56" s="7">
        <f t="shared" si="459"/>
        <v>17339916.367282823</v>
      </c>
      <c r="AA56" s="7">
        <f t="shared" si="459"/>
        <v>62820122.683835909</v>
      </c>
      <c r="AB56" s="7">
        <f t="shared" si="459"/>
        <v>8472854496.1913347</v>
      </c>
      <c r="AC56" s="7">
        <f t="shared" si="459"/>
        <v>17461364.182450041</v>
      </c>
      <c r="AD56" s="7">
        <f t="shared" si="459"/>
        <v>14684808.977357402</v>
      </c>
      <c r="AE56" s="7">
        <f t="shared" si="459"/>
        <v>8487539305.1686916</v>
      </c>
      <c r="AF56" s="7">
        <f t="shared" si="459"/>
        <v>17542987.063827738</v>
      </c>
      <c r="AG56" s="7">
        <f t="shared" si="459"/>
        <v>21894683.35206233</v>
      </c>
      <c r="AH56" s="7">
        <f t="shared" si="459"/>
        <v>8509433988.5207548</v>
      </c>
      <c r="AI56" s="7">
        <f t="shared" si="459"/>
        <v>17581845.683880072</v>
      </c>
      <c r="AJ56" s="7">
        <f t="shared" si="459"/>
        <v>32793712.45048067</v>
      </c>
      <c r="AK56" s="7">
        <f t="shared" si="459"/>
        <v>8542227700.9712353</v>
      </c>
      <c r="AL56" s="7">
        <f t="shared" si="459"/>
        <v>17638713.016878251</v>
      </c>
      <c r="AM56" s="7">
        <f t="shared" si="459"/>
        <v>24184139.589821953</v>
      </c>
      <c r="AN56" s="7">
        <f t="shared" si="459"/>
        <v>8566411840.5610561</v>
      </c>
      <c r="AO56" s="7">
        <f t="shared" si="459"/>
        <v>17697447.140847072</v>
      </c>
      <c r="AP56" s="7">
        <f t="shared" si="459"/>
        <v>101610954.68973376</v>
      </c>
      <c r="AQ56" s="7">
        <f t="shared" si="459"/>
        <v>8668022795.2507915</v>
      </c>
      <c r="AR56" s="7">
        <f t="shared" si="459"/>
        <v>17829012.017478026</v>
      </c>
      <c r="AS56" s="7">
        <f t="shared" si="459"/>
        <v>51348465.169426598</v>
      </c>
      <c r="AT56" s="7">
        <f t="shared" si="459"/>
        <v>8719371260.4202194</v>
      </c>
      <c r="AU56" s="7">
        <f t="shared" si="459"/>
        <v>17988889.386056401</v>
      </c>
      <c r="AV56" s="7">
        <f t="shared" si="459"/>
        <v>39382173.431282856</v>
      </c>
      <c r="AW56" s="7">
        <f t="shared" si="459"/>
        <v>8758753433.8514996</v>
      </c>
      <c r="AX56" s="7">
        <f t="shared" si="459"/>
        <v>18082737.016793106</v>
      </c>
      <c r="AY56" s="7">
        <f t="shared" si="459"/>
        <v>24002163.48138554</v>
      </c>
      <c r="AZ56" s="7">
        <f t="shared" si="459"/>
        <v>8782755597.3328857</v>
      </c>
      <c r="BA56" s="7">
        <f t="shared" si="459"/>
        <v>18148202.435415499</v>
      </c>
      <c r="BB56" s="7">
        <f t="shared" si="459"/>
        <v>21747423.208507411</v>
      </c>
      <c r="BC56" s="7">
        <f t="shared" si="459"/>
        <v>8804503020.5413933</v>
      </c>
      <c r="BD56" s="7">
        <f t="shared" si="459"/>
        <v>18196154.473018274</v>
      </c>
      <c r="BE56" s="7">
        <f t="shared" si="459"/>
        <v>29418700.68756019</v>
      </c>
      <c r="BF56" s="7">
        <f t="shared" si="459"/>
        <v>8833921721.2289543</v>
      </c>
      <c r="BG56" s="7">
        <f t="shared" si="459"/>
        <v>18250047.094189495</v>
      </c>
      <c r="BH56" s="7">
        <f t="shared" si="459"/>
        <v>25268675.0048455</v>
      </c>
      <c r="BI56" s="7">
        <f t="shared" si="459"/>
        <v>8859190396.233799</v>
      </c>
      <c r="BJ56" s="7">
        <f t="shared" si="459"/>
        <v>18307474.647310205</v>
      </c>
      <c r="BK56" s="7">
        <f t="shared" si="459"/>
        <v>172838681.26987234</v>
      </c>
      <c r="BL56" s="7">
        <f t="shared" si="459"/>
        <v>9032029077.5036716</v>
      </c>
      <c r="BM56" s="7">
        <f t="shared" si="459"/>
        <v>18517208.963476516</v>
      </c>
      <c r="BN56" s="7">
        <f t="shared" si="459"/>
        <v>11284321.217316879</v>
      </c>
      <c r="BO56" s="7">
        <f t="shared" si="459"/>
        <v>9043313398.7209873</v>
      </c>
      <c r="BP56" s="7">
        <f t="shared" si="459"/>
        <v>18712220.857653938</v>
      </c>
      <c r="BQ56" s="7">
        <f t="shared" si="459"/>
        <v>19421156.85636919</v>
      </c>
      <c r="BR56" s="7">
        <f t="shared" si="459"/>
        <v>9062734555.5773563</v>
      </c>
      <c r="BS56" s="7">
        <f t="shared" si="459"/>
        <v>18744218.76753458</v>
      </c>
      <c r="BT56" s="7">
        <f t="shared" si="459"/>
        <v>25522795.526143067</v>
      </c>
      <c r="BU56" s="7">
        <f t="shared" si="459"/>
        <v>9088257351.1035004</v>
      </c>
      <c r="BV56" s="7">
        <f t="shared" si="459"/>
        <v>18790232.643492114</v>
      </c>
      <c r="BW56" s="7">
        <f t="shared" ref="BW56:EG56" si="460">SUBTOTAL(9,BW49:BW55)</f>
        <v>28728284.671563417</v>
      </c>
      <c r="BX56" s="7">
        <f t="shared" si="460"/>
        <v>9116985635.7750626</v>
      </c>
      <c r="BY56" s="7">
        <f t="shared" si="460"/>
        <v>18845807.529822007</v>
      </c>
      <c r="BZ56" s="7">
        <f t="shared" si="460"/>
        <v>94503560.147277802</v>
      </c>
      <c r="CA56" s="7">
        <f t="shared" si="460"/>
        <v>9211489195.9223423</v>
      </c>
      <c r="CB56" s="7">
        <f t="shared" si="460"/>
        <v>18973757.651550796</v>
      </c>
      <c r="CC56" s="7">
        <f t="shared" si="460"/>
        <v>49046861.152988285</v>
      </c>
      <c r="CD56" s="7">
        <f t="shared" si="460"/>
        <v>9260536057.0753307</v>
      </c>
      <c r="CE56" s="7">
        <f t="shared" si="460"/>
        <v>19121646.331565998</v>
      </c>
      <c r="CF56" s="7">
        <f t="shared" si="460"/>
        <v>39766398.520779856</v>
      </c>
      <c r="CG56" s="7">
        <f t="shared" si="460"/>
        <v>9300302455.5961094</v>
      </c>
      <c r="CH56" s="7">
        <f t="shared" si="460"/>
        <v>19211622.540716022</v>
      </c>
      <c r="CI56" s="7">
        <f t="shared" si="460"/>
        <v>33433078.335734118</v>
      </c>
      <c r="CJ56" s="7">
        <f t="shared" si="460"/>
        <v>9333735533.9318447</v>
      </c>
      <c r="CK56" s="7">
        <f t="shared" si="460"/>
        <v>19286770.316292692</v>
      </c>
      <c r="CL56" s="7">
        <f t="shared" si="460"/>
        <v>22723814.628910009</v>
      </c>
      <c r="CM56" s="7">
        <f t="shared" si="460"/>
        <v>9356459348.5607548</v>
      </c>
      <c r="CN56" s="7">
        <f t="shared" si="460"/>
        <v>19345538.590151027</v>
      </c>
      <c r="CO56" s="7">
        <f t="shared" si="460"/>
        <v>28083463.223766718</v>
      </c>
      <c r="CP56" s="7">
        <f t="shared" si="460"/>
        <v>9384542811.7845192</v>
      </c>
      <c r="CQ56" s="7">
        <f t="shared" si="460"/>
        <v>19398683.863429122</v>
      </c>
      <c r="CR56" s="7">
        <f t="shared" si="460"/>
        <v>25381801.361674923</v>
      </c>
      <c r="CS56" s="7">
        <f t="shared" si="460"/>
        <v>9409924613.1461964</v>
      </c>
      <c r="CT56" s="7">
        <f t="shared" si="460"/>
        <v>19453736.590803113</v>
      </c>
      <c r="CU56" s="7">
        <f t="shared" si="460"/>
        <v>82138523.103048563</v>
      </c>
      <c r="CV56" s="7">
        <f t="shared" si="460"/>
        <v>9492063136.2492428</v>
      </c>
      <c r="CW56" s="7">
        <f t="shared" si="460"/>
        <v>19563335.45761098</v>
      </c>
      <c r="CX56" s="7">
        <f t="shared" si="460"/>
        <v>156900513.34772372</v>
      </c>
      <c r="CY56" s="7">
        <f t="shared" si="460"/>
        <v>9648963649.5969696</v>
      </c>
      <c r="CZ56" s="7">
        <f t="shared" si="460"/>
        <v>19797429.947857201</v>
      </c>
      <c r="DA56" s="7">
        <f t="shared" si="460"/>
        <v>23521956.368107699</v>
      </c>
      <c r="DB56" s="7">
        <f t="shared" si="460"/>
        <v>9672485605.9650764</v>
      </c>
      <c r="DC56" s="7">
        <f t="shared" si="460"/>
        <v>19971556.978919867</v>
      </c>
      <c r="DD56" s="7">
        <f t="shared" si="460"/>
        <v>50034403.238515414</v>
      </c>
      <c r="DE56" s="7">
        <f t="shared" si="460"/>
        <v>9722520009.2035904</v>
      </c>
      <c r="DF56" s="7">
        <f t="shared" si="460"/>
        <v>20046226.97966671</v>
      </c>
      <c r="DG56" s="7">
        <f t="shared" si="460"/>
        <v>43958344.227769099</v>
      </c>
      <c r="DH56" s="7">
        <f t="shared" si="460"/>
        <v>9766478353.4313622</v>
      </c>
      <c r="DI56" s="7">
        <f t="shared" si="460"/>
        <v>20141946.983685914</v>
      </c>
      <c r="DJ56" s="7">
        <f t="shared" si="460"/>
        <v>105341782.19332042</v>
      </c>
      <c r="DK56" s="7">
        <f t="shared" si="460"/>
        <v>9871820135.6246815</v>
      </c>
      <c r="DL56" s="7">
        <f t="shared" si="460"/>
        <v>20294679.334109355</v>
      </c>
      <c r="DM56" s="7">
        <f t="shared" si="460"/>
        <v>64274621.777003229</v>
      </c>
      <c r="DN56" s="7">
        <f t="shared" si="460"/>
        <v>9936094757.4016838</v>
      </c>
      <c r="DO56" s="7">
        <f t="shared" si="460"/>
        <v>20466392.350583404</v>
      </c>
      <c r="DP56" s="7">
        <f t="shared" si="460"/>
        <v>57111965.710300617</v>
      </c>
      <c r="DQ56" s="7">
        <f t="shared" si="460"/>
        <v>9993206723.1119843</v>
      </c>
      <c r="DR56" s="7">
        <f t="shared" si="460"/>
        <v>20587693.836330906</v>
      </c>
      <c r="DS56" s="7">
        <f t="shared" si="460"/>
        <v>48067474.207795314</v>
      </c>
      <c r="DT56" s="7">
        <f t="shared" si="460"/>
        <v>10041274197.319782</v>
      </c>
      <c r="DU56" s="7">
        <f t="shared" si="460"/>
        <v>20694484.708727434</v>
      </c>
      <c r="DV56" s="7">
        <f t="shared" si="460"/>
        <v>38784484.784042962</v>
      </c>
      <c r="DW56" s="7">
        <f t="shared" si="460"/>
        <v>10080058682.103823</v>
      </c>
      <c r="DX56" s="7">
        <f t="shared" si="460"/>
        <v>20783918.990157541</v>
      </c>
      <c r="DY56" s="7">
        <f t="shared" si="460"/>
        <v>41976615.082249597</v>
      </c>
      <c r="DZ56" s="7">
        <f t="shared" si="460"/>
        <v>10122035297.186075</v>
      </c>
      <c r="EA56" s="7">
        <f t="shared" si="460"/>
        <v>20866489.313403785</v>
      </c>
      <c r="EB56" s="7">
        <f t="shared" si="460"/>
        <v>37563202.58175125</v>
      </c>
      <c r="EC56" s="7">
        <f t="shared" si="460"/>
        <v>10159598499.767824</v>
      </c>
      <c r="ED56" s="7">
        <f t="shared" si="460"/>
        <v>20947751.981510773</v>
      </c>
      <c r="EE56" s="7">
        <f t="shared" si="460"/>
        <v>88154599.482254535</v>
      </c>
      <c r="EF56" s="7">
        <f t="shared" si="460"/>
        <v>10247753099.25008</v>
      </c>
      <c r="EG56" s="7">
        <f t="shared" si="460"/>
        <v>21076138.847614482</v>
      </c>
      <c r="EI56" s="156">
        <f ca="1">SUBTOTAL(9,EI49:EI55)</f>
        <v>229447571.14062238</v>
      </c>
      <c r="EJ56" s="156">
        <f ca="1">SUBTOTAL(9,EJ49:EJ55)</f>
        <v>16227139.111945007</v>
      </c>
      <c r="EK56" s="156">
        <f ca="1">SUBTOTAL(9,EK49:EK55)</f>
        <v>245674710.25256735</v>
      </c>
    </row>
    <row r="57" spans="1:141" x14ac:dyDescent="0.2">
      <c r="I57" s="20"/>
      <c r="J57" s="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I57" s="118"/>
      <c r="EJ57" s="118"/>
      <c r="EK57" s="118"/>
    </row>
    <row r="58" spans="1:141" x14ac:dyDescent="0.2">
      <c r="A58" s="82" t="s">
        <v>108</v>
      </c>
      <c r="I58" s="20"/>
      <c r="J58" s="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I58" s="118"/>
      <c r="EJ58" s="118"/>
      <c r="EK58" s="118"/>
    </row>
    <row r="59" spans="1:141" x14ac:dyDescent="0.2">
      <c r="A59" s="52" t="s">
        <v>99</v>
      </c>
      <c r="B59" s="52" t="str">
        <f>C59</f>
        <v>CA</v>
      </c>
      <c r="C59" s="52" t="s">
        <v>31</v>
      </c>
      <c r="D59" s="52" t="s">
        <v>79</v>
      </c>
      <c r="E59" s="52" t="s">
        <v>109</v>
      </c>
      <c r="F59" s="52" t="str">
        <f t="shared" ref="F59:F84" si="461">D59&amp;E59&amp;C59</f>
        <v>DGNLPCA</v>
      </c>
      <c r="G59" s="52" t="str">
        <f t="shared" ref="G59:G84" si="462">E59&amp;C59</f>
        <v>GNLPCA</v>
      </c>
      <c r="H59" s="20"/>
      <c r="I59" s="20">
        <v>2.0163142017093953E-2</v>
      </c>
      <c r="J59" s="6">
        <v>22041069.780000001</v>
      </c>
      <c r="K59" s="6">
        <f t="shared" ref="K59:K84" si="463">(J59*I59)/12</f>
        <v>37034.768348568148</v>
      </c>
      <c r="L59" s="6">
        <v>-20442.148666666653</v>
      </c>
      <c r="M59" s="6">
        <f t="shared" ref="M59:M84" si="464">J59+L59</f>
        <v>22020627.631333336</v>
      </c>
      <c r="N59" s="6">
        <f t="shared" ref="N59:N84" si="465">(((J59+M59)/2)*$I59)/12</f>
        <v>37017.594267455628</v>
      </c>
      <c r="O59" s="6">
        <v>-38779.148666666653</v>
      </c>
      <c r="P59" s="6">
        <f t="shared" ref="P59:P84" si="466">M59+O59</f>
        <v>21981848.482666671</v>
      </c>
      <c r="Q59" s="6">
        <f t="shared" ref="Q59:Q84" si="467">(((M59+P59)/2)*$I59)/12</f>
        <v>36967.840624598604</v>
      </c>
      <c r="R59" s="6">
        <v>17408.851333333347</v>
      </c>
      <c r="S59" s="6">
        <f t="shared" ref="S59:S84" si="468">P59+R59</f>
        <v>21999257.334000006</v>
      </c>
      <c r="T59" s="6">
        <f t="shared" ref="T59:T84" si="469">(((P59+S59)/2)*$I59)/12</f>
        <v>36949.8867770953</v>
      </c>
      <c r="U59" s="6">
        <v>20946.851333333347</v>
      </c>
      <c r="V59" s="6">
        <f t="shared" ref="V59:V84" si="470">S59+U59</f>
        <v>22020204.185333341</v>
      </c>
      <c r="W59" s="6">
        <f t="shared" ref="W59:W84" si="471">(((S59+V59)/2)*$I59)/12</f>
        <v>36982.11058876336</v>
      </c>
      <c r="X59" s="6">
        <v>-426.93577910585009</v>
      </c>
      <c r="Y59" s="6">
        <f t="shared" ref="Y59:Y84" si="472">V59+X59</f>
        <v>22019777.249554235</v>
      </c>
      <c r="Z59" s="6">
        <f t="shared" ref="Z59:Z84" si="473">(((V59+Y59)/2)*$I59)/12</f>
        <v>36999.350004242471</v>
      </c>
      <c r="AA59" s="6">
        <v>-6140.028666666658</v>
      </c>
      <c r="AB59" s="6">
        <f t="shared" ref="AB59:AB84" si="474">Y59+AA59</f>
        <v>22013637.220887568</v>
      </c>
      <c r="AC59" s="6">
        <f t="shared" ref="AC59:AC84" si="475">(((Y59+AB59)/2)*$I59)/12</f>
        <v>36993.832894378247</v>
      </c>
      <c r="AD59" s="6">
        <v>-49413.414453503872</v>
      </c>
      <c r="AE59" s="6">
        <f t="shared" ref="AE59:AE84" si="476">AB59+AD59</f>
        <v>21964223.806434065</v>
      </c>
      <c r="AF59" s="6">
        <f t="shared" ref="AF59:AF84" si="477">(((AB59+AE59)/2)*$I59)/12</f>
        <v>36947.160729246149</v>
      </c>
      <c r="AG59" s="6">
        <v>-50603.962458788672</v>
      </c>
      <c r="AH59" s="6">
        <f t="shared" ref="AH59:AH84" si="478">AE59+AG59</f>
        <v>21913619.843975276</v>
      </c>
      <c r="AI59" s="6">
        <f t="shared" ref="AI59:AI84" si="479">(((AE59+AH59)/2)*$I59)/12</f>
        <v>36863.133038626991</v>
      </c>
      <c r="AJ59" s="6">
        <v>-47529.422169485115</v>
      </c>
      <c r="AK59" s="6">
        <f t="shared" ref="AK59:AK84" si="480">AH59+AJ59</f>
        <v>21866090.421805792</v>
      </c>
      <c r="AL59" s="6">
        <f t="shared" ref="AL59:AL84" si="481">(((AH59+AK59)/2)*$I59)/12</f>
        <v>36780.688148173736</v>
      </c>
      <c r="AM59" s="6">
        <v>-52400.455322478563</v>
      </c>
      <c r="AN59" s="6">
        <f t="shared" ref="AN59:AN84" si="482">AK59+AM59</f>
        <v>21813689.966483314</v>
      </c>
      <c r="AO59" s="6">
        <f t="shared" ref="AO59:AO84" si="483">(((AK59+AN59)/2)*$I59)/12</f>
        <v>36696.733968522858</v>
      </c>
      <c r="AP59" s="6">
        <v>-44497.80276985807</v>
      </c>
      <c r="AQ59" s="6">
        <f t="shared" ref="AQ59:AQ84" si="484">AN59+AP59</f>
        <v>21769192.163713455</v>
      </c>
      <c r="AR59" s="6">
        <f t="shared" ref="AR59:AR84" si="485">(((AN59+AQ59)/2)*$I59)/12</f>
        <v>36615.326746059312</v>
      </c>
      <c r="AS59" s="6">
        <v>-36867.443563832603</v>
      </c>
      <c r="AT59" s="6">
        <f t="shared" ref="AT59:AT84" si="486">AQ59+AS59</f>
        <v>21732324.720149621</v>
      </c>
      <c r="AU59" s="6">
        <f t="shared" ref="AU59:AU84" si="487">(((AQ59+AT59)/2)*$I59)/12</f>
        <v>36546.969287014232</v>
      </c>
      <c r="AV59" s="6">
        <v>-22147.901231185155</v>
      </c>
      <c r="AW59" s="6">
        <f t="shared" ref="AW59:AW84" si="488">AT59+AV59</f>
        <v>21710176.818918437</v>
      </c>
      <c r="AX59" s="6">
        <f t="shared" ref="AX59:AX84" si="489">(((AT59+AW59)/2)*$I59)/12</f>
        <v>36497.388671252163</v>
      </c>
      <c r="AY59" s="6">
        <v>-43098.016145201735</v>
      </c>
      <c r="AZ59" s="6">
        <f t="shared" ref="AZ59:AZ84" si="490">AW59+AY59</f>
        <v>21667078.802773234</v>
      </c>
      <c r="BA59" s="6">
        <f t="shared" ref="BA59:BA84" si="491">(((AW59+AZ59)/2)*$I59)/12</f>
        <v>36442.573558831507</v>
      </c>
      <c r="BB59" s="6">
        <v>245774.1935585867</v>
      </c>
      <c r="BC59" s="6">
        <f t="shared" ref="BC59:BC84" si="492">AZ59+BB59</f>
        <v>21912852.996331818</v>
      </c>
      <c r="BD59" s="6">
        <f t="shared" ref="BD59:BD84" si="493">(((AZ59+BC59)/2)*$I59)/12</f>
        <v>36612.84808169266</v>
      </c>
      <c r="BE59" s="6">
        <v>-16706.836952575854</v>
      </c>
      <c r="BF59" s="6">
        <f t="shared" ref="BF59:BF84" si="494">BC59+BE59</f>
        <v>21896146.159379244</v>
      </c>
      <c r="BG59" s="6">
        <f t="shared" ref="BG59:BG84" si="495">(((BC59+BF59)/2)*$I59)/12</f>
        <v>36805.294650139636</v>
      </c>
      <c r="BH59" s="6">
        <v>-35491.35592555823</v>
      </c>
      <c r="BI59" s="6">
        <f t="shared" ref="BI59:BI84" si="496">BF59+BH59</f>
        <v>21860654.803453684</v>
      </c>
      <c r="BJ59" s="6">
        <f t="shared" ref="BJ59:BJ84" si="497">(((BF59+BI59)/2)*$I59)/12</f>
        <v>36761.441334471405</v>
      </c>
      <c r="BK59" s="6">
        <v>1746030.2977730378</v>
      </c>
      <c r="BL59" s="6">
        <f t="shared" ref="BL59:BL84" si="498">BI59+BK59</f>
        <v>23606685.101226721</v>
      </c>
      <c r="BM59" s="6">
        <f t="shared" ref="BM59:BM84" si="499">(((BI59+BL59)/2)*$I59)/12</f>
        <v>38198.517984898084</v>
      </c>
      <c r="BN59" s="6">
        <v>-48888.559021031324</v>
      </c>
      <c r="BO59" s="6">
        <f t="shared" ref="BO59:BO84" si="500">BL59+BN59</f>
        <v>23557796.542205691</v>
      </c>
      <c r="BP59" s="6">
        <f t="shared" ref="BP59:BP84" si="501">(((BL59+BO59)/2)*$I59)/12</f>
        <v>39624.339230797857</v>
      </c>
      <c r="BQ59" s="6">
        <v>-50328.962413844376</v>
      </c>
      <c r="BR59" s="6">
        <f t="shared" ref="BR59:BR84" si="502">BO59+BQ59</f>
        <v>23507467.579791848</v>
      </c>
      <c r="BS59" s="6">
        <f t="shared" ref="BS59:BS84" si="503">(((BO59+BR59)/2)*$I59)/12</f>
        <v>39540.98352349471</v>
      </c>
      <c r="BT59" s="6">
        <v>-47094.95031166391</v>
      </c>
      <c r="BU59" s="6">
        <f t="shared" ref="BU59:BU84" si="504">BR59+BT59</f>
        <v>23460372.629480183</v>
      </c>
      <c r="BV59" s="6">
        <f t="shared" ref="BV59:BV84" si="505">(((BR59+BU59)/2)*$I59)/12</f>
        <v>39459.134682321986</v>
      </c>
      <c r="BW59" s="6">
        <v>-52007.859956582353</v>
      </c>
      <c r="BX59" s="6">
        <f t="shared" ref="BX59:BX84" si="506">BU59+BW59</f>
        <v>23408364.769523602</v>
      </c>
      <c r="BY59" s="6">
        <f t="shared" ref="BY59:BY84" si="507">(((BU59+BX59)/2)*$I59)/12</f>
        <v>39375.875347416506</v>
      </c>
      <c r="BZ59" s="6">
        <v>-43531.975374398084</v>
      </c>
      <c r="CA59" s="6">
        <f t="shared" ref="CA59:CA84" si="508">BX59+BZ59</f>
        <v>23364832.794149205</v>
      </c>
      <c r="CB59" s="6">
        <f t="shared" ref="CB59:CB84" si="509">(((BX59+CA59)/2)*$I59)/12</f>
        <v>39295.609377913657</v>
      </c>
      <c r="CC59" s="6">
        <v>-36054.349204864491</v>
      </c>
      <c r="CD59" s="6">
        <f t="shared" ref="CD59:CD84" si="510">CA59+CC59</f>
        <v>23328778.444944341</v>
      </c>
      <c r="CE59" s="6">
        <f t="shared" ref="CE59:CE84" si="511">(((CA59+CD59)/2)*$I59)/12</f>
        <v>39228.746446034063</v>
      </c>
      <c r="CF59" s="6">
        <v>-20025.550761375154</v>
      </c>
      <c r="CG59" s="6">
        <f t="shared" ref="CG59:CG84" si="512">CD59+CF59</f>
        <v>23308752.894182965</v>
      </c>
      <c r="CH59" s="6">
        <f t="shared" ref="CH59:CH84" si="513">(((CD59+CG59)/2)*$I59)/12</f>
        <v>39181.631988228903</v>
      </c>
      <c r="CI59" s="6">
        <v>-41981.281445781569</v>
      </c>
      <c r="CJ59" s="6">
        <f t="shared" ref="CJ59:CJ84" si="514">CG59+CI59</f>
        <v>23266771.612737183</v>
      </c>
      <c r="CK59" s="6">
        <f t="shared" ref="CK59:CK84" si="515">(((CG59+CJ59)/2)*$I59)/12</f>
        <v>39129.538131402944</v>
      </c>
      <c r="CL59" s="6">
        <v>-23797.882844307453</v>
      </c>
      <c r="CM59" s="6">
        <f t="shared" ref="CM59:CM84" si="516">CJ59+CL59</f>
        <v>23242973.729892876</v>
      </c>
      <c r="CN59" s="6">
        <f t="shared" ref="CN59:CN84" si="517">(((CJ59+CM59)/2)*$I59)/12</f>
        <v>39074.275021763497</v>
      </c>
      <c r="CO59" s="6">
        <v>-14204.821153532459</v>
      </c>
      <c r="CP59" s="6">
        <f t="shared" ref="CP59:CP84" si="518">CM59+CO59</f>
        <v>23228768.908739343</v>
      </c>
      <c r="CQ59" s="6">
        <f t="shared" ref="CQ59:CQ84" si="519">(((CM59+CP59)/2)*$I59)/12</f>
        <v>39042.347775190916</v>
      </c>
      <c r="CR59" s="6">
        <v>-33456.003695088366</v>
      </c>
      <c r="CS59" s="6">
        <f t="shared" ref="CS59:CS84" si="520">CP59+CR59</f>
        <v>23195312.905044254</v>
      </c>
      <c r="CT59" s="6">
        <f t="shared" ref="CT59:CT84" si="521">(((CP59+CS59)/2)*$I59)/12</f>
        <v>39002.306442687805</v>
      </c>
      <c r="CU59" s="6">
        <v>1812447.0537809534</v>
      </c>
      <c r="CV59" s="6">
        <f t="shared" ref="CV59:CV84" si="522">CS59+CU59</f>
        <v>25007759.958825208</v>
      </c>
      <c r="CW59" s="6">
        <f t="shared" ref="CW59:CW84" si="523">(((CS59+CV59)/2)*$I59)/12</f>
        <v>40496.891825605322</v>
      </c>
      <c r="CX59" s="6">
        <v>-26238.928076499335</v>
      </c>
      <c r="CY59" s="6">
        <f t="shared" ref="CY59:CY84" si="524">CV59+CX59</f>
        <v>24981521.03074871</v>
      </c>
      <c r="CZ59" s="6">
        <f t="shared" ref="CZ59:CZ84" si="525">(((CV59+CY59)/2)*$I59)/12</f>
        <v>41997.540496883077</v>
      </c>
      <c r="DA59" s="6">
        <v>-32498.621879985523</v>
      </c>
      <c r="DB59" s="6">
        <f t="shared" ref="DB59:DB84" si="526">CY59+DA59</f>
        <v>24949022.408868726</v>
      </c>
      <c r="DC59" s="6">
        <f t="shared" ref="DC59:DC84" si="527">(((CY59+DB59)/2)*$I59)/12</f>
        <v>41948.193265153554</v>
      </c>
      <c r="DD59" s="6">
        <v>-24032.611197069047</v>
      </c>
      <c r="DE59" s="6">
        <f t="shared" ref="DE59:DE84" si="528">DB59+DD59</f>
        <v>24924989.797671657</v>
      </c>
      <c r="DF59" s="6">
        <f t="shared" ref="DF59:DF84" si="529">(((DB59+DE59)/2)*$I59)/12</f>
        <v>41900.699628447961</v>
      </c>
      <c r="DG59" s="6">
        <v>-47388.544469646273</v>
      </c>
      <c r="DH59" s="6">
        <f t="shared" ref="DH59:DH84" si="530">DE59+DG59</f>
        <v>24877601.25320201</v>
      </c>
      <c r="DI59" s="6">
        <f t="shared" ref="DI59:DI84" si="531">(((DE59+DH59)/2)*$I59)/12</f>
        <v>41840.696507417422</v>
      </c>
      <c r="DJ59" s="6">
        <v>-22485.040035711972</v>
      </c>
      <c r="DK59" s="6">
        <f t="shared" ref="DK59:DK84" si="532">DH59+DJ59</f>
        <v>24855116.213166296</v>
      </c>
      <c r="DL59" s="6">
        <f t="shared" ref="DL59:DL84" si="533">(((DH59+DK59)/2)*$I59)/12</f>
        <v>41781.993548766375</v>
      </c>
      <c r="DM59" s="6">
        <v>18690.347475262221</v>
      </c>
      <c r="DN59" s="6">
        <f t="shared" ref="DN59:DN84" si="534">DK59+DM59</f>
        <v>24873806.560641557</v>
      </c>
      <c r="DO59" s="6">
        <f t="shared" ref="DO59:DO84" si="535">(((DK59+DN59)/2)*$I59)/12</f>
        <v>41778.805510224396</v>
      </c>
      <c r="DP59" s="6">
        <v>53781.813696995341</v>
      </c>
      <c r="DQ59" s="6">
        <f t="shared" ref="DQ59:DQ84" si="536">DN59+DP59</f>
        <v>24927588.374338552</v>
      </c>
      <c r="DR59" s="6">
        <f t="shared" ref="DR59:DR84" si="537">(((DN59+DQ59)/2)*$I59)/12</f>
        <v>41839.691613474475</v>
      </c>
      <c r="DS59" s="6">
        <v>-31405.420088020222</v>
      </c>
      <c r="DT59" s="6">
        <f t="shared" ref="DT59:DT84" si="538">DQ59+DS59</f>
        <v>24896182.954250533</v>
      </c>
      <c r="DU59" s="6">
        <f t="shared" ref="DU59:DU84" si="539">(((DQ59+DT59)/2)*$I59)/12</f>
        <v>41858.490713564817</v>
      </c>
      <c r="DV59" s="6">
        <v>333600.88017654436</v>
      </c>
      <c r="DW59" s="6">
        <f t="shared" ref="DW59:DW84" si="540">DT59+DV59</f>
        <v>25229783.834427077</v>
      </c>
      <c r="DX59" s="6">
        <f t="shared" ref="DX59:DX84" si="541">(((DT59+DW59)/2)*$I59)/12</f>
        <v>42112.374462676737</v>
      </c>
      <c r="DY59" s="6">
        <v>197296.00247911035</v>
      </c>
      <c r="DZ59" s="6">
        <f t="shared" ref="DZ59:DZ84" si="542">DW59+DY59</f>
        <v>25427079.836906187</v>
      </c>
      <c r="EA59" s="6">
        <f t="shared" ref="EA59:EA84" si="543">(((DW59+DZ59)/2)*$I59)/12</f>
        <v>42558.397347735838</v>
      </c>
      <c r="EB59" s="6">
        <v>-22484.935758206957</v>
      </c>
      <c r="EC59" s="6">
        <f t="shared" ref="EC59:EC84" si="544">DZ59+EB59</f>
        <v>25404594.90114798</v>
      </c>
      <c r="ED59" s="6">
        <f t="shared" ref="ED59:ED84" si="545">(((DZ59+EC59)/2)*$I59)/12</f>
        <v>42705.261529588053</v>
      </c>
      <c r="EE59" s="6">
        <v>2215138.4544703532</v>
      </c>
      <c r="EF59" s="6">
        <f t="shared" ref="EF59:EF84" si="546">EC59+EE59</f>
        <v>27619733.355618335</v>
      </c>
      <c r="EG59" s="6">
        <f t="shared" ref="EG59:EG84" si="547">(((EC59+EF59)/2)*$I59)/12</f>
        <v>44547.3775417578</v>
      </c>
      <c r="EI59" s="118">
        <f t="shared" ref="EI59:EI84" ca="1" si="548">SUMIF($BO$6:$CW$7,"Depreciation Expense",$BO59:$CW59)</f>
        <v>472451.67979285808</v>
      </c>
      <c r="EJ59" s="118">
        <f t="shared" ref="EJ59:EJ84" ca="1" si="549">EK59-EI59</f>
        <v>34417.842372832354</v>
      </c>
      <c r="EK59" s="118">
        <f t="shared" ref="EK59:EK84" ca="1" si="550">SUMIF($CY$6:$EG$7,"Depreciation Expense",$CY59:$EG59)</f>
        <v>506869.52216569043</v>
      </c>
    </row>
    <row r="60" spans="1:141" x14ac:dyDescent="0.2">
      <c r="A60" s="52" t="s">
        <v>101</v>
      </c>
      <c r="B60" s="52" t="str">
        <f t="shared" ref="B60:B84" si="551">C60</f>
        <v>OR</v>
      </c>
      <c r="C60" s="52" t="s">
        <v>33</v>
      </c>
      <c r="D60" s="52" t="s">
        <v>79</v>
      </c>
      <c r="E60" s="52" t="s">
        <v>109</v>
      </c>
      <c r="F60" s="52" t="str">
        <f t="shared" si="461"/>
        <v>DGNLPOR</v>
      </c>
      <c r="G60" s="52" t="str">
        <f t="shared" si="462"/>
        <v>GNLPOR</v>
      </c>
      <c r="H60" s="20"/>
      <c r="I60" s="20">
        <v>2.3228782932807262E-2</v>
      </c>
      <c r="J60" s="6">
        <v>211441683.24999997</v>
      </c>
      <c r="K60" s="6">
        <f t="shared" si="463"/>
        <v>409294.41359680315</v>
      </c>
      <c r="L60" s="6">
        <v>1116463.5453333333</v>
      </c>
      <c r="M60" s="6">
        <f t="shared" si="464"/>
        <v>212558146.7953333</v>
      </c>
      <c r="N60" s="6">
        <f t="shared" si="465"/>
        <v>410375.00065292575</v>
      </c>
      <c r="O60" s="6">
        <v>-335356.95701488666</v>
      </c>
      <c r="P60" s="6">
        <f t="shared" si="466"/>
        <v>212222789.83831841</v>
      </c>
      <c r="Q60" s="6">
        <f t="shared" si="467"/>
        <v>411131.00712740218</v>
      </c>
      <c r="R60" s="6">
        <v>1462722.6294566025</v>
      </c>
      <c r="S60" s="6">
        <f t="shared" si="468"/>
        <v>213685512.46777502</v>
      </c>
      <c r="T60" s="6">
        <f t="shared" si="469"/>
        <v>412222.14598119579</v>
      </c>
      <c r="U60" s="6">
        <v>1345464.8323612972</v>
      </c>
      <c r="V60" s="6">
        <f t="shared" si="470"/>
        <v>215030977.30013633</v>
      </c>
      <c r="W60" s="6">
        <f t="shared" si="471"/>
        <v>414940.09502224572</v>
      </c>
      <c r="X60" s="6">
        <v>1606030.4868032723</v>
      </c>
      <c r="Y60" s="6">
        <f t="shared" si="472"/>
        <v>216637007.78693959</v>
      </c>
      <c r="Z60" s="6">
        <f t="shared" si="473"/>
        <v>417796.74685958208</v>
      </c>
      <c r="AA60" s="6">
        <v>2192544.2620396623</v>
      </c>
      <c r="AB60" s="6">
        <f t="shared" si="474"/>
        <v>218829552.04897925</v>
      </c>
      <c r="AC60" s="6">
        <f t="shared" si="475"/>
        <v>421473.25803853682</v>
      </c>
      <c r="AD60" s="6">
        <v>-568069.23050757742</v>
      </c>
      <c r="AE60" s="6">
        <f t="shared" si="476"/>
        <v>218261482.81847167</v>
      </c>
      <c r="AF60" s="6">
        <f t="shared" si="477"/>
        <v>423045.53211717121</v>
      </c>
      <c r="AG60" s="6">
        <v>-572198.43286911922</v>
      </c>
      <c r="AH60" s="6">
        <f t="shared" si="478"/>
        <v>217689284.38560256</v>
      </c>
      <c r="AI60" s="6">
        <f t="shared" si="479"/>
        <v>421941.90586559306</v>
      </c>
      <c r="AJ60" s="6">
        <v>-548508.9750472313</v>
      </c>
      <c r="AK60" s="6">
        <f t="shared" si="480"/>
        <v>217140775.41055533</v>
      </c>
      <c r="AL60" s="6">
        <f t="shared" si="481"/>
        <v>420857.2113193564</v>
      </c>
      <c r="AM60" s="6">
        <v>-557459.33354410063</v>
      </c>
      <c r="AN60" s="6">
        <f t="shared" si="482"/>
        <v>216583316.07701123</v>
      </c>
      <c r="AO60" s="6">
        <f t="shared" si="483"/>
        <v>419786.78224557173</v>
      </c>
      <c r="AP60" s="6">
        <v>-492456.49341696309</v>
      </c>
      <c r="AQ60" s="6">
        <f t="shared" si="484"/>
        <v>216090859.58359426</v>
      </c>
      <c r="AR60" s="6">
        <f t="shared" si="485"/>
        <v>418770.60446048016</v>
      </c>
      <c r="AS60" s="6">
        <v>-498001.13396907551</v>
      </c>
      <c r="AT60" s="6">
        <f t="shared" si="486"/>
        <v>215592858.44962519</v>
      </c>
      <c r="AU60" s="6">
        <f t="shared" si="487"/>
        <v>417811.97424253466</v>
      </c>
      <c r="AV60" s="6">
        <v>-346138.18865065573</v>
      </c>
      <c r="AW60" s="6">
        <f t="shared" si="488"/>
        <v>215246720.26097453</v>
      </c>
      <c r="AX60" s="6">
        <f t="shared" si="489"/>
        <v>416994.96053044376</v>
      </c>
      <c r="AY60" s="6">
        <v>-318133.90177697671</v>
      </c>
      <c r="AZ60" s="6">
        <f t="shared" si="490"/>
        <v>214928586.35919756</v>
      </c>
      <c r="BA60" s="6">
        <f t="shared" si="491"/>
        <v>416352.03418890765</v>
      </c>
      <c r="BB60" s="6">
        <v>-111741.38520604564</v>
      </c>
      <c r="BC60" s="6">
        <f t="shared" si="492"/>
        <v>214816844.97399151</v>
      </c>
      <c r="BD60" s="6">
        <f t="shared" si="493"/>
        <v>415935.97253351152</v>
      </c>
      <c r="BE60" s="6">
        <v>197098.76616349327</v>
      </c>
      <c r="BF60" s="6">
        <f t="shared" si="494"/>
        <v>215013943.74015501</v>
      </c>
      <c r="BG60" s="6">
        <f t="shared" si="495"/>
        <v>416018.58703659376</v>
      </c>
      <c r="BH60" s="6">
        <v>-376263.42293634871</v>
      </c>
      <c r="BI60" s="6">
        <f t="shared" si="496"/>
        <v>214637680.31721866</v>
      </c>
      <c r="BJ60" s="6">
        <f t="shared" si="497"/>
        <v>415845.17966486845</v>
      </c>
      <c r="BK60" s="6">
        <v>10320322.916059928</v>
      </c>
      <c r="BL60" s="6">
        <f t="shared" si="498"/>
        <v>224958003.2332786</v>
      </c>
      <c r="BM60" s="6">
        <f t="shared" si="499"/>
        <v>425469.69630806387</v>
      </c>
      <c r="BN60" s="6">
        <v>-572315.80629848712</v>
      </c>
      <c r="BO60" s="6">
        <f t="shared" si="500"/>
        <v>224385687.42698011</v>
      </c>
      <c r="BP60" s="6">
        <f t="shared" si="501"/>
        <v>434904.4605239018</v>
      </c>
      <c r="BQ60" s="6">
        <v>-565358.07759263646</v>
      </c>
      <c r="BR60" s="6">
        <f t="shared" si="502"/>
        <v>223820329.34938747</v>
      </c>
      <c r="BS60" s="6">
        <f t="shared" si="503"/>
        <v>433803.3447031838</v>
      </c>
      <c r="BT60" s="6">
        <v>-537273.326932</v>
      </c>
      <c r="BU60" s="6">
        <f t="shared" si="504"/>
        <v>223283056.02245545</v>
      </c>
      <c r="BV60" s="6">
        <f t="shared" si="505"/>
        <v>432736.14530524221</v>
      </c>
      <c r="BW60" s="6">
        <v>-503576.62120430398</v>
      </c>
      <c r="BX60" s="6">
        <f t="shared" si="506"/>
        <v>222779479.40125114</v>
      </c>
      <c r="BY60" s="6">
        <f t="shared" si="507"/>
        <v>431728.74207562208</v>
      </c>
      <c r="BZ60" s="6">
        <v>-419409.34119768121</v>
      </c>
      <c r="CA60" s="6">
        <f t="shared" si="508"/>
        <v>222360070.06005347</v>
      </c>
      <c r="CB60" s="6">
        <f t="shared" si="509"/>
        <v>430835.41538517777</v>
      </c>
      <c r="CC60" s="6">
        <v>-446130.18105639267</v>
      </c>
      <c r="CD60" s="6">
        <f t="shared" si="510"/>
        <v>221913939.87899709</v>
      </c>
      <c r="CE60" s="6">
        <f t="shared" si="511"/>
        <v>429997.68914841925</v>
      </c>
      <c r="CF60" s="6">
        <v>-263968.18445167306</v>
      </c>
      <c r="CG60" s="6">
        <f t="shared" si="512"/>
        <v>221649971.69454542</v>
      </c>
      <c r="CH60" s="6">
        <f t="shared" si="513"/>
        <v>429310.40911536384</v>
      </c>
      <c r="CI60" s="6">
        <v>-167563.80905607669</v>
      </c>
      <c r="CJ60" s="6">
        <f t="shared" si="514"/>
        <v>221482407.88548934</v>
      </c>
      <c r="CK60" s="6">
        <f t="shared" si="515"/>
        <v>428892.7439901242</v>
      </c>
      <c r="CL60" s="6">
        <v>-349952.14797032368</v>
      </c>
      <c r="CM60" s="6">
        <f t="shared" si="516"/>
        <v>221132455.73751903</v>
      </c>
      <c r="CN60" s="6">
        <f t="shared" si="517"/>
        <v>428391.85791387293</v>
      </c>
      <c r="CO60" s="6">
        <v>574866.20695830928</v>
      </c>
      <c r="CP60" s="6">
        <f t="shared" si="518"/>
        <v>221707321.94447735</v>
      </c>
      <c r="CQ60" s="6">
        <f t="shared" si="519"/>
        <v>428609.54457448825</v>
      </c>
      <c r="CR60" s="6">
        <v>-200799.4803454483</v>
      </c>
      <c r="CS60" s="6">
        <f t="shared" si="520"/>
        <v>221506522.46413189</v>
      </c>
      <c r="CT60" s="6">
        <f t="shared" si="521"/>
        <v>428971.59102427488</v>
      </c>
      <c r="CU60" s="6">
        <v>50076379.390240356</v>
      </c>
      <c r="CV60" s="6">
        <f t="shared" si="522"/>
        <v>271582901.85437226</v>
      </c>
      <c r="CW60" s="6">
        <f t="shared" si="523"/>
        <v>477244.46683155949</v>
      </c>
      <c r="CX60" s="6">
        <v>-576386.24695011391</v>
      </c>
      <c r="CY60" s="6">
        <f t="shared" si="524"/>
        <v>271006515.60742217</v>
      </c>
      <c r="CZ60" s="6">
        <f t="shared" si="525"/>
        <v>525153.82499409851</v>
      </c>
      <c r="DA60" s="6">
        <v>-569161.06312004873</v>
      </c>
      <c r="DB60" s="6">
        <f t="shared" si="526"/>
        <v>270437354.54430211</v>
      </c>
      <c r="DC60" s="6">
        <f t="shared" si="527"/>
        <v>524045.08875222853</v>
      </c>
      <c r="DD60" s="6">
        <v>-547724.16563177574</v>
      </c>
      <c r="DE60" s="6">
        <f t="shared" si="528"/>
        <v>269889630.37867033</v>
      </c>
      <c r="DF60" s="6">
        <f t="shared" si="529"/>
        <v>522964.09356308123</v>
      </c>
      <c r="DG60" s="6">
        <v>-500073.62805319671</v>
      </c>
      <c r="DH60" s="6">
        <f t="shared" si="530"/>
        <v>269389556.75061715</v>
      </c>
      <c r="DI60" s="6">
        <f t="shared" si="531"/>
        <v>521949.96575029031</v>
      </c>
      <c r="DJ60" s="6">
        <v>-415081.8675834625</v>
      </c>
      <c r="DK60" s="6">
        <f t="shared" si="532"/>
        <v>268974474.88303369</v>
      </c>
      <c r="DL60" s="6">
        <f t="shared" si="533"/>
        <v>521064.21790204401</v>
      </c>
      <c r="DM60" s="6">
        <v>-326963.85890698637</v>
      </c>
      <c r="DN60" s="6">
        <f t="shared" si="534"/>
        <v>268647511.02412671</v>
      </c>
      <c r="DO60" s="6">
        <f t="shared" si="535"/>
        <v>520346.01710592472</v>
      </c>
      <c r="DP60" s="6">
        <v>-95689.17856606876</v>
      </c>
      <c r="DQ60" s="6">
        <f t="shared" si="536"/>
        <v>268551821.84556061</v>
      </c>
      <c r="DR60" s="6">
        <f t="shared" si="537"/>
        <v>519936.9456199517</v>
      </c>
      <c r="DS60" s="6">
        <v>-51798.173312785686</v>
      </c>
      <c r="DT60" s="6">
        <f t="shared" si="538"/>
        <v>268500023.67224783</v>
      </c>
      <c r="DU60" s="6">
        <f t="shared" si="539"/>
        <v>519794.19763319631</v>
      </c>
      <c r="DV60" s="6">
        <v>-205414.59656202968</v>
      </c>
      <c r="DW60" s="6">
        <f t="shared" si="540"/>
        <v>268294609.0756858</v>
      </c>
      <c r="DX60" s="6">
        <f t="shared" si="541"/>
        <v>519545.25014990591</v>
      </c>
      <c r="DY60" s="6">
        <v>-205175.43950482272</v>
      </c>
      <c r="DZ60" s="6">
        <f t="shared" si="542"/>
        <v>268089433.63618097</v>
      </c>
      <c r="EA60" s="6">
        <f t="shared" si="543"/>
        <v>519147.85403231549</v>
      </c>
      <c r="EB60" s="6">
        <v>-447744.29316870368</v>
      </c>
      <c r="EC60" s="6">
        <f t="shared" si="544"/>
        <v>267641689.34301227</v>
      </c>
      <c r="ED60" s="6">
        <f t="shared" si="545"/>
        <v>518515.91525136464</v>
      </c>
      <c r="EE60" s="6">
        <v>89702743.869592071</v>
      </c>
      <c r="EF60" s="6">
        <f t="shared" si="546"/>
        <v>357344433.21260434</v>
      </c>
      <c r="EG60" s="6">
        <f t="shared" si="547"/>
        <v>604902.79070255393</v>
      </c>
      <c r="EI60" s="118">
        <f t="shared" ca="1" si="548"/>
        <v>5215426.4105912298</v>
      </c>
      <c r="EJ60" s="118">
        <f t="shared" ca="1" si="549"/>
        <v>1121939.7508657258</v>
      </c>
      <c r="EK60" s="118">
        <f t="shared" ca="1" si="550"/>
        <v>6337366.1614569556</v>
      </c>
    </row>
    <row r="61" spans="1:141" x14ac:dyDescent="0.2">
      <c r="A61" s="52" t="s">
        <v>102</v>
      </c>
      <c r="B61" s="52" t="str">
        <f t="shared" si="551"/>
        <v>WA</v>
      </c>
      <c r="C61" s="52" t="s">
        <v>27</v>
      </c>
      <c r="D61" s="52" t="s">
        <v>79</v>
      </c>
      <c r="E61" s="52" t="s">
        <v>109</v>
      </c>
      <c r="F61" s="52" t="str">
        <f t="shared" si="461"/>
        <v>DGNLPWA</v>
      </c>
      <c r="G61" s="52" t="str">
        <f t="shared" si="462"/>
        <v>GNLPWA</v>
      </c>
      <c r="H61" s="20"/>
      <c r="I61" s="20">
        <v>2.364923828385098E-2</v>
      </c>
      <c r="J61" s="6">
        <v>46969916.589999996</v>
      </c>
      <c r="K61" s="6">
        <f t="shared" si="463"/>
        <v>92566.895800792947</v>
      </c>
      <c r="L61" s="6">
        <v>23194.816166666671</v>
      </c>
      <c r="M61" s="6">
        <f t="shared" si="464"/>
        <v>46993111.406166665</v>
      </c>
      <c r="N61" s="6">
        <f t="shared" si="465"/>
        <v>92589.751623062752</v>
      </c>
      <c r="O61" s="6">
        <v>2068.9574437459669</v>
      </c>
      <c r="P61" s="6">
        <f t="shared" si="466"/>
        <v>46995180.363610409</v>
      </c>
      <c r="Q61" s="6">
        <f t="shared" si="467"/>
        <v>92614.646164815334</v>
      </c>
      <c r="R61" s="6">
        <v>404650.6876906032</v>
      </c>
      <c r="S61" s="6">
        <f t="shared" si="468"/>
        <v>47399831.05130101</v>
      </c>
      <c r="T61" s="6">
        <f t="shared" si="469"/>
        <v>93015.421573253057</v>
      </c>
      <c r="U61" s="6">
        <v>374633.39685352059</v>
      </c>
      <c r="V61" s="6">
        <f t="shared" si="470"/>
        <v>47774464.448154531</v>
      </c>
      <c r="W61" s="6">
        <f t="shared" si="471"/>
        <v>93783.316365177918</v>
      </c>
      <c r="X61" s="6">
        <v>327744.90051719133</v>
      </c>
      <c r="Y61" s="6">
        <f t="shared" si="472"/>
        <v>48102209.348671719</v>
      </c>
      <c r="Z61" s="6">
        <f t="shared" si="473"/>
        <v>94475.429353508152</v>
      </c>
      <c r="AA61" s="6">
        <v>462542.66620005225</v>
      </c>
      <c r="AB61" s="6">
        <f t="shared" si="474"/>
        <v>48564752.014871769</v>
      </c>
      <c r="AC61" s="6">
        <f t="shared" si="475"/>
        <v>95254.166810927331</v>
      </c>
      <c r="AD61" s="6">
        <v>-99720.643610596133</v>
      </c>
      <c r="AE61" s="6">
        <f t="shared" si="476"/>
        <v>48465031.371261172</v>
      </c>
      <c r="AF61" s="6">
        <f t="shared" si="477"/>
        <v>95611.686163712628</v>
      </c>
      <c r="AG61" s="6">
        <v>-101495.90403952634</v>
      </c>
      <c r="AH61" s="6">
        <f t="shared" si="478"/>
        <v>48363535.467221648</v>
      </c>
      <c r="AI61" s="6">
        <f t="shared" si="479"/>
        <v>95413.410410294644</v>
      </c>
      <c r="AJ61" s="6">
        <v>-96947.3710846092</v>
      </c>
      <c r="AK61" s="6">
        <f t="shared" si="480"/>
        <v>48266588.096137039</v>
      </c>
      <c r="AL61" s="6">
        <f t="shared" si="481"/>
        <v>95217.867397826383</v>
      </c>
      <c r="AM61" s="6">
        <v>-102822.43417857855</v>
      </c>
      <c r="AN61" s="6">
        <f t="shared" si="482"/>
        <v>48163765.661958463</v>
      </c>
      <c r="AO61" s="6">
        <f t="shared" si="483"/>
        <v>95021.017242551898</v>
      </c>
      <c r="AP61" s="6">
        <v>-90581.649288419751</v>
      </c>
      <c r="AQ61" s="6">
        <f t="shared" si="484"/>
        <v>48073184.01267004</v>
      </c>
      <c r="AR61" s="6">
        <f t="shared" si="485"/>
        <v>94830.439773594364</v>
      </c>
      <c r="AS61" s="6">
        <v>-82396.694787946632</v>
      </c>
      <c r="AT61" s="6">
        <f t="shared" si="486"/>
        <v>47990787.317882091</v>
      </c>
      <c r="AU61" s="6">
        <f t="shared" si="487"/>
        <v>94659.989520385687</v>
      </c>
      <c r="AV61" s="6">
        <v>-58130.001234470728</v>
      </c>
      <c r="AW61" s="6">
        <f t="shared" si="488"/>
        <v>47932657.316647619</v>
      </c>
      <c r="AX61" s="6">
        <f t="shared" si="489"/>
        <v>94521.516632074155</v>
      </c>
      <c r="AY61" s="6">
        <v>-87540.865612273774</v>
      </c>
      <c r="AZ61" s="6">
        <f t="shared" si="490"/>
        <v>47845116.451035343</v>
      </c>
      <c r="BA61" s="6">
        <f t="shared" si="491"/>
        <v>94377.974755362768</v>
      </c>
      <c r="BB61" s="6">
        <v>-65335.244742773029</v>
      </c>
      <c r="BC61" s="6">
        <f t="shared" si="492"/>
        <v>47779781.20629257</v>
      </c>
      <c r="BD61" s="6">
        <f t="shared" si="493"/>
        <v>94227.332940292137</v>
      </c>
      <c r="BE61" s="6">
        <v>-49782.864137382334</v>
      </c>
      <c r="BF61" s="6">
        <f t="shared" si="494"/>
        <v>47729998.342155188</v>
      </c>
      <c r="BG61" s="6">
        <f t="shared" si="495"/>
        <v>94113.897290804933</v>
      </c>
      <c r="BH61" s="6">
        <v>-74124.369549104827</v>
      </c>
      <c r="BI61" s="6">
        <f t="shared" si="496"/>
        <v>47655873.972606085</v>
      </c>
      <c r="BJ61" s="6">
        <f t="shared" si="497"/>
        <v>93991.800970198921</v>
      </c>
      <c r="BK61" s="6">
        <v>1904703.9802432011</v>
      </c>
      <c r="BL61" s="6">
        <f t="shared" si="498"/>
        <v>49560577.952849284</v>
      </c>
      <c r="BM61" s="6">
        <f t="shared" si="499"/>
        <v>95795.626528984882</v>
      </c>
      <c r="BN61" s="6">
        <v>-98742.662967449316</v>
      </c>
      <c r="BO61" s="6">
        <f t="shared" si="500"/>
        <v>49461835.289881833</v>
      </c>
      <c r="BP61" s="6">
        <f t="shared" si="501"/>
        <v>97575.193592471231</v>
      </c>
      <c r="BQ61" s="6">
        <v>-99339.293937742652</v>
      </c>
      <c r="BR61" s="6">
        <f t="shared" si="502"/>
        <v>49362495.99594409</v>
      </c>
      <c r="BS61" s="6">
        <f t="shared" si="503"/>
        <v>97380.006617530264</v>
      </c>
      <c r="BT61" s="6">
        <v>-92946.975337590105</v>
      </c>
      <c r="BU61" s="6">
        <f t="shared" si="504"/>
        <v>49269549.020606503</v>
      </c>
      <c r="BV61" s="6">
        <f t="shared" si="505"/>
        <v>97190.53062583007</v>
      </c>
      <c r="BW61" s="6">
        <v>-96471.690247655439</v>
      </c>
      <c r="BX61" s="6">
        <f t="shared" si="506"/>
        <v>49173077.330358848</v>
      </c>
      <c r="BY61" s="6">
        <f t="shared" si="507"/>
        <v>97003.880327586958</v>
      </c>
      <c r="BZ61" s="6">
        <v>-59582.195355963486</v>
      </c>
      <c r="CA61" s="6">
        <f t="shared" si="508"/>
        <v>49113495.135002881</v>
      </c>
      <c r="CB61" s="6">
        <f t="shared" si="509"/>
        <v>96850.107180680265</v>
      </c>
      <c r="CC61" s="6">
        <v>-52355.197521068039</v>
      </c>
      <c r="CD61" s="6">
        <f t="shared" si="510"/>
        <v>49061139.937481813</v>
      </c>
      <c r="CE61" s="6">
        <f t="shared" si="511"/>
        <v>96739.805760804345</v>
      </c>
      <c r="CF61" s="6">
        <v>-24708.712411616332</v>
      </c>
      <c r="CG61" s="6">
        <f t="shared" si="512"/>
        <v>49036431.225070193</v>
      </c>
      <c r="CH61" s="6">
        <f t="shared" si="513"/>
        <v>96663.868145425862</v>
      </c>
      <c r="CI61" s="6">
        <v>-58024.169666534086</v>
      </c>
      <c r="CJ61" s="6">
        <f t="shared" si="514"/>
        <v>48978407.055403657</v>
      </c>
      <c r="CK61" s="6">
        <f t="shared" si="515"/>
        <v>96582.344410335194</v>
      </c>
      <c r="CL61" s="6">
        <v>-34124.953080740917</v>
      </c>
      <c r="CM61" s="6">
        <f t="shared" si="516"/>
        <v>48944282.102322914</v>
      </c>
      <c r="CN61" s="6">
        <f t="shared" si="517"/>
        <v>96491.542053606114</v>
      </c>
      <c r="CO61" s="6">
        <v>-38423.051230946963</v>
      </c>
      <c r="CP61" s="6">
        <f t="shared" si="518"/>
        <v>48905859.051091969</v>
      </c>
      <c r="CQ61" s="6">
        <f t="shared" si="519"/>
        <v>96420.054343565062</v>
      </c>
      <c r="CR61" s="6">
        <v>-63380.284091800655</v>
      </c>
      <c r="CS61" s="6">
        <f t="shared" si="520"/>
        <v>48842478.767000169</v>
      </c>
      <c r="CT61" s="6">
        <f t="shared" si="521"/>
        <v>96319.738871267633</v>
      </c>
      <c r="CU61" s="6">
        <v>3691267.1970070791</v>
      </c>
      <c r="CV61" s="6">
        <f t="shared" si="522"/>
        <v>52533745.964007251</v>
      </c>
      <c r="CW61" s="6">
        <f t="shared" si="523"/>
        <v>99894.603957534229</v>
      </c>
      <c r="CX61" s="6">
        <v>-76991.345975807519</v>
      </c>
      <c r="CY61" s="6">
        <f t="shared" si="524"/>
        <v>52456754.618031442</v>
      </c>
      <c r="CZ61" s="6">
        <f t="shared" si="525"/>
        <v>103456.05690855952</v>
      </c>
      <c r="DA61" s="6">
        <v>-83500.91079669485</v>
      </c>
      <c r="DB61" s="6">
        <f t="shared" si="526"/>
        <v>52373253.707234748</v>
      </c>
      <c r="DC61" s="6">
        <f t="shared" si="527"/>
        <v>103297.91025759593</v>
      </c>
      <c r="DD61" s="6">
        <v>-73735.340797144832</v>
      </c>
      <c r="DE61" s="6">
        <f t="shared" si="528"/>
        <v>52299518.366437607</v>
      </c>
      <c r="DF61" s="6">
        <f t="shared" si="529"/>
        <v>103142.9720250625</v>
      </c>
      <c r="DG61" s="6">
        <v>-97912.889644280687</v>
      </c>
      <c r="DH61" s="6">
        <f t="shared" si="530"/>
        <v>52201605.476793326</v>
      </c>
      <c r="DI61" s="6">
        <f t="shared" si="531"/>
        <v>102973.8324457829</v>
      </c>
      <c r="DJ61" s="6">
        <v>-67961.033461118132</v>
      </c>
      <c r="DK61" s="6">
        <f t="shared" si="532"/>
        <v>52133644.44333221</v>
      </c>
      <c r="DL61" s="6">
        <f t="shared" si="533"/>
        <v>102810.38278192469</v>
      </c>
      <c r="DM61" s="6">
        <v>-26834.623802817325</v>
      </c>
      <c r="DN61" s="6">
        <f t="shared" si="534"/>
        <v>52106809.819529392</v>
      </c>
      <c r="DO61" s="6">
        <f t="shared" si="535"/>
        <v>102716.97256997017</v>
      </c>
      <c r="DP61" s="6">
        <v>18815.580072028766</v>
      </c>
      <c r="DQ61" s="6">
        <f t="shared" si="536"/>
        <v>52125625.399601422</v>
      </c>
      <c r="DR61" s="6">
        <f t="shared" si="537"/>
        <v>102709.0707251369</v>
      </c>
      <c r="DS61" s="6">
        <v>-76564.187179582426</v>
      </c>
      <c r="DT61" s="6">
        <f t="shared" si="538"/>
        <v>52049061.212421842</v>
      </c>
      <c r="DU61" s="6">
        <f t="shared" si="539"/>
        <v>102652.16611805162</v>
      </c>
      <c r="DV61" s="6">
        <v>885.00718003867951</v>
      </c>
      <c r="DW61" s="6">
        <f t="shared" si="540"/>
        <v>52049946.219601877</v>
      </c>
      <c r="DX61" s="6">
        <f t="shared" si="541"/>
        <v>102577.59299467929</v>
      </c>
      <c r="DY61" s="6">
        <v>7059.9679360876617</v>
      </c>
      <c r="DZ61" s="6">
        <f t="shared" si="542"/>
        <v>52057006.187537968</v>
      </c>
      <c r="EA61" s="6">
        <f t="shared" si="543"/>
        <v>102585.42185341597</v>
      </c>
      <c r="EB61" s="6">
        <v>-74068.947430768341</v>
      </c>
      <c r="EC61" s="6">
        <f t="shared" si="544"/>
        <v>51982937.240107201</v>
      </c>
      <c r="ED61" s="6">
        <f t="shared" si="545"/>
        <v>102519.3922149482</v>
      </c>
      <c r="EE61" s="6">
        <v>3560766.2072616238</v>
      </c>
      <c r="EF61" s="6">
        <f t="shared" si="546"/>
        <v>55543703.447368823</v>
      </c>
      <c r="EG61" s="6">
        <f t="shared" si="547"/>
        <v>105955.1311450061</v>
      </c>
      <c r="EI61" s="118">
        <f t="shared" ca="1" si="548"/>
        <v>1165111.6758866373</v>
      </c>
      <c r="EJ61" s="118">
        <f t="shared" ca="1" si="549"/>
        <v>72285.22615349642</v>
      </c>
      <c r="EK61" s="118">
        <f t="shared" ca="1" si="550"/>
        <v>1237396.9020401337</v>
      </c>
    </row>
    <row r="62" spans="1:141" x14ac:dyDescent="0.2">
      <c r="A62" s="52" t="s">
        <v>103</v>
      </c>
      <c r="B62" s="52" t="str">
        <f t="shared" si="551"/>
        <v>WYP</v>
      </c>
      <c r="C62" s="52" t="s">
        <v>35</v>
      </c>
      <c r="D62" s="52" t="s">
        <v>79</v>
      </c>
      <c r="E62" s="52" t="s">
        <v>109</v>
      </c>
      <c r="F62" s="52" t="str">
        <f t="shared" si="461"/>
        <v>DGNLPWYP</v>
      </c>
      <c r="G62" s="52" t="str">
        <f t="shared" si="462"/>
        <v>GNLPWYP</v>
      </c>
      <c r="H62" s="20"/>
      <c r="I62" s="20">
        <v>2.4755450225654233E-2</v>
      </c>
      <c r="J62" s="6">
        <v>87527762.86999999</v>
      </c>
      <c r="K62" s="6">
        <f t="shared" si="463"/>
        <v>180565.76475759596</v>
      </c>
      <c r="L62" s="6">
        <v>344155.04883333342</v>
      </c>
      <c r="M62" s="6">
        <f t="shared" si="464"/>
        <v>87871917.91883333</v>
      </c>
      <c r="N62" s="6">
        <f t="shared" si="465"/>
        <v>180920.75280681683</v>
      </c>
      <c r="O62" s="6">
        <v>166593.01001953226</v>
      </c>
      <c r="P62" s="6">
        <f t="shared" si="466"/>
        <v>88038510.928852856</v>
      </c>
      <c r="Q62" s="6">
        <f t="shared" si="467"/>
        <v>181447.57772968276</v>
      </c>
      <c r="R62" s="6">
        <v>555631.91989173635</v>
      </c>
      <c r="S62" s="6">
        <f t="shared" si="468"/>
        <v>88594142.848744586</v>
      </c>
      <c r="T62" s="6">
        <f t="shared" si="469"/>
        <v>182192.53620068877</v>
      </c>
      <c r="U62" s="6">
        <v>288447.77572492696</v>
      </c>
      <c r="V62" s="6">
        <f t="shared" si="470"/>
        <v>88882590.624469519</v>
      </c>
      <c r="W62" s="6">
        <f t="shared" si="471"/>
        <v>183063.18507116058</v>
      </c>
      <c r="X62" s="6">
        <v>64877.680648209731</v>
      </c>
      <c r="Y62" s="6">
        <f t="shared" si="472"/>
        <v>88947468.305117726</v>
      </c>
      <c r="Z62" s="6">
        <f t="shared" si="473"/>
        <v>183427.63218568984</v>
      </c>
      <c r="AA62" s="6">
        <v>6493979.9356868267</v>
      </c>
      <c r="AB62" s="6">
        <f t="shared" si="474"/>
        <v>95441448.240804553</v>
      </c>
      <c r="AC62" s="6">
        <f t="shared" si="475"/>
        <v>190192.9435714538</v>
      </c>
      <c r="AD62" s="6">
        <v>408623.576552907</v>
      </c>
      <c r="AE62" s="6">
        <f t="shared" si="476"/>
        <v>95850071.817357466</v>
      </c>
      <c r="AF62" s="6">
        <f t="shared" si="477"/>
        <v>197312.82097456534</v>
      </c>
      <c r="AG62" s="6">
        <v>88343.997763380263</v>
      </c>
      <c r="AH62" s="6">
        <f t="shared" si="478"/>
        <v>95938415.815120846</v>
      </c>
      <c r="AI62" s="6">
        <f t="shared" si="479"/>
        <v>197825.43164330497</v>
      </c>
      <c r="AJ62" s="6">
        <v>131545.22111729762</v>
      </c>
      <c r="AK62" s="6">
        <f t="shared" si="480"/>
        <v>96069961.036238149</v>
      </c>
      <c r="AL62" s="6">
        <f t="shared" si="481"/>
        <v>198052.24233551996</v>
      </c>
      <c r="AM62" s="6">
        <v>129767.76473801109</v>
      </c>
      <c r="AN62" s="6">
        <f t="shared" si="482"/>
        <v>96199728.800976157</v>
      </c>
      <c r="AO62" s="6">
        <f t="shared" si="483"/>
        <v>198321.78069446399</v>
      </c>
      <c r="AP62" s="6">
        <v>1307616.1713522081</v>
      </c>
      <c r="AQ62" s="6">
        <f t="shared" si="484"/>
        <v>97507344.972328365</v>
      </c>
      <c r="AR62" s="6">
        <f t="shared" si="485"/>
        <v>199804.40929800717</v>
      </c>
      <c r="AS62" s="6">
        <v>416440.44953236415</v>
      </c>
      <c r="AT62" s="6">
        <f t="shared" si="486"/>
        <v>97923785.421860725</v>
      </c>
      <c r="AU62" s="6">
        <f t="shared" si="487"/>
        <v>201582.73420902877</v>
      </c>
      <c r="AV62" s="6">
        <v>4149414.7996425568</v>
      </c>
      <c r="AW62" s="6">
        <f t="shared" si="488"/>
        <v>102073200.22150329</v>
      </c>
      <c r="AX62" s="6">
        <f t="shared" si="489"/>
        <v>206292.30930729923</v>
      </c>
      <c r="AY62" s="6">
        <v>413537.01773990807</v>
      </c>
      <c r="AZ62" s="6">
        <f t="shared" si="490"/>
        <v>102486737.23924319</v>
      </c>
      <c r="BA62" s="6">
        <f t="shared" si="491"/>
        <v>210998.88958218551</v>
      </c>
      <c r="BB62" s="6">
        <v>252628.83503665097</v>
      </c>
      <c r="BC62" s="6">
        <f t="shared" si="492"/>
        <v>102739366.07427984</v>
      </c>
      <c r="BD62" s="6">
        <f t="shared" si="493"/>
        <v>211686.02439928721</v>
      </c>
      <c r="BE62" s="6">
        <v>413207.11132420134</v>
      </c>
      <c r="BF62" s="6">
        <f t="shared" si="494"/>
        <v>103152573.18560405</v>
      </c>
      <c r="BG62" s="6">
        <f t="shared" si="495"/>
        <v>212372.81892547835</v>
      </c>
      <c r="BH62" s="6">
        <v>615229.47322545119</v>
      </c>
      <c r="BI62" s="6">
        <f t="shared" si="496"/>
        <v>103767802.6588295</v>
      </c>
      <c r="BJ62" s="6">
        <f t="shared" si="497"/>
        <v>213433.62770377254</v>
      </c>
      <c r="BK62" s="6">
        <v>946453.40270454867</v>
      </c>
      <c r="BL62" s="6">
        <f t="shared" si="498"/>
        <v>104714256.06153405</v>
      </c>
      <c r="BM62" s="6">
        <f t="shared" si="499"/>
        <v>215044.46781641178</v>
      </c>
      <c r="BN62" s="6">
        <v>405676.11567500804</v>
      </c>
      <c r="BO62" s="6">
        <f t="shared" si="500"/>
        <v>105119932.17720905</v>
      </c>
      <c r="BP62" s="6">
        <f t="shared" si="501"/>
        <v>216439.1584410319</v>
      </c>
      <c r="BQ62" s="6">
        <v>78967.43557266143</v>
      </c>
      <c r="BR62" s="6">
        <f t="shared" si="502"/>
        <v>105198899.6127817</v>
      </c>
      <c r="BS62" s="6">
        <f t="shared" si="503"/>
        <v>216939.0571622859</v>
      </c>
      <c r="BT62" s="6">
        <v>3326755.5854377961</v>
      </c>
      <c r="BU62" s="6">
        <f t="shared" si="504"/>
        <v>108525655.19821949</v>
      </c>
      <c r="BV62" s="6">
        <f t="shared" si="505"/>
        <v>220451.9824426604</v>
      </c>
      <c r="BW62" s="6">
        <v>122128.28647228403</v>
      </c>
      <c r="BX62" s="6">
        <f t="shared" si="506"/>
        <v>108647783.48469178</v>
      </c>
      <c r="BY62" s="6">
        <f t="shared" si="507"/>
        <v>224009.42715204091</v>
      </c>
      <c r="BZ62" s="6">
        <v>248228.59009371637</v>
      </c>
      <c r="CA62" s="6">
        <f t="shared" si="508"/>
        <v>108896012.0747855</v>
      </c>
      <c r="CB62" s="6">
        <f t="shared" si="509"/>
        <v>224391.44178635583</v>
      </c>
      <c r="CC62" s="6">
        <v>418607.22542023787</v>
      </c>
      <c r="CD62" s="6">
        <f t="shared" si="510"/>
        <v>109314619.30020574</v>
      </c>
      <c r="CE62" s="6">
        <f t="shared" si="511"/>
        <v>225079.26765467416</v>
      </c>
      <c r="CF62" s="6">
        <v>208298.05672725974</v>
      </c>
      <c r="CG62" s="6">
        <f t="shared" si="512"/>
        <v>109522917.356933</v>
      </c>
      <c r="CH62" s="6">
        <f t="shared" si="513"/>
        <v>225725.90609252421</v>
      </c>
      <c r="CI62" s="6">
        <v>418807.00050315529</v>
      </c>
      <c r="CJ62" s="6">
        <f t="shared" si="514"/>
        <v>109941724.35743615</v>
      </c>
      <c r="CK62" s="6">
        <f t="shared" si="515"/>
        <v>226372.75059379605</v>
      </c>
      <c r="CL62" s="6">
        <v>253804.64431830557</v>
      </c>
      <c r="CM62" s="6">
        <f t="shared" si="516"/>
        <v>110195529.00175446</v>
      </c>
      <c r="CN62" s="6">
        <f t="shared" si="517"/>
        <v>227066.53409773658</v>
      </c>
      <c r="CO62" s="6">
        <v>420647.18353187863</v>
      </c>
      <c r="CP62" s="6">
        <f t="shared" si="518"/>
        <v>110616176.18528634</v>
      </c>
      <c r="CQ62" s="6">
        <f t="shared" si="519"/>
        <v>227762.21570831773</v>
      </c>
      <c r="CR62" s="6">
        <v>1326830.8592227572</v>
      </c>
      <c r="CS62" s="6">
        <f t="shared" si="520"/>
        <v>111943007.0445091</v>
      </c>
      <c r="CT62" s="6">
        <f t="shared" si="521"/>
        <v>229564.69927947759</v>
      </c>
      <c r="CU62" s="6">
        <v>2530988.9456341318</v>
      </c>
      <c r="CV62" s="6">
        <f t="shared" si="522"/>
        <v>114473995.99014322</v>
      </c>
      <c r="CW62" s="6">
        <f t="shared" si="523"/>
        <v>233543.95203608912</v>
      </c>
      <c r="CX62" s="6">
        <v>961835.87822551897</v>
      </c>
      <c r="CY62" s="6">
        <f t="shared" si="524"/>
        <v>115435831.86836874</v>
      </c>
      <c r="CZ62" s="6">
        <f t="shared" si="525"/>
        <v>237146.72083083857</v>
      </c>
      <c r="DA62" s="6">
        <v>194822.76790764564</v>
      </c>
      <c r="DB62" s="6">
        <f t="shared" si="526"/>
        <v>115630654.63627639</v>
      </c>
      <c r="DC62" s="6">
        <f t="shared" si="527"/>
        <v>238339.78772843952</v>
      </c>
      <c r="DD62" s="6">
        <v>295062.77604242205</v>
      </c>
      <c r="DE62" s="6">
        <f t="shared" si="528"/>
        <v>115925717.41231881</v>
      </c>
      <c r="DF62" s="6">
        <f t="shared" si="529"/>
        <v>238845.0934450863</v>
      </c>
      <c r="DG62" s="6">
        <v>4440009.7098874412</v>
      </c>
      <c r="DH62" s="6">
        <f t="shared" si="530"/>
        <v>120365727.12220626</v>
      </c>
      <c r="DI62" s="6">
        <f t="shared" si="531"/>
        <v>243729.21224676553</v>
      </c>
      <c r="DJ62" s="6">
        <v>1117970.2671183296</v>
      </c>
      <c r="DK62" s="6">
        <f t="shared" si="532"/>
        <v>121483697.38932459</v>
      </c>
      <c r="DL62" s="6">
        <f t="shared" si="533"/>
        <v>249462.14127493009</v>
      </c>
      <c r="DM62" s="6">
        <v>1512804.0341031263</v>
      </c>
      <c r="DN62" s="6">
        <f t="shared" si="534"/>
        <v>122996501.42342772</v>
      </c>
      <c r="DO62" s="6">
        <f t="shared" si="535"/>
        <v>252175.72470279751</v>
      </c>
      <c r="DP62" s="6">
        <v>1024911.2529519022</v>
      </c>
      <c r="DQ62" s="6">
        <f t="shared" si="536"/>
        <v>124021412.67637962</v>
      </c>
      <c r="DR62" s="6">
        <f t="shared" si="537"/>
        <v>254793.31988927969</v>
      </c>
      <c r="DS62" s="6">
        <v>1515998.2149665838</v>
      </c>
      <c r="DT62" s="6">
        <f t="shared" si="538"/>
        <v>125537410.8913462</v>
      </c>
      <c r="DU62" s="6">
        <f t="shared" si="539"/>
        <v>257414.20980015266</v>
      </c>
      <c r="DV62" s="6">
        <v>861319.32871311519</v>
      </c>
      <c r="DW62" s="6">
        <f t="shared" si="540"/>
        <v>126398730.22005932</v>
      </c>
      <c r="DX62" s="6">
        <f t="shared" si="541"/>
        <v>259866.3583886167</v>
      </c>
      <c r="DY62" s="6">
        <v>1603342.6208318423</v>
      </c>
      <c r="DZ62" s="6">
        <f t="shared" si="542"/>
        <v>128002072.84089117</v>
      </c>
      <c r="EA62" s="6">
        <f t="shared" si="543"/>
        <v>262408.60073090938</v>
      </c>
      <c r="EB62" s="6">
        <v>1740100.0973786446</v>
      </c>
      <c r="EC62" s="6">
        <f t="shared" si="544"/>
        <v>129742172.93826981</v>
      </c>
      <c r="ED62" s="6">
        <f t="shared" si="545"/>
        <v>265857.28530561709</v>
      </c>
      <c r="EE62" s="6">
        <v>13660146.357112398</v>
      </c>
      <c r="EF62" s="6">
        <f t="shared" si="546"/>
        <v>143402319.2953822</v>
      </c>
      <c r="EG62" s="6">
        <f t="shared" si="547"/>
        <v>281742.2867459071</v>
      </c>
      <c r="EI62" s="118">
        <f t="shared" ca="1" si="548"/>
        <v>2697346.3924469911</v>
      </c>
      <c r="EJ62" s="118">
        <f t="shared" ca="1" si="549"/>
        <v>344434.34864234924</v>
      </c>
      <c r="EK62" s="118">
        <f t="shared" ca="1" si="550"/>
        <v>3041780.7410893403</v>
      </c>
    </row>
    <row r="63" spans="1:141" x14ac:dyDescent="0.2">
      <c r="A63" s="52" t="s">
        <v>104</v>
      </c>
      <c r="B63" s="52" t="str">
        <f t="shared" si="551"/>
        <v>UT</v>
      </c>
      <c r="C63" s="52" t="s">
        <v>34</v>
      </c>
      <c r="D63" s="52" t="s">
        <v>79</v>
      </c>
      <c r="E63" s="52" t="s">
        <v>109</v>
      </c>
      <c r="F63" s="52" t="str">
        <f t="shared" si="461"/>
        <v>DGNLPUT</v>
      </c>
      <c r="G63" s="52" t="str">
        <f t="shared" si="462"/>
        <v>GNLPUT</v>
      </c>
      <c r="H63" s="20"/>
      <c r="I63" s="20">
        <v>2.1078842469541004E-2</v>
      </c>
      <c r="J63" s="6">
        <v>260860386.46000001</v>
      </c>
      <c r="K63" s="6">
        <f t="shared" si="463"/>
        <v>458219.58272782731</v>
      </c>
      <c r="L63" s="6">
        <v>1057106.2168333335</v>
      </c>
      <c r="M63" s="6">
        <f t="shared" si="464"/>
        <v>261917492.67683333</v>
      </c>
      <c r="N63" s="6">
        <f t="shared" si="465"/>
        <v>459148.02337025228</v>
      </c>
      <c r="O63" s="6">
        <v>1365683.6671912733</v>
      </c>
      <c r="P63" s="6">
        <f t="shared" si="466"/>
        <v>263283176.3440246</v>
      </c>
      <c r="Q63" s="6">
        <f t="shared" si="467"/>
        <v>461275.92363284202</v>
      </c>
      <c r="R63" s="6">
        <v>2576009.0687279096</v>
      </c>
      <c r="S63" s="6">
        <f t="shared" si="468"/>
        <v>265859185.41275251</v>
      </c>
      <c r="T63" s="6">
        <f t="shared" si="469"/>
        <v>464737.85364299925</v>
      </c>
      <c r="U63" s="6">
        <v>1945187.6104276418</v>
      </c>
      <c r="V63" s="6">
        <f t="shared" si="470"/>
        <v>267804373.02318016</v>
      </c>
      <c r="W63" s="6">
        <f t="shared" si="471"/>
        <v>468708.75333357143</v>
      </c>
      <c r="X63" s="6">
        <v>1793737.3240993544</v>
      </c>
      <c r="Y63" s="6">
        <f t="shared" si="472"/>
        <v>269598110.34727949</v>
      </c>
      <c r="Z63" s="6">
        <f t="shared" si="473"/>
        <v>471992.59540441865</v>
      </c>
      <c r="AA63" s="6">
        <v>9416200.200689707</v>
      </c>
      <c r="AB63" s="6">
        <f t="shared" si="474"/>
        <v>279014310.54796922</v>
      </c>
      <c r="AC63" s="6">
        <f t="shared" si="475"/>
        <v>481838.11653685296</v>
      </c>
      <c r="AD63" s="6">
        <v>1266543.8637415466</v>
      </c>
      <c r="AE63" s="6">
        <f t="shared" si="476"/>
        <v>280280854.41171074</v>
      </c>
      <c r="AF63" s="6">
        <f t="shared" si="477"/>
        <v>491220.61150671012</v>
      </c>
      <c r="AG63" s="6">
        <v>117894.4696791172</v>
      </c>
      <c r="AH63" s="6">
        <f t="shared" si="478"/>
        <v>280398748.88138986</v>
      </c>
      <c r="AI63" s="6">
        <f t="shared" si="479"/>
        <v>492436.54307083384</v>
      </c>
      <c r="AJ63" s="6">
        <v>538997.82621169044</v>
      </c>
      <c r="AK63" s="6">
        <f t="shared" si="480"/>
        <v>280937746.70760155</v>
      </c>
      <c r="AL63" s="6">
        <f t="shared" si="481"/>
        <v>493013.48178852285</v>
      </c>
      <c r="AM63" s="6">
        <v>234069.89038449887</v>
      </c>
      <c r="AN63" s="6">
        <f t="shared" si="482"/>
        <v>281171816.59798604</v>
      </c>
      <c r="AO63" s="6">
        <f t="shared" si="483"/>
        <v>493692.45564754028</v>
      </c>
      <c r="AP63" s="6">
        <v>503786.14721317752</v>
      </c>
      <c r="AQ63" s="6">
        <f t="shared" si="484"/>
        <v>281675602.7451992</v>
      </c>
      <c r="AR63" s="6">
        <f t="shared" si="485"/>
        <v>494340.50361344527</v>
      </c>
      <c r="AS63" s="6">
        <v>1129322.6356093676</v>
      </c>
      <c r="AT63" s="6">
        <f t="shared" si="486"/>
        <v>282804925.38080859</v>
      </c>
      <c r="AU63" s="6">
        <f t="shared" si="487"/>
        <v>495774.8387288095</v>
      </c>
      <c r="AV63" s="6">
        <v>428149.22699285811</v>
      </c>
      <c r="AW63" s="6">
        <f t="shared" si="488"/>
        <v>283233074.60780144</v>
      </c>
      <c r="AX63" s="6">
        <f t="shared" si="489"/>
        <v>497142.74306391511</v>
      </c>
      <c r="AY63" s="6">
        <v>885316.83694042731</v>
      </c>
      <c r="AZ63" s="6">
        <f t="shared" si="490"/>
        <v>284118391.44474185</v>
      </c>
      <c r="BA63" s="6">
        <f t="shared" si="491"/>
        <v>498296.34074102918</v>
      </c>
      <c r="BB63" s="6">
        <v>729397.68694976158</v>
      </c>
      <c r="BC63" s="6">
        <f t="shared" si="492"/>
        <v>284847789.13169163</v>
      </c>
      <c r="BD63" s="6">
        <f t="shared" si="493"/>
        <v>499714.52045279415</v>
      </c>
      <c r="BE63" s="6">
        <v>2065221.3676960375</v>
      </c>
      <c r="BF63" s="6">
        <f t="shared" si="494"/>
        <v>286913010.49938768</v>
      </c>
      <c r="BG63" s="6">
        <f t="shared" si="495"/>
        <v>502168.99273676332</v>
      </c>
      <c r="BH63" s="6">
        <v>1691101.7926346902</v>
      </c>
      <c r="BI63" s="6">
        <f t="shared" si="496"/>
        <v>288604112.29202235</v>
      </c>
      <c r="BJ63" s="6">
        <f t="shared" si="497"/>
        <v>505468.11541015073</v>
      </c>
      <c r="BK63" s="6">
        <v>3134871.6709841727</v>
      </c>
      <c r="BL63" s="6">
        <f t="shared" si="498"/>
        <v>291738983.9630065</v>
      </c>
      <c r="BM63" s="6">
        <f t="shared" si="499"/>
        <v>509706.69601022598</v>
      </c>
      <c r="BN63" s="6">
        <v>851077.31867309636</v>
      </c>
      <c r="BO63" s="6">
        <f t="shared" si="500"/>
        <v>292590061.28167957</v>
      </c>
      <c r="BP63" s="6">
        <f t="shared" si="501"/>
        <v>513207.49562875152</v>
      </c>
      <c r="BQ63" s="6">
        <v>81838.659403098514</v>
      </c>
      <c r="BR63" s="6">
        <f t="shared" si="502"/>
        <v>292671899.94108266</v>
      </c>
      <c r="BS63" s="6">
        <f t="shared" si="503"/>
        <v>514026.8618345508</v>
      </c>
      <c r="BT63" s="6">
        <v>185948.2666373984</v>
      </c>
      <c r="BU63" s="6">
        <f t="shared" si="504"/>
        <v>292857848.20772004</v>
      </c>
      <c r="BV63" s="6">
        <f t="shared" si="505"/>
        <v>514262.05510244303</v>
      </c>
      <c r="BW63" s="6">
        <v>184634.03070138756</v>
      </c>
      <c r="BX63" s="6">
        <f t="shared" si="506"/>
        <v>293042482.23842144</v>
      </c>
      <c r="BY63" s="6">
        <f t="shared" si="507"/>
        <v>514587.53201359318</v>
      </c>
      <c r="BZ63" s="6">
        <v>481628.42246760218</v>
      </c>
      <c r="CA63" s="6">
        <f t="shared" si="508"/>
        <v>293524110.66088903</v>
      </c>
      <c r="CB63" s="6">
        <f t="shared" si="509"/>
        <v>515172.70040083141</v>
      </c>
      <c r="CC63" s="6">
        <v>880695.01213495247</v>
      </c>
      <c r="CD63" s="6">
        <f t="shared" si="510"/>
        <v>294404805.673024</v>
      </c>
      <c r="CE63" s="6">
        <f t="shared" si="511"/>
        <v>516369.20877877111</v>
      </c>
      <c r="CF63" s="6">
        <v>387504.75245263032</v>
      </c>
      <c r="CG63" s="6">
        <f t="shared" si="512"/>
        <v>294792310.42547661</v>
      </c>
      <c r="CH63" s="6">
        <f t="shared" si="513"/>
        <v>517483.0497395065</v>
      </c>
      <c r="CI63" s="6">
        <v>881383.40567795187</v>
      </c>
      <c r="CJ63" s="6">
        <f t="shared" si="514"/>
        <v>295673693.83115458</v>
      </c>
      <c r="CK63" s="6">
        <f t="shared" si="515"/>
        <v>518597.49530603568</v>
      </c>
      <c r="CL63" s="6">
        <v>830698.61287144758</v>
      </c>
      <c r="CM63" s="6">
        <f t="shared" si="516"/>
        <v>296504392.44402605</v>
      </c>
      <c r="CN63" s="6">
        <f t="shared" si="517"/>
        <v>520101.19143786636</v>
      </c>
      <c r="CO63" s="6">
        <v>883642.16605927912</v>
      </c>
      <c r="CP63" s="6">
        <f t="shared" si="518"/>
        <v>297388034.61008531</v>
      </c>
      <c r="CQ63" s="6">
        <f t="shared" si="519"/>
        <v>521606.87140529108</v>
      </c>
      <c r="CR63" s="6">
        <v>2056107.6827393714</v>
      </c>
      <c r="CS63" s="6">
        <f t="shared" si="520"/>
        <v>299444142.29282469</v>
      </c>
      <c r="CT63" s="6">
        <f t="shared" si="521"/>
        <v>524188.80990373617</v>
      </c>
      <c r="CU63" s="6">
        <v>2782601.094777206</v>
      </c>
      <c r="CV63" s="6">
        <f t="shared" si="522"/>
        <v>302226743.38760191</v>
      </c>
      <c r="CW63" s="6">
        <f t="shared" si="523"/>
        <v>528438.57574028859</v>
      </c>
      <c r="CX63" s="6">
        <v>2159909.4963070136</v>
      </c>
      <c r="CY63" s="6">
        <f t="shared" si="524"/>
        <v>304386652.88390893</v>
      </c>
      <c r="CZ63" s="6">
        <f t="shared" si="525"/>
        <v>532779.50916335115</v>
      </c>
      <c r="DA63" s="6">
        <v>355953.78667994426</v>
      </c>
      <c r="DB63" s="6">
        <f t="shared" si="526"/>
        <v>304742606.67058885</v>
      </c>
      <c r="DC63" s="6">
        <f t="shared" si="527"/>
        <v>534989.15440572554</v>
      </c>
      <c r="DD63" s="6">
        <v>591813.12497108651</v>
      </c>
      <c r="DE63" s="6">
        <f t="shared" si="528"/>
        <v>305334419.79555994</v>
      </c>
      <c r="DF63" s="6">
        <f t="shared" si="529"/>
        <v>535821.56396524783</v>
      </c>
      <c r="DG63" s="6">
        <v>591234.8441550961</v>
      </c>
      <c r="DH63" s="6">
        <f t="shared" si="530"/>
        <v>305925654.63971502</v>
      </c>
      <c r="DI63" s="6">
        <f t="shared" si="531"/>
        <v>536860.6173725446</v>
      </c>
      <c r="DJ63" s="6">
        <v>1282186.358897469</v>
      </c>
      <c r="DK63" s="6">
        <f t="shared" si="532"/>
        <v>307207840.99861246</v>
      </c>
      <c r="DL63" s="6">
        <f t="shared" si="533"/>
        <v>538506.01530663797</v>
      </c>
      <c r="DM63" s="6">
        <v>2205307.9645567727</v>
      </c>
      <c r="DN63" s="6">
        <f t="shared" si="534"/>
        <v>309413148.96316922</v>
      </c>
      <c r="DO63" s="6">
        <f t="shared" si="535"/>
        <v>541569.02961736755</v>
      </c>
      <c r="DP63" s="6">
        <v>1056362.294621492</v>
      </c>
      <c r="DQ63" s="6">
        <f t="shared" si="536"/>
        <v>310469511.25779068</v>
      </c>
      <c r="DR63" s="6">
        <f t="shared" si="537"/>
        <v>544433.70601656765</v>
      </c>
      <c r="DS63" s="6">
        <v>2205646.6921555717</v>
      </c>
      <c r="DT63" s="6">
        <f t="shared" si="538"/>
        <v>312675157.94994628</v>
      </c>
      <c r="DU63" s="6">
        <f t="shared" si="539"/>
        <v>547298.67991517193</v>
      </c>
      <c r="DV63" s="6">
        <v>11962931.463771328</v>
      </c>
      <c r="DW63" s="6">
        <f t="shared" si="540"/>
        <v>324638089.41371763</v>
      </c>
      <c r="DX63" s="6">
        <f t="shared" si="541"/>
        <v>559742.73103876214</v>
      </c>
      <c r="DY63" s="6">
        <v>25411813.407516755</v>
      </c>
      <c r="DZ63" s="6">
        <f t="shared" si="542"/>
        <v>350049902.82123441</v>
      </c>
      <c r="EA63" s="6">
        <f t="shared" si="543"/>
        <v>592568.41268381069</v>
      </c>
      <c r="EB63" s="6">
        <v>7476140.3086990779</v>
      </c>
      <c r="EC63" s="6">
        <f t="shared" si="544"/>
        <v>357526043.12993348</v>
      </c>
      <c r="ED63" s="6">
        <f t="shared" si="545"/>
        <v>621453.41249754687</v>
      </c>
      <c r="EE63" s="6">
        <v>10327941.282480307</v>
      </c>
      <c r="EF63" s="6">
        <f t="shared" si="546"/>
        <v>367853984.41241378</v>
      </c>
      <c r="EG63" s="6">
        <f t="shared" si="547"/>
        <v>637090.47212985216</v>
      </c>
      <c r="EI63" s="118">
        <f t="shared" ca="1" si="548"/>
        <v>6218041.8472916661</v>
      </c>
      <c r="EJ63" s="118">
        <f t="shared" ca="1" si="549"/>
        <v>505071.45682092011</v>
      </c>
      <c r="EK63" s="118">
        <f t="shared" ca="1" si="550"/>
        <v>6723113.3041125862</v>
      </c>
    </row>
    <row r="64" spans="1:141" x14ac:dyDescent="0.2">
      <c r="A64" s="52" t="s">
        <v>105</v>
      </c>
      <c r="B64" s="52" t="str">
        <f t="shared" si="551"/>
        <v>ID</v>
      </c>
      <c r="C64" s="52" t="s">
        <v>32</v>
      </c>
      <c r="D64" s="52" t="s">
        <v>79</v>
      </c>
      <c r="E64" s="52" t="s">
        <v>109</v>
      </c>
      <c r="F64" s="52" t="str">
        <f t="shared" si="461"/>
        <v>DGNLPID</v>
      </c>
      <c r="G64" s="52" t="str">
        <f t="shared" si="462"/>
        <v>GNLPID</v>
      </c>
      <c r="H64" s="20"/>
      <c r="I64" s="20">
        <v>1.9864432545517549E-2</v>
      </c>
      <c r="J64" s="6">
        <v>56499672.509999998</v>
      </c>
      <c r="K64" s="6">
        <f t="shared" si="463"/>
        <v>93527.827784893932</v>
      </c>
      <c r="L64" s="6">
        <v>42631.00083333331</v>
      </c>
      <c r="M64" s="6">
        <f t="shared" si="464"/>
        <v>56542303.51083333</v>
      </c>
      <c r="N64" s="6">
        <f t="shared" si="465"/>
        <v>93563.112811577332</v>
      </c>
      <c r="O64" s="6">
        <v>43891.680833333317</v>
      </c>
      <c r="P64" s="6">
        <f t="shared" si="466"/>
        <v>56586195.191666663</v>
      </c>
      <c r="Q64" s="6">
        <f t="shared" si="467"/>
        <v>93634.726310478349</v>
      </c>
      <c r="R64" s="6">
        <v>250756.03083333332</v>
      </c>
      <c r="S64" s="6">
        <f t="shared" si="468"/>
        <v>56836951.222499996</v>
      </c>
      <c r="T64" s="6">
        <f t="shared" si="469"/>
        <v>93878.601710190589</v>
      </c>
      <c r="U64" s="6">
        <v>143510.86753995274</v>
      </c>
      <c r="V64" s="6">
        <f t="shared" si="470"/>
        <v>56980462.090039946</v>
      </c>
      <c r="W64" s="6">
        <f t="shared" si="471"/>
        <v>94204.93038551003</v>
      </c>
      <c r="X64" s="6">
        <v>183638.17609977274</v>
      </c>
      <c r="Y64" s="6">
        <f t="shared" si="472"/>
        <v>57164100.266139716</v>
      </c>
      <c r="Z64" s="6">
        <f t="shared" si="473"/>
        <v>94475.706640081349</v>
      </c>
      <c r="AA64" s="6">
        <v>1096394.7829719081</v>
      </c>
      <c r="AB64" s="6">
        <f t="shared" si="474"/>
        <v>58260495.049111627</v>
      </c>
      <c r="AC64" s="6">
        <f t="shared" si="475"/>
        <v>95535.170322227976</v>
      </c>
      <c r="AD64" s="6">
        <v>230716.80684580997</v>
      </c>
      <c r="AE64" s="6">
        <f t="shared" si="476"/>
        <v>58491211.855957434</v>
      </c>
      <c r="AF64" s="6">
        <f t="shared" si="477"/>
        <v>96633.600266240828</v>
      </c>
      <c r="AG64" s="6">
        <v>125232.01084428022</v>
      </c>
      <c r="AH64" s="6">
        <f t="shared" si="478"/>
        <v>58616443.866801716</v>
      </c>
      <c r="AI64" s="6">
        <f t="shared" si="479"/>
        <v>96928.213652851715</v>
      </c>
      <c r="AJ64" s="6">
        <v>64703.525205317128</v>
      </c>
      <c r="AK64" s="6">
        <f t="shared" si="480"/>
        <v>58681147.392007031</v>
      </c>
      <c r="AL64" s="6">
        <f t="shared" si="481"/>
        <v>97085.42038801231</v>
      </c>
      <c r="AM64" s="6">
        <v>63742.442573031018</v>
      </c>
      <c r="AN64" s="6">
        <f t="shared" si="482"/>
        <v>58744889.834580064</v>
      </c>
      <c r="AO64" s="6">
        <f t="shared" si="483"/>
        <v>97191.733148957152</v>
      </c>
      <c r="AP64" s="6">
        <v>103478.40571539695</v>
      </c>
      <c r="AQ64" s="6">
        <f t="shared" si="484"/>
        <v>58848368.240295462</v>
      </c>
      <c r="AR64" s="6">
        <f t="shared" si="485"/>
        <v>97330.139284833407</v>
      </c>
      <c r="AS64" s="6">
        <v>157455.76086521728</v>
      </c>
      <c r="AT64" s="6">
        <f t="shared" si="486"/>
        <v>59005824.001160681</v>
      </c>
      <c r="AU64" s="6">
        <f t="shared" si="487"/>
        <v>97546.110499452639</v>
      </c>
      <c r="AV64" s="6">
        <v>90497.005688356527</v>
      </c>
      <c r="AW64" s="6">
        <f t="shared" si="488"/>
        <v>59096321.006849036</v>
      </c>
      <c r="AX64" s="6">
        <f t="shared" si="489"/>
        <v>97751.337208022553</v>
      </c>
      <c r="AY64" s="6">
        <v>156592.69355640744</v>
      </c>
      <c r="AZ64" s="6">
        <f t="shared" si="490"/>
        <v>59252913.700405441</v>
      </c>
      <c r="BA64" s="6">
        <f t="shared" si="491"/>
        <v>97955.849568995021</v>
      </c>
      <c r="BB64" s="6">
        <v>104987.37996227544</v>
      </c>
      <c r="BC64" s="6">
        <f t="shared" si="492"/>
        <v>59357901.080367714</v>
      </c>
      <c r="BD64" s="6">
        <f t="shared" si="493"/>
        <v>98172.355390897676</v>
      </c>
      <c r="BE64" s="6">
        <v>156770.74065940161</v>
      </c>
      <c r="BF64" s="6">
        <f t="shared" si="494"/>
        <v>59514671.821027115</v>
      </c>
      <c r="BG64" s="6">
        <f t="shared" si="495"/>
        <v>98389.008579661444</v>
      </c>
      <c r="BH64" s="6">
        <v>222812.78464843647</v>
      </c>
      <c r="BI64" s="6">
        <f t="shared" si="496"/>
        <v>59737484.605675548</v>
      </c>
      <c r="BJ64" s="6">
        <f t="shared" si="497"/>
        <v>98703.184051905919</v>
      </c>
      <c r="BK64" s="6">
        <v>744404.29768022546</v>
      </c>
      <c r="BL64" s="6">
        <f t="shared" si="498"/>
        <v>60481888.903355777</v>
      </c>
      <c r="BM64" s="6">
        <f t="shared" si="499"/>
        <v>99503.734822272163</v>
      </c>
      <c r="BN64" s="6">
        <v>169320.20897610922</v>
      </c>
      <c r="BO64" s="6">
        <f t="shared" si="500"/>
        <v>60651209.11233189</v>
      </c>
      <c r="BP64" s="6">
        <f t="shared" si="501"/>
        <v>100260.01060675806</v>
      </c>
      <c r="BQ64" s="6">
        <v>60321.822619578073</v>
      </c>
      <c r="BR64" s="6">
        <f t="shared" si="502"/>
        <v>60711530.934951469</v>
      </c>
      <c r="BS64" s="6">
        <f t="shared" si="503"/>
        <v>100450.08180035173</v>
      </c>
      <c r="BT64" s="6">
        <v>75505.897076024208</v>
      </c>
      <c r="BU64" s="6">
        <f t="shared" si="504"/>
        <v>60787036.832027495</v>
      </c>
      <c r="BV64" s="6">
        <f t="shared" si="505"/>
        <v>100562.50432433943</v>
      </c>
      <c r="BW64" s="6">
        <v>74516.6964736605</v>
      </c>
      <c r="BX64" s="6">
        <f t="shared" si="506"/>
        <v>60861553.528501153</v>
      </c>
      <c r="BY64" s="6">
        <f t="shared" si="507"/>
        <v>100686.67572808407</v>
      </c>
      <c r="BZ64" s="6">
        <v>115826.1297220932</v>
      </c>
      <c r="CA64" s="6">
        <f t="shared" si="508"/>
        <v>60977379.658223249</v>
      </c>
      <c r="CB64" s="6">
        <f t="shared" si="509"/>
        <v>100844.21957106276</v>
      </c>
      <c r="CC64" s="6">
        <v>171982.44939102192</v>
      </c>
      <c r="CD64" s="6">
        <f t="shared" si="510"/>
        <v>61149362.107614271</v>
      </c>
      <c r="CE64" s="6">
        <f t="shared" si="511"/>
        <v>101082.43432547168</v>
      </c>
      <c r="CF64" s="6">
        <v>102461.06335139601</v>
      </c>
      <c r="CG64" s="6">
        <f t="shared" si="512"/>
        <v>61251823.170965664</v>
      </c>
      <c r="CH64" s="6">
        <f t="shared" si="513"/>
        <v>101309.58701907279</v>
      </c>
      <c r="CI64" s="6">
        <v>171111.79025923379</v>
      </c>
      <c r="CJ64" s="6">
        <f t="shared" si="514"/>
        <v>61422934.961224899</v>
      </c>
      <c r="CK64" s="6">
        <f t="shared" si="515"/>
        <v>101536.01908144081</v>
      </c>
      <c r="CL64" s="6">
        <v>258379.33720946877</v>
      </c>
      <c r="CM64" s="6">
        <f t="shared" si="516"/>
        <v>61681314.298434369</v>
      </c>
      <c r="CN64" s="6">
        <f t="shared" si="517"/>
        <v>101891.50231187833</v>
      </c>
      <c r="CO64" s="6">
        <v>171374.36192031356</v>
      </c>
      <c r="CP64" s="6">
        <f t="shared" si="518"/>
        <v>61852688.660354681</v>
      </c>
      <c r="CQ64" s="6">
        <f t="shared" si="519"/>
        <v>102247.20286885959</v>
      </c>
      <c r="CR64" s="6">
        <v>239956.74981606164</v>
      </c>
      <c r="CS64" s="6">
        <f t="shared" si="520"/>
        <v>62092645.410170741</v>
      </c>
      <c r="CT64" s="6">
        <f t="shared" si="521"/>
        <v>102587.65533231625</v>
      </c>
      <c r="CU64" s="6">
        <v>1420031.785014828</v>
      </c>
      <c r="CV64" s="6">
        <f t="shared" si="522"/>
        <v>63512677.195185572</v>
      </c>
      <c r="CW64" s="6">
        <f t="shared" si="523"/>
        <v>103961.60242716962</v>
      </c>
      <c r="CX64" s="6">
        <v>354203.07671125216</v>
      </c>
      <c r="CY64" s="6">
        <f t="shared" si="524"/>
        <v>63866880.271896824</v>
      </c>
      <c r="CZ64" s="6">
        <f t="shared" si="525"/>
        <v>105430.10945761394</v>
      </c>
      <c r="DA64" s="6">
        <v>99066.138669852691</v>
      </c>
      <c r="DB64" s="6">
        <f t="shared" si="526"/>
        <v>63965946.41056668</v>
      </c>
      <c r="DC64" s="6">
        <f t="shared" si="527"/>
        <v>105805.27344735966</v>
      </c>
      <c r="DD64" s="6">
        <v>132628.37285092083</v>
      </c>
      <c r="DE64" s="6">
        <f t="shared" si="528"/>
        <v>64098574.783417597</v>
      </c>
      <c r="DF64" s="6">
        <f t="shared" si="529"/>
        <v>105997.04344716262</v>
      </c>
      <c r="DG64" s="6">
        <v>131637.52439259182</v>
      </c>
      <c r="DH64" s="6">
        <f t="shared" si="530"/>
        <v>64230212.307810187</v>
      </c>
      <c r="DI64" s="6">
        <f t="shared" si="531"/>
        <v>106215.77228424074</v>
      </c>
      <c r="DJ64" s="6">
        <v>227859.99581791443</v>
      </c>
      <c r="DK64" s="6">
        <f t="shared" si="532"/>
        <v>64458072.303628102</v>
      </c>
      <c r="DL64" s="6">
        <f t="shared" si="533"/>
        <v>106513.32287759501</v>
      </c>
      <c r="DM64" s="6">
        <v>357233.78474179946</v>
      </c>
      <c r="DN64" s="6">
        <f t="shared" si="534"/>
        <v>64815306.088369898</v>
      </c>
      <c r="DO64" s="6">
        <f t="shared" si="535"/>
        <v>106997.59604162542</v>
      </c>
      <c r="DP64" s="6">
        <v>196229.6200184038</v>
      </c>
      <c r="DQ64" s="6">
        <f t="shared" si="536"/>
        <v>65011535.708388299</v>
      </c>
      <c r="DR64" s="6">
        <f t="shared" si="537"/>
        <v>107455.68922788673</v>
      </c>
      <c r="DS64" s="6">
        <v>356375.46509762778</v>
      </c>
      <c r="DT64" s="6">
        <f t="shared" si="538"/>
        <v>65367911.173485927</v>
      </c>
      <c r="DU64" s="6">
        <f t="shared" si="539"/>
        <v>107913.07199611996</v>
      </c>
      <c r="DV64" s="6">
        <v>229783.7327042261</v>
      </c>
      <c r="DW64" s="6">
        <f t="shared" si="540"/>
        <v>65597694.906190157</v>
      </c>
      <c r="DX64" s="6">
        <f t="shared" si="541"/>
        <v>108398.22698968953</v>
      </c>
      <c r="DY64" s="6">
        <v>356666.43516487814</v>
      </c>
      <c r="DZ64" s="6">
        <f t="shared" si="542"/>
        <v>65954361.341355033</v>
      </c>
      <c r="EA64" s="6">
        <f t="shared" si="543"/>
        <v>108883.62281472882</v>
      </c>
      <c r="EB64" s="6">
        <v>516728.30657637067</v>
      </c>
      <c r="EC64" s="6">
        <f t="shared" si="544"/>
        <v>66471089.647931404</v>
      </c>
      <c r="ED64" s="6">
        <f t="shared" si="545"/>
        <v>109606.51827026752</v>
      </c>
      <c r="EE64" s="6">
        <v>1322045.7028702584</v>
      </c>
      <c r="EF64" s="6">
        <f t="shared" si="546"/>
        <v>67793135.350801662</v>
      </c>
      <c r="EG64" s="6">
        <f t="shared" si="547"/>
        <v>111128.44336514683</v>
      </c>
      <c r="EI64" s="118">
        <f t="shared" ca="1" si="548"/>
        <v>1217419.4953968052</v>
      </c>
      <c r="EJ64" s="118">
        <f t="shared" ca="1" si="549"/>
        <v>72925.194822631544</v>
      </c>
      <c r="EK64" s="118">
        <f t="shared" ca="1" si="550"/>
        <v>1290344.6902194368</v>
      </c>
    </row>
    <row r="65" spans="1:141" x14ac:dyDescent="0.2">
      <c r="A65" s="52" t="s">
        <v>106</v>
      </c>
      <c r="B65" s="52" t="str">
        <f t="shared" si="551"/>
        <v>WYU</v>
      </c>
      <c r="C65" s="52" t="s">
        <v>40</v>
      </c>
      <c r="D65" s="52" t="s">
        <v>79</v>
      </c>
      <c r="E65" s="52" t="s">
        <v>109</v>
      </c>
      <c r="F65" s="52" t="str">
        <f t="shared" si="461"/>
        <v>DGNLPWYU</v>
      </c>
      <c r="G65" s="52" t="str">
        <f t="shared" si="462"/>
        <v>GNLPWYU</v>
      </c>
      <c r="H65" s="20"/>
      <c r="I65" s="20">
        <v>2.0908931969092746E-2</v>
      </c>
      <c r="J65" s="6">
        <v>18912655.079999998</v>
      </c>
      <c r="K65" s="6">
        <f t="shared" si="463"/>
        <v>32953.618201886355</v>
      </c>
      <c r="L65" s="6">
        <v>-26922.745500000001</v>
      </c>
      <c r="M65" s="6">
        <f t="shared" si="464"/>
        <v>18885732.3345</v>
      </c>
      <c r="N65" s="6">
        <f t="shared" si="465"/>
        <v>32930.162957966328</v>
      </c>
      <c r="O65" s="6">
        <v>-26922.745500000001</v>
      </c>
      <c r="P65" s="6">
        <f t="shared" si="466"/>
        <v>18858809.589000002</v>
      </c>
      <c r="Q65" s="6">
        <f t="shared" si="467"/>
        <v>32883.252470126274</v>
      </c>
      <c r="R65" s="6">
        <v>-26922.745500000001</v>
      </c>
      <c r="S65" s="6">
        <f t="shared" si="468"/>
        <v>18831886.843500003</v>
      </c>
      <c r="T65" s="6">
        <f t="shared" si="469"/>
        <v>32836.34198228622</v>
      </c>
      <c r="U65" s="6">
        <v>-26922.745500000001</v>
      </c>
      <c r="V65" s="6">
        <f t="shared" si="470"/>
        <v>18804964.098000005</v>
      </c>
      <c r="W65" s="6">
        <f t="shared" si="471"/>
        <v>32789.431494446166</v>
      </c>
      <c r="X65" s="6">
        <v>-26922.745500000001</v>
      </c>
      <c r="Y65" s="6">
        <f t="shared" si="472"/>
        <v>18778041.352500007</v>
      </c>
      <c r="Z65" s="6">
        <f t="shared" si="473"/>
        <v>32742.521006606108</v>
      </c>
      <c r="AA65" s="6">
        <v>-26922.745500000001</v>
      </c>
      <c r="AB65" s="6">
        <f t="shared" si="474"/>
        <v>18751118.607000008</v>
      </c>
      <c r="AC65" s="6">
        <f t="shared" si="475"/>
        <v>32695.610518766054</v>
      </c>
      <c r="AD65" s="6">
        <v>-26922.745500000001</v>
      </c>
      <c r="AE65" s="6">
        <f t="shared" si="476"/>
        <v>18724195.86150001</v>
      </c>
      <c r="AF65" s="6">
        <f t="shared" si="477"/>
        <v>32648.700030926</v>
      </c>
      <c r="AG65" s="6">
        <v>-26922.745500000001</v>
      </c>
      <c r="AH65" s="6">
        <f t="shared" si="478"/>
        <v>18697273.116000012</v>
      </c>
      <c r="AI65" s="6">
        <f t="shared" si="479"/>
        <v>32601.789543085939</v>
      </c>
      <c r="AJ65" s="6">
        <v>-26922.745500000001</v>
      </c>
      <c r="AK65" s="6">
        <f t="shared" si="480"/>
        <v>18670350.370500013</v>
      </c>
      <c r="AL65" s="6">
        <f t="shared" si="481"/>
        <v>32554.879055245885</v>
      </c>
      <c r="AM65" s="6">
        <v>-26922.745500000001</v>
      </c>
      <c r="AN65" s="6">
        <f t="shared" si="482"/>
        <v>18643427.625000015</v>
      </c>
      <c r="AO65" s="6">
        <f t="shared" si="483"/>
        <v>32507.968567405831</v>
      </c>
      <c r="AP65" s="6">
        <v>-26922.745500000001</v>
      </c>
      <c r="AQ65" s="6">
        <f t="shared" si="484"/>
        <v>18616504.879500017</v>
      </c>
      <c r="AR65" s="6">
        <f t="shared" si="485"/>
        <v>32461.058079565777</v>
      </c>
      <c r="AS65" s="6">
        <v>-26922.745500000001</v>
      </c>
      <c r="AT65" s="6">
        <f t="shared" si="486"/>
        <v>18589582.134000018</v>
      </c>
      <c r="AU65" s="6">
        <f t="shared" si="487"/>
        <v>32414.147591725719</v>
      </c>
      <c r="AV65" s="6">
        <v>-26922.745500000001</v>
      </c>
      <c r="AW65" s="6">
        <f t="shared" si="488"/>
        <v>18562659.38850002</v>
      </c>
      <c r="AX65" s="6">
        <f t="shared" si="489"/>
        <v>32367.237103885665</v>
      </c>
      <c r="AY65" s="6">
        <v>-26922.745500000001</v>
      </c>
      <c r="AZ65" s="6">
        <f t="shared" si="490"/>
        <v>18535736.643000022</v>
      </c>
      <c r="BA65" s="6">
        <f t="shared" si="491"/>
        <v>32320.326616045611</v>
      </c>
      <c r="BB65" s="6">
        <v>-26922.745500000001</v>
      </c>
      <c r="BC65" s="6">
        <f t="shared" si="492"/>
        <v>18508813.897500023</v>
      </c>
      <c r="BD65" s="6">
        <f t="shared" si="493"/>
        <v>32273.416128205557</v>
      </c>
      <c r="BE65" s="6">
        <v>-26922.745500000001</v>
      </c>
      <c r="BF65" s="6">
        <f t="shared" si="494"/>
        <v>18481891.152000025</v>
      </c>
      <c r="BG65" s="6">
        <f t="shared" si="495"/>
        <v>32226.5056403655</v>
      </c>
      <c r="BH65" s="6">
        <v>-26922.745500000001</v>
      </c>
      <c r="BI65" s="6">
        <f t="shared" si="496"/>
        <v>18454968.406500027</v>
      </c>
      <c r="BJ65" s="6">
        <f t="shared" si="497"/>
        <v>32179.595152525446</v>
      </c>
      <c r="BK65" s="6">
        <v>-26922.745500000001</v>
      </c>
      <c r="BL65" s="6">
        <f t="shared" si="498"/>
        <v>18428045.661000028</v>
      </c>
      <c r="BM65" s="6">
        <f t="shared" si="499"/>
        <v>32132.684664685392</v>
      </c>
      <c r="BN65" s="6">
        <v>-26922.745500000001</v>
      </c>
      <c r="BO65" s="6">
        <f t="shared" si="500"/>
        <v>18401122.91550003</v>
      </c>
      <c r="BP65" s="6">
        <f t="shared" si="501"/>
        <v>32085.774176845338</v>
      </c>
      <c r="BQ65" s="6">
        <v>-26922.745500000001</v>
      </c>
      <c r="BR65" s="6">
        <f t="shared" si="502"/>
        <v>18374200.170000032</v>
      </c>
      <c r="BS65" s="6">
        <f t="shared" si="503"/>
        <v>32038.863689005277</v>
      </c>
      <c r="BT65" s="6">
        <v>-26922.745500000001</v>
      </c>
      <c r="BU65" s="6">
        <f t="shared" si="504"/>
        <v>18347277.424500033</v>
      </c>
      <c r="BV65" s="6">
        <f t="shared" si="505"/>
        <v>31991.953201165223</v>
      </c>
      <c r="BW65" s="6">
        <v>-26922.745500000001</v>
      </c>
      <c r="BX65" s="6">
        <f t="shared" si="506"/>
        <v>18320354.679000035</v>
      </c>
      <c r="BY65" s="6">
        <f t="shared" si="507"/>
        <v>31945.042713325169</v>
      </c>
      <c r="BZ65" s="6">
        <v>-26922.745500000001</v>
      </c>
      <c r="CA65" s="6">
        <f t="shared" si="508"/>
        <v>18293431.933500037</v>
      </c>
      <c r="CB65" s="6">
        <f t="shared" si="509"/>
        <v>31898.132225485115</v>
      </c>
      <c r="CC65" s="6">
        <v>-26922.745500000001</v>
      </c>
      <c r="CD65" s="6">
        <f t="shared" si="510"/>
        <v>18266509.188000038</v>
      </c>
      <c r="CE65" s="6">
        <f t="shared" si="511"/>
        <v>31851.221737645057</v>
      </c>
      <c r="CF65" s="6">
        <v>-26922.745500000001</v>
      </c>
      <c r="CG65" s="6">
        <f t="shared" si="512"/>
        <v>18239586.44250004</v>
      </c>
      <c r="CH65" s="6">
        <f t="shared" si="513"/>
        <v>31804.311249805003</v>
      </c>
      <c r="CI65" s="6">
        <v>-26922.745500000001</v>
      </c>
      <c r="CJ65" s="6">
        <f t="shared" si="514"/>
        <v>18212663.697000042</v>
      </c>
      <c r="CK65" s="6">
        <f t="shared" si="515"/>
        <v>31757.400761964949</v>
      </c>
      <c r="CL65" s="6">
        <v>-26922.745500000001</v>
      </c>
      <c r="CM65" s="6">
        <f t="shared" si="516"/>
        <v>18185740.951500043</v>
      </c>
      <c r="CN65" s="6">
        <f t="shared" si="517"/>
        <v>31710.490274124895</v>
      </c>
      <c r="CO65" s="6">
        <v>-26922.745500000001</v>
      </c>
      <c r="CP65" s="6">
        <f t="shared" si="518"/>
        <v>18158818.206000045</v>
      </c>
      <c r="CQ65" s="6">
        <f t="shared" si="519"/>
        <v>31663.579786284838</v>
      </c>
      <c r="CR65" s="6">
        <v>-26922.745500000001</v>
      </c>
      <c r="CS65" s="6">
        <f t="shared" si="520"/>
        <v>18131895.460500047</v>
      </c>
      <c r="CT65" s="6">
        <f t="shared" si="521"/>
        <v>31616.669298444784</v>
      </c>
      <c r="CU65" s="6">
        <v>-26922.745500000001</v>
      </c>
      <c r="CV65" s="6">
        <f t="shared" si="522"/>
        <v>18104972.715000048</v>
      </c>
      <c r="CW65" s="6">
        <f t="shared" si="523"/>
        <v>31569.75881060473</v>
      </c>
      <c r="CX65" s="6">
        <v>-26922.745500000001</v>
      </c>
      <c r="CY65" s="6">
        <f t="shared" si="524"/>
        <v>18078049.96950005</v>
      </c>
      <c r="CZ65" s="6">
        <f t="shared" si="525"/>
        <v>31522.848322764668</v>
      </c>
      <c r="DA65" s="6">
        <v>-26922.745500000001</v>
      </c>
      <c r="DB65" s="6">
        <f t="shared" si="526"/>
        <v>18051127.224000052</v>
      </c>
      <c r="DC65" s="6">
        <f t="shared" si="527"/>
        <v>31475.937834924614</v>
      </c>
      <c r="DD65" s="6">
        <v>-26922.745500000001</v>
      </c>
      <c r="DE65" s="6">
        <f t="shared" si="528"/>
        <v>18024204.478500053</v>
      </c>
      <c r="DF65" s="6">
        <f t="shared" si="529"/>
        <v>31429.02734708456</v>
      </c>
      <c r="DG65" s="6">
        <v>-26922.745500000001</v>
      </c>
      <c r="DH65" s="6">
        <f t="shared" si="530"/>
        <v>17997281.733000055</v>
      </c>
      <c r="DI65" s="6">
        <f t="shared" si="531"/>
        <v>31382.116859244506</v>
      </c>
      <c r="DJ65" s="6">
        <v>-26922.745500000001</v>
      </c>
      <c r="DK65" s="6">
        <f t="shared" si="532"/>
        <v>17970358.987500057</v>
      </c>
      <c r="DL65" s="6">
        <f t="shared" si="533"/>
        <v>31335.206371404449</v>
      </c>
      <c r="DM65" s="6">
        <v>-26922.745500000001</v>
      </c>
      <c r="DN65" s="6">
        <f t="shared" si="534"/>
        <v>17943436.242000058</v>
      </c>
      <c r="DO65" s="6">
        <f t="shared" si="535"/>
        <v>31288.295883564395</v>
      </c>
      <c r="DP65" s="6">
        <v>-26922.745500000001</v>
      </c>
      <c r="DQ65" s="6">
        <f t="shared" si="536"/>
        <v>17916513.49650006</v>
      </c>
      <c r="DR65" s="6">
        <f t="shared" si="537"/>
        <v>31241.385395724341</v>
      </c>
      <c r="DS65" s="6">
        <v>-26922.745500000001</v>
      </c>
      <c r="DT65" s="6">
        <f t="shared" si="538"/>
        <v>17889590.751000062</v>
      </c>
      <c r="DU65" s="6">
        <f t="shared" si="539"/>
        <v>31194.474907884287</v>
      </c>
      <c r="DV65" s="6">
        <v>-26922.745500000001</v>
      </c>
      <c r="DW65" s="6">
        <f t="shared" si="540"/>
        <v>17862668.005500063</v>
      </c>
      <c r="DX65" s="6">
        <f t="shared" si="541"/>
        <v>31147.564420044229</v>
      </c>
      <c r="DY65" s="6">
        <v>-26922.745500000001</v>
      </c>
      <c r="DZ65" s="6">
        <f t="shared" si="542"/>
        <v>17835745.260000065</v>
      </c>
      <c r="EA65" s="6">
        <f t="shared" si="543"/>
        <v>31100.653932204175</v>
      </c>
      <c r="EB65" s="6">
        <v>-26922.745500000001</v>
      </c>
      <c r="EC65" s="6">
        <f t="shared" si="544"/>
        <v>17808822.514500067</v>
      </c>
      <c r="ED65" s="6">
        <f t="shared" si="545"/>
        <v>31053.743444364121</v>
      </c>
      <c r="EE65" s="6">
        <v>-26922.745500000001</v>
      </c>
      <c r="EF65" s="6">
        <f t="shared" si="546"/>
        <v>17781899.769000068</v>
      </c>
      <c r="EG65" s="6">
        <f t="shared" si="547"/>
        <v>31006.832956524067</v>
      </c>
      <c r="EI65" s="118">
        <f t="shared" ca="1" si="548"/>
        <v>381933.19792470033</v>
      </c>
      <c r="EJ65" s="118">
        <f t="shared" ca="1" si="549"/>
        <v>-6755.110248967947</v>
      </c>
      <c r="EK65" s="118">
        <f t="shared" ca="1" si="550"/>
        <v>375178.08767573239</v>
      </c>
    </row>
    <row r="66" spans="1:141" x14ac:dyDescent="0.2">
      <c r="A66" s="52" t="s">
        <v>78</v>
      </c>
      <c r="B66" s="52" t="str">
        <f t="shared" si="551"/>
        <v>CAGE</v>
      </c>
      <c r="C66" s="52" t="s">
        <v>14</v>
      </c>
      <c r="D66" s="52" t="s">
        <v>79</v>
      </c>
      <c r="E66" s="52" t="s">
        <v>109</v>
      </c>
      <c r="F66" s="52" t="str">
        <f t="shared" si="461"/>
        <v>DGNLPCAGE</v>
      </c>
      <c r="G66" s="52" t="str">
        <f t="shared" si="462"/>
        <v>GNLPCAGE</v>
      </c>
      <c r="H66" s="20"/>
      <c r="I66" s="20">
        <v>2.9134005263562975E-2</v>
      </c>
      <c r="J66" s="6">
        <v>92389482.61999999</v>
      </c>
      <c r="K66" s="6">
        <f t="shared" si="463"/>
        <v>224306.30607907832</v>
      </c>
      <c r="L66" s="6">
        <v>-268507.44383333327</v>
      </c>
      <c r="M66" s="6">
        <f t="shared" si="464"/>
        <v>92120975.176166654</v>
      </c>
      <c r="N66" s="6">
        <f t="shared" si="465"/>
        <v>223980.36035899725</v>
      </c>
      <c r="O66" s="6">
        <v>199706.28616666677</v>
      </c>
      <c r="P66" s="6">
        <f t="shared" si="466"/>
        <v>92320681.462333322</v>
      </c>
      <c r="Q66" s="6">
        <f t="shared" si="467"/>
        <v>223896.84147193053</v>
      </c>
      <c r="R66" s="6">
        <v>-281953.52383333328</v>
      </c>
      <c r="S66" s="6">
        <f t="shared" si="468"/>
        <v>92038727.938499987</v>
      </c>
      <c r="T66" s="6">
        <f t="shared" si="469"/>
        <v>223797.00016130161</v>
      </c>
      <c r="U66" s="6">
        <v>-283003.82383333327</v>
      </c>
      <c r="V66" s="6">
        <f t="shared" si="470"/>
        <v>91755724.114666656</v>
      </c>
      <c r="W66" s="6">
        <f t="shared" si="471"/>
        <v>223111.18889710956</v>
      </c>
      <c r="X66" s="6">
        <v>497677.69616666669</v>
      </c>
      <c r="Y66" s="6">
        <f t="shared" si="472"/>
        <v>92253401.81083332</v>
      </c>
      <c r="Z66" s="6">
        <f t="shared" si="473"/>
        <v>223371.7851357141</v>
      </c>
      <c r="AA66" s="6">
        <v>-174495.69383333327</v>
      </c>
      <c r="AB66" s="6">
        <f t="shared" si="474"/>
        <v>92078906.116999984</v>
      </c>
      <c r="AC66" s="6">
        <f t="shared" si="475"/>
        <v>223764.10122559196</v>
      </c>
      <c r="AD66" s="6">
        <v>-255832.95383333327</v>
      </c>
      <c r="AE66" s="6">
        <f t="shared" si="476"/>
        <v>91823073.163166657</v>
      </c>
      <c r="AF66" s="6">
        <f t="shared" si="477"/>
        <v>223241.71801366765</v>
      </c>
      <c r="AG66" s="6">
        <v>-205843.3538333333</v>
      </c>
      <c r="AH66" s="6">
        <f t="shared" si="478"/>
        <v>91617229.809333324</v>
      </c>
      <c r="AI66" s="6">
        <f t="shared" si="479"/>
        <v>222681.28134793337</v>
      </c>
      <c r="AJ66" s="6">
        <v>-261404.72383333329</v>
      </c>
      <c r="AK66" s="6">
        <f t="shared" si="480"/>
        <v>91355825.085499987</v>
      </c>
      <c r="AL66" s="6">
        <f t="shared" si="481"/>
        <v>222114.08101651131</v>
      </c>
      <c r="AM66" s="6">
        <v>-263308.40383333329</v>
      </c>
      <c r="AN66" s="6">
        <f t="shared" si="482"/>
        <v>91092516.681666657</v>
      </c>
      <c r="AO66" s="6">
        <f t="shared" si="483"/>
        <v>221477.1228905404</v>
      </c>
      <c r="AP66" s="6">
        <v>-223785.61383333331</v>
      </c>
      <c r="AQ66" s="6">
        <f t="shared" si="484"/>
        <v>90868731.067833319</v>
      </c>
      <c r="AR66" s="6">
        <f t="shared" si="485"/>
        <v>220885.83123743409</v>
      </c>
      <c r="AS66" s="6">
        <v>-265212.08383333328</v>
      </c>
      <c r="AT66" s="6">
        <f t="shared" si="486"/>
        <v>90603518.983999982</v>
      </c>
      <c r="AU66" s="6">
        <f t="shared" si="487"/>
        <v>220292.22867503032</v>
      </c>
      <c r="AV66" s="6">
        <v>-256315.99383333325</v>
      </c>
      <c r="AW66" s="6">
        <f t="shared" si="488"/>
        <v>90347202.990166649</v>
      </c>
      <c r="AX66" s="6">
        <f t="shared" si="489"/>
        <v>219659.13693503712</v>
      </c>
      <c r="AY66" s="6">
        <v>407042.37413628167</v>
      </c>
      <c r="AZ66" s="6">
        <f t="shared" si="490"/>
        <v>90754245.364302933</v>
      </c>
      <c r="BA66" s="6">
        <f t="shared" si="491"/>
        <v>219842.1062332498</v>
      </c>
      <c r="BB66" s="6">
        <v>-103683.69526663428</v>
      </c>
      <c r="BC66" s="6">
        <f t="shared" si="492"/>
        <v>90650561.669036299</v>
      </c>
      <c r="BD66" s="6">
        <f t="shared" si="493"/>
        <v>220210.35845603878</v>
      </c>
      <c r="BE66" s="6">
        <v>988974.41753436672</v>
      </c>
      <c r="BF66" s="6">
        <f t="shared" si="494"/>
        <v>91639536.086570665</v>
      </c>
      <c r="BG66" s="6">
        <f t="shared" si="495"/>
        <v>221285.02781280258</v>
      </c>
      <c r="BH66" s="6">
        <v>533786.62683084374</v>
      </c>
      <c r="BI66" s="6">
        <f t="shared" si="496"/>
        <v>92173322.713401511</v>
      </c>
      <c r="BJ66" s="6">
        <f t="shared" si="497"/>
        <v>223133.53315787282</v>
      </c>
      <c r="BK66" s="6">
        <v>2647769.2130991267</v>
      </c>
      <c r="BL66" s="6">
        <f t="shared" si="498"/>
        <v>94821091.926500633</v>
      </c>
      <c r="BM66" s="6">
        <f t="shared" si="499"/>
        <v>226995.67751565776</v>
      </c>
      <c r="BN66" s="6">
        <v>-270100.82819166715</v>
      </c>
      <c r="BO66" s="6">
        <f t="shared" si="500"/>
        <v>94550991.098308966</v>
      </c>
      <c r="BP66" s="6">
        <f t="shared" si="501"/>
        <v>229881.96931736197</v>
      </c>
      <c r="BQ66" s="6">
        <v>-270100.82819166715</v>
      </c>
      <c r="BR66" s="6">
        <f t="shared" si="502"/>
        <v>94280890.270117298</v>
      </c>
      <c r="BS66" s="6">
        <f t="shared" si="503"/>
        <v>229226.20940484293</v>
      </c>
      <c r="BT66" s="6">
        <v>-270100.82819166715</v>
      </c>
      <c r="BU66" s="6">
        <f t="shared" si="504"/>
        <v>94010789.44192563</v>
      </c>
      <c r="BV66" s="6">
        <f t="shared" si="505"/>
        <v>228570.44949232382</v>
      </c>
      <c r="BW66" s="6">
        <v>-270100.82819166715</v>
      </c>
      <c r="BX66" s="6">
        <f t="shared" si="506"/>
        <v>93740688.613733962</v>
      </c>
      <c r="BY66" s="6">
        <f t="shared" si="507"/>
        <v>227914.68957980478</v>
      </c>
      <c r="BZ66" s="6">
        <v>-228215.87819166761</v>
      </c>
      <c r="CA66" s="6">
        <f t="shared" si="508"/>
        <v>93512472.735542297</v>
      </c>
      <c r="CB66" s="6">
        <f t="shared" si="509"/>
        <v>227309.7745153592</v>
      </c>
      <c r="CC66" s="6">
        <v>2946951.5259966915</v>
      </c>
      <c r="CD66" s="6">
        <f t="shared" si="510"/>
        <v>96459424.261538982</v>
      </c>
      <c r="CE66" s="6">
        <f t="shared" si="511"/>
        <v>230610.0936267504</v>
      </c>
      <c r="CF66" s="6">
        <v>-260410.58819166728</v>
      </c>
      <c r="CG66" s="6">
        <f t="shared" si="512"/>
        <v>96199013.673347309</v>
      </c>
      <c r="CH66" s="6">
        <f t="shared" si="513"/>
        <v>233871.33103603323</v>
      </c>
      <c r="CI66" s="6">
        <v>65081.371418785828</v>
      </c>
      <c r="CJ66" s="6">
        <f t="shared" si="514"/>
        <v>96264095.044766098</v>
      </c>
      <c r="CK66" s="6">
        <f t="shared" si="515"/>
        <v>233634.21760146707</v>
      </c>
      <c r="CL66" s="6">
        <v>-102255.37669970817</v>
      </c>
      <c r="CM66" s="6">
        <f t="shared" si="516"/>
        <v>96161839.668066397</v>
      </c>
      <c r="CN66" s="6">
        <f t="shared" si="517"/>
        <v>233589.09144873699</v>
      </c>
      <c r="CO66" s="6">
        <v>542877.63798388781</v>
      </c>
      <c r="CP66" s="6">
        <f t="shared" si="518"/>
        <v>96704717.306050286</v>
      </c>
      <c r="CQ66" s="6">
        <f t="shared" si="519"/>
        <v>234123.9702520493</v>
      </c>
      <c r="CR66" s="6">
        <v>751548.66435071174</v>
      </c>
      <c r="CS66" s="6">
        <f t="shared" si="520"/>
        <v>97456265.970401004</v>
      </c>
      <c r="CT66" s="6">
        <f t="shared" si="521"/>
        <v>235695.29619811228</v>
      </c>
      <c r="CU66" s="6">
        <v>184655.61953393056</v>
      </c>
      <c r="CV66" s="6">
        <f t="shared" si="522"/>
        <v>97640921.58993493</v>
      </c>
      <c r="CW66" s="6">
        <f t="shared" si="523"/>
        <v>236831.77038704834</v>
      </c>
      <c r="CX66" s="6">
        <v>-268889.49112500052</v>
      </c>
      <c r="CY66" s="6">
        <f t="shared" si="524"/>
        <v>97372032.098809928</v>
      </c>
      <c r="CZ66" s="6">
        <f t="shared" si="525"/>
        <v>236729.5174679523</v>
      </c>
      <c r="DA66" s="6">
        <v>-268889.49112500052</v>
      </c>
      <c r="DB66" s="6">
        <f t="shared" si="526"/>
        <v>97103142.607684925</v>
      </c>
      <c r="DC66" s="6">
        <f t="shared" si="527"/>
        <v>236076.69848047293</v>
      </c>
      <c r="DD66" s="6">
        <v>-268889.49112500052</v>
      </c>
      <c r="DE66" s="6">
        <f t="shared" si="528"/>
        <v>96834253.116559923</v>
      </c>
      <c r="DF66" s="6">
        <f t="shared" si="529"/>
        <v>235423.8794929935</v>
      </c>
      <c r="DG66" s="6">
        <v>-268889.49112500052</v>
      </c>
      <c r="DH66" s="6">
        <f t="shared" si="530"/>
        <v>96565363.62543492</v>
      </c>
      <c r="DI66" s="6">
        <f t="shared" si="531"/>
        <v>234771.06050551418</v>
      </c>
      <c r="DJ66" s="6">
        <v>-225955.38412500091</v>
      </c>
      <c r="DK66" s="6">
        <f t="shared" si="532"/>
        <v>96339408.241309926</v>
      </c>
      <c r="DL66" s="6">
        <f t="shared" si="533"/>
        <v>234170.35995550663</v>
      </c>
      <c r="DM66" s="6">
        <v>-268889.49112500052</v>
      </c>
      <c r="DN66" s="6">
        <f t="shared" si="534"/>
        <v>96070518.750184923</v>
      </c>
      <c r="DO66" s="6">
        <f t="shared" si="535"/>
        <v>233569.65940549909</v>
      </c>
      <c r="DP66" s="6">
        <v>-185649.58564500129</v>
      </c>
      <c r="DQ66" s="6">
        <f t="shared" si="536"/>
        <v>95884869.164539918</v>
      </c>
      <c r="DR66" s="6">
        <f t="shared" si="537"/>
        <v>233017.88674486941</v>
      </c>
      <c r="DS66" s="6">
        <v>-268889.49112500052</v>
      </c>
      <c r="DT66" s="6">
        <f t="shared" si="538"/>
        <v>95615979.673414916</v>
      </c>
      <c r="DU66" s="6">
        <f t="shared" si="539"/>
        <v>232466.1140842397</v>
      </c>
      <c r="DV66" s="6">
        <v>591051.75094149041</v>
      </c>
      <c r="DW66" s="6">
        <f t="shared" si="540"/>
        <v>96207031.424356401</v>
      </c>
      <c r="DX66" s="6">
        <f t="shared" si="541"/>
        <v>232857.192291457</v>
      </c>
      <c r="DY66" s="6">
        <v>345958.80212868331</v>
      </c>
      <c r="DZ66" s="6">
        <f t="shared" si="542"/>
        <v>96552990.226485088</v>
      </c>
      <c r="EA66" s="6">
        <f t="shared" si="543"/>
        <v>233994.64522417201</v>
      </c>
      <c r="EB66" s="6">
        <v>95170.409169258433</v>
      </c>
      <c r="EC66" s="6">
        <f t="shared" si="544"/>
        <v>96648160.635654345</v>
      </c>
      <c r="ED66" s="6">
        <f t="shared" si="545"/>
        <v>234530.13942266643</v>
      </c>
      <c r="EE66" s="6">
        <v>1699429.8810834589</v>
      </c>
      <c r="EF66" s="6">
        <f t="shared" si="546"/>
        <v>98347590.516737804</v>
      </c>
      <c r="EG66" s="6">
        <f t="shared" si="547"/>
        <v>236708.63501859203</v>
      </c>
      <c r="EI66" s="118">
        <f t="shared" ca="1" si="548"/>
        <v>2781258.8628598903</v>
      </c>
      <c r="EJ66" s="118">
        <f t="shared" ca="1" si="549"/>
        <v>33056.925234045368</v>
      </c>
      <c r="EK66" s="118">
        <f t="shared" ca="1" si="550"/>
        <v>2814315.7880939357</v>
      </c>
    </row>
    <row r="67" spans="1:141" x14ac:dyDescent="0.2">
      <c r="A67" s="52" t="s">
        <v>81</v>
      </c>
      <c r="B67" s="52" t="str">
        <f t="shared" si="551"/>
        <v>CAGW</v>
      </c>
      <c r="C67" s="52" t="s">
        <v>15</v>
      </c>
      <c r="D67" s="52" t="s">
        <v>79</v>
      </c>
      <c r="E67" s="52" t="s">
        <v>109</v>
      </c>
      <c r="F67" s="52" t="str">
        <f t="shared" si="461"/>
        <v>DGNLPCAGW</v>
      </c>
      <c r="G67" s="52" t="str">
        <f t="shared" si="462"/>
        <v>GNLPCAGW</v>
      </c>
      <c r="H67" s="20"/>
      <c r="I67" s="20">
        <v>4.7619111517986805E-2</v>
      </c>
      <c r="J67" s="6">
        <v>2917372.8499999996</v>
      </c>
      <c r="K67" s="6">
        <f t="shared" si="463"/>
        <v>11576.891923641415</v>
      </c>
      <c r="L67" s="6">
        <v>-16337.816166666666</v>
      </c>
      <c r="M67" s="6">
        <f t="shared" si="464"/>
        <v>2901035.0338333328</v>
      </c>
      <c r="N67" s="6">
        <f t="shared" si="465"/>
        <v>11544.47557822471</v>
      </c>
      <c r="O67" s="6">
        <v>-16337.816166666666</v>
      </c>
      <c r="P67" s="6">
        <f t="shared" si="466"/>
        <v>2884697.217666666</v>
      </c>
      <c r="Q67" s="6">
        <f t="shared" si="467"/>
        <v>11479.642887391305</v>
      </c>
      <c r="R67" s="6">
        <v>-16337.816166666666</v>
      </c>
      <c r="S67" s="6">
        <f t="shared" si="468"/>
        <v>2868359.4014999992</v>
      </c>
      <c r="T67" s="6">
        <f t="shared" si="469"/>
        <v>11414.810196557897</v>
      </c>
      <c r="U67" s="6">
        <v>-16337.816166666666</v>
      </c>
      <c r="V67" s="6">
        <f t="shared" si="470"/>
        <v>2852021.5853333324</v>
      </c>
      <c r="W67" s="6">
        <f t="shared" si="471"/>
        <v>11349.977505724493</v>
      </c>
      <c r="X67" s="6">
        <v>-16337.816166666666</v>
      </c>
      <c r="Y67" s="6">
        <f t="shared" si="472"/>
        <v>2835683.7691666656</v>
      </c>
      <c r="Z67" s="6">
        <f t="shared" si="473"/>
        <v>11285.144814891086</v>
      </c>
      <c r="AA67" s="6">
        <v>5270.1838333333344</v>
      </c>
      <c r="AB67" s="6">
        <f t="shared" si="474"/>
        <v>2840953.9529999988</v>
      </c>
      <c r="AC67" s="6">
        <f t="shared" si="475"/>
        <v>11263.185197461042</v>
      </c>
      <c r="AD67" s="6">
        <v>-16337.816166666666</v>
      </c>
      <c r="AE67" s="6">
        <f t="shared" si="476"/>
        <v>2824616.136833332</v>
      </c>
      <c r="AF67" s="6">
        <f t="shared" si="477"/>
        <v>11241.225580030994</v>
      </c>
      <c r="AG67" s="6">
        <v>-16337.816166666666</v>
      </c>
      <c r="AH67" s="6">
        <f t="shared" si="478"/>
        <v>2808278.3206666652</v>
      </c>
      <c r="AI67" s="6">
        <f t="shared" si="479"/>
        <v>11176.39288919759</v>
      </c>
      <c r="AJ67" s="6">
        <v>-16337.816166666666</v>
      </c>
      <c r="AK67" s="6">
        <f t="shared" si="480"/>
        <v>2791940.5044999984</v>
      </c>
      <c r="AL67" s="6">
        <f t="shared" si="481"/>
        <v>11111.560198364183</v>
      </c>
      <c r="AM67" s="6">
        <v>28733.183833333336</v>
      </c>
      <c r="AN67" s="6">
        <f t="shared" si="482"/>
        <v>2820673.6883333316</v>
      </c>
      <c r="AO67" s="6">
        <f t="shared" si="483"/>
        <v>11136.154214831911</v>
      </c>
      <c r="AP67" s="6">
        <v>-16337.816166666666</v>
      </c>
      <c r="AQ67" s="6">
        <f t="shared" si="484"/>
        <v>2804335.8721666648</v>
      </c>
      <c r="AR67" s="6">
        <f t="shared" si="485"/>
        <v>11160.748231299636</v>
      </c>
      <c r="AS67" s="6">
        <v>-16337.816166666666</v>
      </c>
      <c r="AT67" s="6">
        <f t="shared" si="486"/>
        <v>2787998.055999998</v>
      </c>
      <c r="AU67" s="6">
        <f t="shared" si="487"/>
        <v>11095.915540466231</v>
      </c>
      <c r="AV67" s="6">
        <v>-16337.816166666666</v>
      </c>
      <c r="AW67" s="6">
        <f t="shared" si="488"/>
        <v>2771660.2398333312</v>
      </c>
      <c r="AX67" s="6">
        <f t="shared" si="489"/>
        <v>11031.082849632823</v>
      </c>
      <c r="AY67" s="6">
        <v>-16337.816166666666</v>
      </c>
      <c r="AZ67" s="6">
        <f t="shared" si="490"/>
        <v>2755322.4236666644</v>
      </c>
      <c r="BA67" s="6">
        <f t="shared" si="491"/>
        <v>10966.250158799419</v>
      </c>
      <c r="BB67" s="6">
        <v>92117.845334157319</v>
      </c>
      <c r="BC67" s="6">
        <f t="shared" si="492"/>
        <v>2847440.2690008217</v>
      </c>
      <c r="BD67" s="6">
        <f t="shared" si="493"/>
        <v>11116.607561289544</v>
      </c>
      <c r="BE67" s="6">
        <v>581007.67546114931</v>
      </c>
      <c r="BF67" s="6">
        <f t="shared" si="494"/>
        <v>3428447.9444619711</v>
      </c>
      <c r="BG67" s="6">
        <f t="shared" si="495"/>
        <v>12452.175862970988</v>
      </c>
      <c r="BH67" s="6">
        <v>430371.81958950229</v>
      </c>
      <c r="BI67" s="6">
        <f t="shared" si="496"/>
        <v>3858819.7640514732</v>
      </c>
      <c r="BJ67" s="6">
        <f t="shared" si="497"/>
        <v>14458.883903046912</v>
      </c>
      <c r="BK67" s="6">
        <v>1598369.0752809213</v>
      </c>
      <c r="BL67" s="6">
        <f t="shared" si="498"/>
        <v>5457188.8393323943</v>
      </c>
      <c r="BM67" s="6">
        <f t="shared" si="499"/>
        <v>18484.168857794204</v>
      </c>
      <c r="BN67" s="6">
        <v>-13278.746347337612</v>
      </c>
      <c r="BO67" s="6">
        <f t="shared" si="500"/>
        <v>5443910.0929850563</v>
      </c>
      <c r="BP67" s="6">
        <f t="shared" si="501"/>
        <v>21629.193571942982</v>
      </c>
      <c r="BQ67" s="6">
        <v>-11069.630516818981</v>
      </c>
      <c r="BR67" s="6">
        <f t="shared" si="502"/>
        <v>5432840.4624682376</v>
      </c>
      <c r="BS67" s="6">
        <f t="shared" si="503"/>
        <v>21580.883235560639</v>
      </c>
      <c r="BT67" s="6">
        <v>-7751.4802511044309</v>
      </c>
      <c r="BU67" s="6">
        <f t="shared" si="504"/>
        <v>5425088.982217133</v>
      </c>
      <c r="BV67" s="6">
        <f t="shared" si="505"/>
        <v>21543.539711704379</v>
      </c>
      <c r="BW67" s="6">
        <v>-3323.4548490469515</v>
      </c>
      <c r="BX67" s="6">
        <f t="shared" si="506"/>
        <v>5421765.5273680864</v>
      </c>
      <c r="BY67" s="6">
        <f t="shared" si="507"/>
        <v>21521.565604638196</v>
      </c>
      <c r="BZ67" s="6">
        <v>7738.6233920305513</v>
      </c>
      <c r="CA67" s="6">
        <f t="shared" si="508"/>
        <v>5429504.150760117</v>
      </c>
      <c r="CB67" s="6">
        <f t="shared" si="509"/>
        <v>21530.325871438989</v>
      </c>
      <c r="CC67" s="6">
        <v>3110205.6415687874</v>
      </c>
      <c r="CD67" s="6">
        <f t="shared" si="510"/>
        <v>8539709.7923289053</v>
      </c>
      <c r="CE67" s="6">
        <f t="shared" si="511"/>
        <v>27716.731523940514</v>
      </c>
      <c r="CF67" s="6">
        <v>18897.952386130659</v>
      </c>
      <c r="CG67" s="6">
        <f t="shared" si="512"/>
        <v>8558607.7447150368</v>
      </c>
      <c r="CH67" s="6">
        <f t="shared" si="513"/>
        <v>33925.278731935214</v>
      </c>
      <c r="CI67" s="6">
        <v>179364.05149812464</v>
      </c>
      <c r="CJ67" s="6">
        <f t="shared" si="514"/>
        <v>8737971.7962131612</v>
      </c>
      <c r="CK67" s="6">
        <f t="shared" si="515"/>
        <v>34318.656251632878</v>
      </c>
      <c r="CL67" s="6">
        <v>18869.404814740054</v>
      </c>
      <c r="CM67" s="6">
        <f t="shared" si="516"/>
        <v>8756841.2010279018</v>
      </c>
      <c r="CN67" s="6">
        <f t="shared" si="517"/>
        <v>34711.977129247804</v>
      </c>
      <c r="CO67" s="6">
        <v>-3270.5588581536522</v>
      </c>
      <c r="CP67" s="6">
        <f t="shared" si="518"/>
        <v>8753570.6421697475</v>
      </c>
      <c r="CQ67" s="6">
        <f t="shared" si="519"/>
        <v>34742.927261962745</v>
      </c>
      <c r="CR67" s="6">
        <v>246804.68700479667</v>
      </c>
      <c r="CS67" s="6">
        <f t="shared" si="520"/>
        <v>9000375.3291745447</v>
      </c>
      <c r="CT67" s="6">
        <f t="shared" si="521"/>
        <v>35226.130545573185</v>
      </c>
      <c r="CU67" s="6">
        <v>1637321.3201501768</v>
      </c>
      <c r="CV67" s="6">
        <f t="shared" si="522"/>
        <v>10637696.649324721</v>
      </c>
      <c r="CW67" s="6">
        <f t="shared" si="523"/>
        <v>38964.480814267008</v>
      </c>
      <c r="CX67" s="6">
        <v>-14333.291883333352</v>
      </c>
      <c r="CY67" s="6">
        <f t="shared" si="524"/>
        <v>10623363.357441388</v>
      </c>
      <c r="CZ67" s="6">
        <f t="shared" si="525"/>
        <v>42184.6994772002</v>
      </c>
      <c r="DA67" s="6">
        <v>-14333.291883333352</v>
      </c>
      <c r="DB67" s="6">
        <f t="shared" si="526"/>
        <v>10609030.065558055</v>
      </c>
      <c r="DC67" s="6">
        <f t="shared" si="527"/>
        <v>42127.821258482501</v>
      </c>
      <c r="DD67" s="6">
        <v>-14333.291883333352</v>
      </c>
      <c r="DE67" s="6">
        <f t="shared" si="528"/>
        <v>10594696.773674723</v>
      </c>
      <c r="DF67" s="6">
        <f t="shared" si="529"/>
        <v>42070.943039764818</v>
      </c>
      <c r="DG67" s="6">
        <v>-14333.291883333352</v>
      </c>
      <c r="DH67" s="6">
        <f t="shared" si="530"/>
        <v>10580363.48179139</v>
      </c>
      <c r="DI67" s="6">
        <f t="shared" si="531"/>
        <v>42014.064821047119</v>
      </c>
      <c r="DJ67" s="6">
        <v>-14333.291883333352</v>
      </c>
      <c r="DK67" s="6">
        <f t="shared" si="532"/>
        <v>10566030.189908057</v>
      </c>
      <c r="DL67" s="6">
        <f t="shared" si="533"/>
        <v>41957.186602329435</v>
      </c>
      <c r="DM67" s="6">
        <v>-14333.291883333352</v>
      </c>
      <c r="DN67" s="6">
        <f t="shared" si="534"/>
        <v>10551696.898024725</v>
      </c>
      <c r="DO67" s="6">
        <f t="shared" si="535"/>
        <v>41900.308383611744</v>
      </c>
      <c r="DP67" s="6">
        <v>-14333.291883333352</v>
      </c>
      <c r="DQ67" s="6">
        <f t="shared" si="536"/>
        <v>10537363.606141392</v>
      </c>
      <c r="DR67" s="6">
        <f t="shared" si="537"/>
        <v>41843.43016489406</v>
      </c>
      <c r="DS67" s="6">
        <v>-14333.291883333352</v>
      </c>
      <c r="DT67" s="6">
        <f t="shared" si="538"/>
        <v>10523030.314258059</v>
      </c>
      <c r="DU67" s="6">
        <f t="shared" si="539"/>
        <v>41786.551946176362</v>
      </c>
      <c r="DV67" s="6">
        <v>-14333.291883333352</v>
      </c>
      <c r="DW67" s="6">
        <f t="shared" si="540"/>
        <v>10508697.022374727</v>
      </c>
      <c r="DX67" s="6">
        <f t="shared" si="541"/>
        <v>41729.673727458685</v>
      </c>
      <c r="DY67" s="6">
        <v>213430.11878868265</v>
      </c>
      <c r="DZ67" s="6">
        <f t="shared" si="542"/>
        <v>10722127.141163409</v>
      </c>
      <c r="EA67" s="6">
        <f t="shared" si="543"/>
        <v>42124.70764426214</v>
      </c>
      <c r="EB67" s="6">
        <v>-14333.291883333352</v>
      </c>
      <c r="EC67" s="6">
        <f t="shared" si="544"/>
        <v>10707793.849280076</v>
      </c>
      <c r="ED67" s="6">
        <f t="shared" si="545"/>
        <v>42519.741561065603</v>
      </c>
      <c r="EE67" s="6">
        <v>622896.52680386161</v>
      </c>
      <c r="EF67" s="6">
        <f t="shared" si="546"/>
        <v>11330690.376083938</v>
      </c>
      <c r="EG67" s="6">
        <f t="shared" si="547"/>
        <v>43727.209917291759</v>
      </c>
      <c r="EI67" s="118">
        <f t="shared" ca="1" si="548"/>
        <v>347411.69025384454</v>
      </c>
      <c r="EJ67" s="118">
        <f t="shared" ca="1" si="549"/>
        <v>158574.64828973985</v>
      </c>
      <c r="EK67" s="118">
        <f t="shared" ca="1" si="550"/>
        <v>505986.3385435844</v>
      </c>
    </row>
    <row r="68" spans="1:141" x14ac:dyDescent="0.2">
      <c r="A68" s="52" t="s">
        <v>82</v>
      </c>
      <c r="B68" s="52" t="str">
        <f t="shared" si="551"/>
        <v>SG</v>
      </c>
      <c r="C68" s="52" t="s">
        <v>16</v>
      </c>
      <c r="D68" s="52" t="s">
        <v>79</v>
      </c>
      <c r="E68" s="52" t="s">
        <v>109</v>
      </c>
      <c r="F68" s="52" t="str">
        <f t="shared" si="461"/>
        <v>DGNLPSG</v>
      </c>
      <c r="G68" s="52" t="str">
        <f t="shared" si="462"/>
        <v>GNLPSG</v>
      </c>
      <c r="H68" s="20"/>
      <c r="I68" s="20">
        <v>3.8543828094415665E-2</v>
      </c>
      <c r="J68" s="6">
        <v>197318567.69999999</v>
      </c>
      <c r="K68" s="6">
        <f t="shared" si="463"/>
        <v>633784.41277209332</v>
      </c>
      <c r="L68" s="6">
        <v>-87272.964333333483</v>
      </c>
      <c r="M68" s="6">
        <f t="shared" si="464"/>
        <v>197231294.73566666</v>
      </c>
      <c r="N68" s="6">
        <f t="shared" si="465"/>
        <v>633644.25301648688</v>
      </c>
      <c r="O68" s="6">
        <v>649094.52566666645</v>
      </c>
      <c r="P68" s="6">
        <f t="shared" si="466"/>
        <v>197880389.26133332</v>
      </c>
      <c r="Q68" s="6">
        <f t="shared" si="467"/>
        <v>634546.53441981052</v>
      </c>
      <c r="R68" s="6">
        <v>112142.90566666657</v>
      </c>
      <c r="S68" s="6">
        <f t="shared" si="468"/>
        <v>197992532.167</v>
      </c>
      <c r="T68" s="6">
        <f t="shared" si="469"/>
        <v>635769.07628199155</v>
      </c>
      <c r="U68" s="6">
        <v>-165981.6743333335</v>
      </c>
      <c r="V68" s="6">
        <f t="shared" si="470"/>
        <v>197826550.49266666</v>
      </c>
      <c r="W68" s="6">
        <f t="shared" si="471"/>
        <v>635682.61160514562</v>
      </c>
      <c r="X68" s="6">
        <v>-327929.96433333348</v>
      </c>
      <c r="Y68" s="6">
        <f t="shared" si="472"/>
        <v>197498620.52833334</v>
      </c>
      <c r="Z68" s="6">
        <f t="shared" si="473"/>
        <v>634889.39305120416</v>
      </c>
      <c r="AA68" s="6">
        <v>1559598.9356666664</v>
      </c>
      <c r="AB68" s="6">
        <f t="shared" si="474"/>
        <v>199058219.46400002</v>
      </c>
      <c r="AC68" s="6">
        <f t="shared" si="475"/>
        <v>636867.44459704985</v>
      </c>
      <c r="AD68" s="6">
        <v>552502.29470213037</v>
      </c>
      <c r="AE68" s="6">
        <f t="shared" si="476"/>
        <v>199610721.75870216</v>
      </c>
      <c r="AF68" s="6">
        <f t="shared" si="477"/>
        <v>640259.46404460561</v>
      </c>
      <c r="AG68" s="6">
        <v>-234607.21433333348</v>
      </c>
      <c r="AH68" s="6">
        <f t="shared" si="478"/>
        <v>199376114.54436883</v>
      </c>
      <c r="AI68" s="6">
        <f t="shared" si="479"/>
        <v>640770.00126668054</v>
      </c>
      <c r="AJ68" s="6">
        <v>-168865.21433333351</v>
      </c>
      <c r="AK68" s="6">
        <f t="shared" si="480"/>
        <v>199207249.33003551</v>
      </c>
      <c r="AL68" s="6">
        <f t="shared" si="481"/>
        <v>640122.02743620693</v>
      </c>
      <c r="AM68" s="6">
        <v>-234607.21433333348</v>
      </c>
      <c r="AN68" s="6">
        <f t="shared" si="482"/>
        <v>198972642.11570218</v>
      </c>
      <c r="AO68" s="6">
        <f t="shared" si="483"/>
        <v>639474.05360573356</v>
      </c>
      <c r="AP68" s="6">
        <v>-234607.21433333348</v>
      </c>
      <c r="AQ68" s="6">
        <f t="shared" si="484"/>
        <v>198738034.90136886</v>
      </c>
      <c r="AR68" s="6">
        <f t="shared" si="485"/>
        <v>638720.49859415239</v>
      </c>
      <c r="AS68" s="6">
        <v>-234607.21433333348</v>
      </c>
      <c r="AT68" s="6">
        <f t="shared" si="486"/>
        <v>198503427.68703553</v>
      </c>
      <c r="AU68" s="6">
        <f t="shared" si="487"/>
        <v>637966.94358257134</v>
      </c>
      <c r="AV68" s="6">
        <v>-234607.21433333348</v>
      </c>
      <c r="AW68" s="6">
        <f t="shared" si="488"/>
        <v>198268820.47270221</v>
      </c>
      <c r="AX68" s="6">
        <f t="shared" si="489"/>
        <v>637213.38857099006</v>
      </c>
      <c r="AY68" s="6">
        <v>-234607.21433333348</v>
      </c>
      <c r="AZ68" s="6">
        <f t="shared" si="490"/>
        <v>198034213.25836888</v>
      </c>
      <c r="BA68" s="6">
        <f t="shared" si="491"/>
        <v>636459.83355940913</v>
      </c>
      <c r="BB68" s="6">
        <v>-234607.21433333348</v>
      </c>
      <c r="BC68" s="6">
        <f t="shared" si="492"/>
        <v>197799606.04403555</v>
      </c>
      <c r="BD68" s="6">
        <f t="shared" si="493"/>
        <v>635706.27854782785</v>
      </c>
      <c r="BE68" s="6">
        <v>-234607.21433333348</v>
      </c>
      <c r="BF68" s="6">
        <f t="shared" si="494"/>
        <v>197564998.82970223</v>
      </c>
      <c r="BG68" s="6">
        <f t="shared" si="495"/>
        <v>634952.72353624681</v>
      </c>
      <c r="BH68" s="6">
        <v>-234607.21433333348</v>
      </c>
      <c r="BI68" s="6">
        <f t="shared" si="496"/>
        <v>197330391.6153689</v>
      </c>
      <c r="BJ68" s="6">
        <f t="shared" si="497"/>
        <v>634199.16852466564</v>
      </c>
      <c r="BK68" s="6">
        <v>-234607.21433333348</v>
      </c>
      <c r="BL68" s="6">
        <f t="shared" si="498"/>
        <v>197095784.40103558</v>
      </c>
      <c r="BM68" s="6">
        <f t="shared" si="499"/>
        <v>633445.61351308459</v>
      </c>
      <c r="BN68" s="6">
        <v>-223102.17746666723</v>
      </c>
      <c r="BO68" s="6">
        <f t="shared" si="500"/>
        <v>196872682.22356892</v>
      </c>
      <c r="BP68" s="6">
        <f t="shared" si="501"/>
        <v>632710.53550830379</v>
      </c>
      <c r="BQ68" s="6">
        <v>-223102.17746666723</v>
      </c>
      <c r="BR68" s="6">
        <f t="shared" si="502"/>
        <v>196649580.04610226</v>
      </c>
      <c r="BS68" s="6">
        <f t="shared" si="503"/>
        <v>631993.93451032345</v>
      </c>
      <c r="BT68" s="6">
        <v>-223102.17746666723</v>
      </c>
      <c r="BU68" s="6">
        <f t="shared" si="504"/>
        <v>196426477.86863559</v>
      </c>
      <c r="BV68" s="6">
        <f t="shared" si="505"/>
        <v>631277.33351234288</v>
      </c>
      <c r="BW68" s="6">
        <v>-192012.65746666753</v>
      </c>
      <c r="BX68" s="6">
        <f t="shared" si="506"/>
        <v>196234465.21116892</v>
      </c>
      <c r="BY68" s="6">
        <f t="shared" si="507"/>
        <v>630610.66206079663</v>
      </c>
      <c r="BZ68" s="6">
        <v>-223102.17746666723</v>
      </c>
      <c r="CA68" s="6">
        <f t="shared" si="508"/>
        <v>196011363.03370225</v>
      </c>
      <c r="CB68" s="6">
        <f t="shared" si="509"/>
        <v>629943.99060925026</v>
      </c>
      <c r="CC68" s="6">
        <v>-223102.17746666723</v>
      </c>
      <c r="CD68" s="6">
        <f t="shared" si="510"/>
        <v>195788260.85623559</v>
      </c>
      <c r="CE68" s="6">
        <f t="shared" si="511"/>
        <v>629227.38961126993</v>
      </c>
      <c r="CF68" s="6">
        <v>-223102.17746666723</v>
      </c>
      <c r="CG68" s="6">
        <f t="shared" si="512"/>
        <v>195565158.67876893</v>
      </c>
      <c r="CH68" s="6">
        <f t="shared" si="513"/>
        <v>628510.78861328948</v>
      </c>
      <c r="CI68" s="6">
        <v>-223102.17746666723</v>
      </c>
      <c r="CJ68" s="6">
        <f t="shared" si="514"/>
        <v>195342056.50130227</v>
      </c>
      <c r="CK68" s="6">
        <f t="shared" si="515"/>
        <v>627794.18761530914</v>
      </c>
      <c r="CL68" s="6">
        <v>-223102.17746666723</v>
      </c>
      <c r="CM68" s="6">
        <f t="shared" si="516"/>
        <v>195118954.32383561</v>
      </c>
      <c r="CN68" s="6">
        <f t="shared" si="517"/>
        <v>627077.58661732858</v>
      </c>
      <c r="CO68" s="6">
        <v>-223102.17746666723</v>
      </c>
      <c r="CP68" s="6">
        <f t="shared" si="518"/>
        <v>194895852.14636895</v>
      </c>
      <c r="CQ68" s="6">
        <f t="shared" si="519"/>
        <v>626360.98561934836</v>
      </c>
      <c r="CR68" s="6">
        <v>-223102.17746666723</v>
      </c>
      <c r="CS68" s="6">
        <f t="shared" si="520"/>
        <v>194672749.96890229</v>
      </c>
      <c r="CT68" s="6">
        <f t="shared" si="521"/>
        <v>625644.38462136791</v>
      </c>
      <c r="CU68" s="6">
        <v>-223102.25986666724</v>
      </c>
      <c r="CV68" s="6">
        <f t="shared" si="522"/>
        <v>194449647.70903563</v>
      </c>
      <c r="CW68" s="6">
        <f t="shared" si="523"/>
        <v>624927.78349105373</v>
      </c>
      <c r="CX68" s="6">
        <v>-219260.62112266792</v>
      </c>
      <c r="CY68" s="6">
        <f t="shared" si="524"/>
        <v>194230387.08791298</v>
      </c>
      <c r="CZ68" s="6">
        <f t="shared" si="525"/>
        <v>624217.35187271191</v>
      </c>
      <c r="DA68" s="6">
        <v>-219260.62112266792</v>
      </c>
      <c r="DB68" s="6">
        <f t="shared" si="526"/>
        <v>194011126.46679032</v>
      </c>
      <c r="DC68" s="6">
        <f t="shared" si="527"/>
        <v>623513.08989867638</v>
      </c>
      <c r="DD68" s="6">
        <v>-219260.62112266792</v>
      </c>
      <c r="DE68" s="6">
        <f t="shared" si="528"/>
        <v>193791865.84566766</v>
      </c>
      <c r="DF68" s="6">
        <f t="shared" si="529"/>
        <v>622808.82792464085</v>
      </c>
      <c r="DG68" s="6">
        <v>-219260.62112266792</v>
      </c>
      <c r="DH68" s="6">
        <f t="shared" si="530"/>
        <v>193572605.224545</v>
      </c>
      <c r="DI68" s="6">
        <f t="shared" si="531"/>
        <v>622104.56595060532</v>
      </c>
      <c r="DJ68" s="6">
        <v>-219260.62112266792</v>
      </c>
      <c r="DK68" s="6">
        <f t="shared" si="532"/>
        <v>193353344.60342234</v>
      </c>
      <c r="DL68" s="6">
        <f t="shared" si="533"/>
        <v>621400.30397656967</v>
      </c>
      <c r="DM68" s="6">
        <v>-219260.62112266792</v>
      </c>
      <c r="DN68" s="6">
        <f t="shared" si="534"/>
        <v>193134083.98229969</v>
      </c>
      <c r="DO68" s="6">
        <f t="shared" si="535"/>
        <v>620696.04200253414</v>
      </c>
      <c r="DP68" s="6">
        <v>-219260.62112266792</v>
      </c>
      <c r="DQ68" s="6">
        <f t="shared" si="536"/>
        <v>192914823.36117703</v>
      </c>
      <c r="DR68" s="6">
        <f t="shared" si="537"/>
        <v>619991.78002849862</v>
      </c>
      <c r="DS68" s="6">
        <v>-219260.62112266792</v>
      </c>
      <c r="DT68" s="6">
        <f t="shared" si="538"/>
        <v>192695562.74005437</v>
      </c>
      <c r="DU68" s="6">
        <f t="shared" si="539"/>
        <v>619287.51805446309</v>
      </c>
      <c r="DV68" s="6">
        <v>-219260.62112266792</v>
      </c>
      <c r="DW68" s="6">
        <f t="shared" si="540"/>
        <v>192476302.11893171</v>
      </c>
      <c r="DX68" s="6">
        <f t="shared" si="541"/>
        <v>618583.25608042756</v>
      </c>
      <c r="DY68" s="6">
        <v>-219260.62112266792</v>
      </c>
      <c r="DZ68" s="6">
        <f t="shared" si="542"/>
        <v>192257041.49780905</v>
      </c>
      <c r="EA68" s="6">
        <f t="shared" si="543"/>
        <v>617878.99410639203</v>
      </c>
      <c r="EB68" s="6">
        <v>-219260.6000066679</v>
      </c>
      <c r="EC68" s="6">
        <f t="shared" si="544"/>
        <v>192037780.89780238</v>
      </c>
      <c r="ED68" s="6">
        <f t="shared" si="545"/>
        <v>617174.73216626851</v>
      </c>
      <c r="EE68" s="6">
        <v>-312065.6311666671</v>
      </c>
      <c r="EF68" s="6">
        <f t="shared" si="546"/>
        <v>191725715.26663572</v>
      </c>
      <c r="EG68" s="6">
        <f t="shared" si="547"/>
        <v>616321.42604475201</v>
      </c>
      <c r="EI68" s="118">
        <f t="shared" ca="1" si="548"/>
        <v>7546079.5623899829</v>
      </c>
      <c r="EJ68" s="118">
        <f t="shared" ca="1" si="549"/>
        <v>-102101.67428344302</v>
      </c>
      <c r="EK68" s="118">
        <f t="shared" ca="1" si="550"/>
        <v>7443977.8881065398</v>
      </c>
    </row>
    <row r="69" spans="1:141" x14ac:dyDescent="0.2">
      <c r="A69" s="52" t="s">
        <v>110</v>
      </c>
      <c r="B69" s="52" t="str">
        <f t="shared" si="551"/>
        <v>SO</v>
      </c>
      <c r="C69" s="52" t="s">
        <v>42</v>
      </c>
      <c r="D69" s="52" t="s">
        <v>79</v>
      </c>
      <c r="E69" s="52" t="s">
        <v>109</v>
      </c>
      <c r="F69" s="52" t="str">
        <f t="shared" si="461"/>
        <v>DGNLPSO</v>
      </c>
      <c r="G69" s="52" t="str">
        <f t="shared" si="462"/>
        <v>GNLPSO</v>
      </c>
      <c r="H69" s="20"/>
      <c r="I69" s="20">
        <v>6.0806735244684086E-2</v>
      </c>
      <c r="J69" s="6">
        <v>368476317.46000004</v>
      </c>
      <c r="K69" s="6">
        <f t="shared" si="463"/>
        <v>1867153.4899771989</v>
      </c>
      <c r="L69" s="6">
        <v>488664.12299999991</v>
      </c>
      <c r="M69" s="6">
        <f t="shared" si="464"/>
        <v>368964981.58300006</v>
      </c>
      <c r="N69" s="6">
        <f t="shared" si="465"/>
        <v>1868391.5762251504</v>
      </c>
      <c r="O69" s="6">
        <v>828947.17487969971</v>
      </c>
      <c r="P69" s="6">
        <f t="shared" si="466"/>
        <v>369793928.75787973</v>
      </c>
      <c r="Q69" s="6">
        <f t="shared" si="467"/>
        <v>1871729.8946145494</v>
      </c>
      <c r="R69" s="6">
        <v>3913223.4444827512</v>
      </c>
      <c r="S69" s="6">
        <f t="shared" si="468"/>
        <v>373707152.20236248</v>
      </c>
      <c r="T69" s="6">
        <f t="shared" si="469"/>
        <v>1883744.7243369117</v>
      </c>
      <c r="U69" s="6">
        <v>1501535.6195854677</v>
      </c>
      <c r="V69" s="6">
        <f t="shared" si="470"/>
        <v>375208687.82194793</v>
      </c>
      <c r="W69" s="6">
        <f t="shared" si="471"/>
        <v>1897463.633537851</v>
      </c>
      <c r="X69" s="6">
        <v>-452077.56027526699</v>
      </c>
      <c r="Y69" s="6">
        <f t="shared" si="472"/>
        <v>374756610.26167268</v>
      </c>
      <c r="Z69" s="6">
        <f t="shared" si="473"/>
        <v>1900122.5551363041</v>
      </c>
      <c r="AA69" s="6">
        <v>6392527.9331664033</v>
      </c>
      <c r="AB69" s="6">
        <f t="shared" si="474"/>
        <v>381149138.19483906</v>
      </c>
      <c r="AC69" s="6">
        <f t="shared" si="475"/>
        <v>1915173.3631804113</v>
      </c>
      <c r="AD69" s="6">
        <v>-929419.96931514703</v>
      </c>
      <c r="AE69" s="6">
        <f t="shared" si="476"/>
        <v>380219718.22552389</v>
      </c>
      <c r="AF69" s="6">
        <f t="shared" si="477"/>
        <v>1929014.7698292043</v>
      </c>
      <c r="AG69" s="6">
        <v>6161609.286867382</v>
      </c>
      <c r="AH69" s="6">
        <f t="shared" si="478"/>
        <v>386381327.51239127</v>
      </c>
      <c r="AI69" s="6">
        <f t="shared" si="479"/>
        <v>1942271.1177701401</v>
      </c>
      <c r="AJ69" s="6">
        <v>1529553.4359721777</v>
      </c>
      <c r="AK69" s="6">
        <f t="shared" si="480"/>
        <v>387910880.94836342</v>
      </c>
      <c r="AL69" s="6">
        <f t="shared" si="481"/>
        <v>1961757.5550789519</v>
      </c>
      <c r="AM69" s="6">
        <v>369279.51075574197</v>
      </c>
      <c r="AN69" s="6">
        <f t="shared" si="482"/>
        <v>388280160.45911914</v>
      </c>
      <c r="AO69" s="6">
        <f t="shared" si="483"/>
        <v>1966568.4647566841</v>
      </c>
      <c r="AP69" s="6">
        <v>-134343.1477257472</v>
      </c>
      <c r="AQ69" s="6">
        <f t="shared" si="484"/>
        <v>388145817.31139338</v>
      </c>
      <c r="AR69" s="6">
        <f t="shared" si="485"/>
        <v>1967163.702807772</v>
      </c>
      <c r="AS69" s="6">
        <v>11813952.991744122</v>
      </c>
      <c r="AT69" s="6">
        <f t="shared" si="486"/>
        <v>399959770.30313748</v>
      </c>
      <c r="AU69" s="6">
        <f t="shared" si="487"/>
        <v>1996755.3254555396</v>
      </c>
      <c r="AV69" s="6">
        <v>3057039.6442235596</v>
      </c>
      <c r="AW69" s="6">
        <f t="shared" si="488"/>
        <v>403016809.94736105</v>
      </c>
      <c r="AX69" s="6">
        <f t="shared" si="489"/>
        <v>2034432.6801239122</v>
      </c>
      <c r="AY69" s="6">
        <v>624907.63640220929</v>
      </c>
      <c r="AZ69" s="6">
        <f t="shared" si="490"/>
        <v>403641717.58376324</v>
      </c>
      <c r="BA69" s="6">
        <f t="shared" si="491"/>
        <v>2043761.3131854914</v>
      </c>
      <c r="BB69" s="6">
        <v>282839.00048878975</v>
      </c>
      <c r="BC69" s="6">
        <f t="shared" si="492"/>
        <v>403924556.58425206</v>
      </c>
      <c r="BD69" s="6">
        <f t="shared" si="493"/>
        <v>2046061.1927446027</v>
      </c>
      <c r="BE69" s="6">
        <v>639166.00044360966</v>
      </c>
      <c r="BF69" s="6">
        <f t="shared" si="494"/>
        <v>404563722.5846957</v>
      </c>
      <c r="BG69" s="6">
        <f t="shared" si="495"/>
        <v>2048397.1974940181</v>
      </c>
      <c r="BH69" s="6">
        <v>1224668.3493631424</v>
      </c>
      <c r="BI69" s="6">
        <f t="shared" si="496"/>
        <v>405788390.93405885</v>
      </c>
      <c r="BJ69" s="6">
        <f t="shared" si="497"/>
        <v>2053119.4342377121</v>
      </c>
      <c r="BK69" s="6">
        <v>4583363.4784218594</v>
      </c>
      <c r="BL69" s="6">
        <f t="shared" si="498"/>
        <v>410371754.41248071</v>
      </c>
      <c r="BM69" s="6">
        <f t="shared" si="499"/>
        <v>2067834.7448062461</v>
      </c>
      <c r="BN69" s="6">
        <v>380033.18622814328</v>
      </c>
      <c r="BO69" s="6">
        <f t="shared" si="500"/>
        <v>410751787.59870887</v>
      </c>
      <c r="BP69" s="6">
        <f t="shared" si="501"/>
        <v>2080410.0759271514</v>
      </c>
      <c r="BQ69" s="6">
        <v>1133595.942783776</v>
      </c>
      <c r="BR69" s="6">
        <f t="shared" si="502"/>
        <v>411885383.54149264</v>
      </c>
      <c r="BS69" s="6">
        <f t="shared" si="503"/>
        <v>2084245.0278315879</v>
      </c>
      <c r="BT69" s="6">
        <v>863983.44051414332</v>
      </c>
      <c r="BU69" s="6">
        <f t="shared" si="504"/>
        <v>412749366.98200679</v>
      </c>
      <c r="BV69" s="6">
        <f t="shared" si="505"/>
        <v>2089306.122860356</v>
      </c>
      <c r="BW69" s="6">
        <v>879504.55369740934</v>
      </c>
      <c r="BX69" s="6">
        <f t="shared" si="506"/>
        <v>413628871.5357042</v>
      </c>
      <c r="BY69" s="6">
        <f t="shared" si="507"/>
        <v>2093723.4483964518</v>
      </c>
      <c r="BZ69" s="6">
        <v>-505183.79920380493</v>
      </c>
      <c r="CA69" s="6">
        <f t="shared" si="508"/>
        <v>413123687.73650038</v>
      </c>
      <c r="CB69" s="6">
        <f t="shared" si="509"/>
        <v>2094671.8326887472</v>
      </c>
      <c r="CC69" s="6">
        <v>3975310.2836286202</v>
      </c>
      <c r="CD69" s="6">
        <f t="shared" si="510"/>
        <v>417098998.02012902</v>
      </c>
      <c r="CE69" s="6">
        <f t="shared" si="511"/>
        <v>2103463.7936222465</v>
      </c>
      <c r="CF69" s="6">
        <v>509514.02604093612</v>
      </c>
      <c r="CG69" s="6">
        <f t="shared" si="512"/>
        <v>417608512.04616994</v>
      </c>
      <c r="CH69" s="6">
        <f t="shared" si="513"/>
        <v>2114826.6071396214</v>
      </c>
      <c r="CI69" s="6">
        <v>736172.10383052216</v>
      </c>
      <c r="CJ69" s="6">
        <f t="shared" si="514"/>
        <v>418344684.15000045</v>
      </c>
      <c r="CK69" s="6">
        <f t="shared" si="515"/>
        <v>2117982.694918666</v>
      </c>
      <c r="CL69" s="6">
        <v>813743.36940289498</v>
      </c>
      <c r="CM69" s="6">
        <f t="shared" si="516"/>
        <v>419158427.51940334</v>
      </c>
      <c r="CN69" s="6">
        <f t="shared" si="517"/>
        <v>2121909.5824116888</v>
      </c>
      <c r="CO69" s="6">
        <v>236610.66792480531</v>
      </c>
      <c r="CP69" s="6">
        <f t="shared" si="518"/>
        <v>419395038.18732816</v>
      </c>
      <c r="CQ69" s="6">
        <f t="shared" si="519"/>
        <v>2124570.7740725628</v>
      </c>
      <c r="CR69" s="6">
        <v>510649.85344166565</v>
      </c>
      <c r="CS69" s="6">
        <f t="shared" si="520"/>
        <v>419905688.04076982</v>
      </c>
      <c r="CT69" s="6">
        <f t="shared" si="521"/>
        <v>2126464.0437676264</v>
      </c>
      <c r="CU69" s="6">
        <v>4126234.1290058484</v>
      </c>
      <c r="CV69" s="6">
        <f t="shared" si="522"/>
        <v>424031922.16977566</v>
      </c>
      <c r="CW69" s="6">
        <f t="shared" si="523"/>
        <v>2138212.1177960015</v>
      </c>
      <c r="CX69" s="6">
        <v>6577417.842687944</v>
      </c>
      <c r="CY69" s="6">
        <f t="shared" si="524"/>
        <v>430609340.01246363</v>
      </c>
      <c r="CZ69" s="6">
        <f t="shared" si="525"/>
        <v>2165331.0399457528</v>
      </c>
      <c r="DA69" s="6">
        <v>576680.27658451325</v>
      </c>
      <c r="DB69" s="6">
        <f t="shared" si="526"/>
        <v>431186020.28904814</v>
      </c>
      <c r="DC69" s="6">
        <f t="shared" si="527"/>
        <v>2183456.7628729646</v>
      </c>
      <c r="DD69" s="6">
        <v>32593676.54567425</v>
      </c>
      <c r="DE69" s="6">
        <f t="shared" si="528"/>
        <v>463779696.8347224</v>
      </c>
      <c r="DF69" s="6">
        <f t="shared" si="529"/>
        <v>2267497.6422589142</v>
      </c>
      <c r="DG69" s="6">
        <v>275407.60039678495</v>
      </c>
      <c r="DH69" s="6">
        <f t="shared" si="530"/>
        <v>464055104.43511921</v>
      </c>
      <c r="DI69" s="6">
        <f t="shared" si="531"/>
        <v>2350775.2129841391</v>
      </c>
      <c r="DJ69" s="6">
        <v>469354.806185127</v>
      </c>
      <c r="DK69" s="6">
        <f t="shared" si="532"/>
        <v>464524459.24130434</v>
      </c>
      <c r="DL69" s="6">
        <f t="shared" si="533"/>
        <v>2352662.15342069</v>
      </c>
      <c r="DM69" s="6">
        <v>3438240.371139029</v>
      </c>
      <c r="DN69" s="6">
        <f t="shared" si="534"/>
        <v>467962699.61244339</v>
      </c>
      <c r="DO69" s="6">
        <f t="shared" si="535"/>
        <v>2362562.4911453128</v>
      </c>
      <c r="DP69" s="6">
        <v>202739967.8546617</v>
      </c>
      <c r="DQ69" s="6">
        <f t="shared" si="536"/>
        <v>670702667.46710515</v>
      </c>
      <c r="DR69" s="6">
        <f t="shared" si="537"/>
        <v>2884938.4795123804</v>
      </c>
      <c r="DS69" s="6">
        <v>495700.92323391698</v>
      </c>
      <c r="DT69" s="6">
        <f t="shared" si="538"/>
        <v>671198368.39033902</v>
      </c>
      <c r="DU69" s="6">
        <f t="shared" si="539"/>
        <v>3399859.2088312893</v>
      </c>
      <c r="DV69" s="6">
        <v>1323181.6454793483</v>
      </c>
      <c r="DW69" s="6">
        <f t="shared" si="540"/>
        <v>672521550.03581834</v>
      </c>
      <c r="DX69" s="6">
        <f t="shared" si="541"/>
        <v>3404467.5551144942</v>
      </c>
      <c r="DY69" s="6">
        <v>845985.05808533472</v>
      </c>
      <c r="DZ69" s="6">
        <f t="shared" si="542"/>
        <v>673367535.09390366</v>
      </c>
      <c r="EA69" s="6">
        <f t="shared" si="543"/>
        <v>3409963.3861747123</v>
      </c>
      <c r="EB69" s="6">
        <v>879457.38677927875</v>
      </c>
      <c r="EC69" s="6">
        <f t="shared" si="544"/>
        <v>674246992.48068297</v>
      </c>
      <c r="ED69" s="6">
        <f t="shared" si="545"/>
        <v>3414334.9912549127</v>
      </c>
      <c r="EE69" s="6">
        <v>33700132.301340729</v>
      </c>
      <c r="EF69" s="6">
        <f t="shared" si="546"/>
        <v>707947124.78202367</v>
      </c>
      <c r="EG69" s="6">
        <f t="shared" si="547"/>
        <v>3501946.3227147181</v>
      </c>
      <c r="EI69" s="118">
        <f t="shared" ca="1" si="548"/>
        <v>25289786.121432707</v>
      </c>
      <c r="EJ69" s="118">
        <f t="shared" ca="1" si="549"/>
        <v>8408009.1247975677</v>
      </c>
      <c r="EK69" s="118">
        <f t="shared" ca="1" si="550"/>
        <v>33697795.246230274</v>
      </c>
    </row>
    <row r="70" spans="1:141" hidden="1" x14ac:dyDescent="0.2">
      <c r="H70" s="20"/>
      <c r="I70" s="20"/>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I70" s="118"/>
      <c r="EJ70" s="118"/>
      <c r="EK70" s="118"/>
    </row>
    <row r="71" spans="1:141" hidden="1" x14ac:dyDescent="0.2">
      <c r="H71" s="20"/>
      <c r="I71" s="20"/>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I71" s="118"/>
      <c r="EJ71" s="118"/>
      <c r="EK71" s="118"/>
    </row>
    <row r="72" spans="1:141" hidden="1" x14ac:dyDescent="0.2">
      <c r="H72" s="20"/>
      <c r="I72" s="20"/>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I72" s="118"/>
      <c r="EJ72" s="118"/>
      <c r="EK72" s="118"/>
    </row>
    <row r="73" spans="1:141" hidden="1" x14ac:dyDescent="0.2">
      <c r="H73" s="20"/>
      <c r="I73" s="20"/>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I73" s="118"/>
      <c r="EJ73" s="118"/>
      <c r="EK73" s="118"/>
    </row>
    <row r="74" spans="1:141" hidden="1" x14ac:dyDescent="0.2">
      <c r="H74" s="20"/>
      <c r="I74" s="20"/>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I74" s="118"/>
      <c r="EJ74" s="118"/>
      <c r="EK74" s="118"/>
    </row>
    <row r="75" spans="1:141" hidden="1" x14ac:dyDescent="0.2">
      <c r="H75" s="20"/>
      <c r="I75" s="20"/>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I75" s="118"/>
      <c r="EJ75" s="118"/>
      <c r="EK75" s="118"/>
    </row>
    <row r="76" spans="1:141" hidden="1" x14ac:dyDescent="0.2">
      <c r="H76" s="20"/>
      <c r="I76" s="20"/>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I76" s="118"/>
      <c r="EJ76" s="118"/>
      <c r="EK76" s="118"/>
    </row>
    <row r="77" spans="1:141" hidden="1" x14ac:dyDescent="0.2">
      <c r="H77" s="20"/>
      <c r="I77" s="20"/>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I77" s="118"/>
      <c r="EJ77" s="118"/>
      <c r="EK77" s="118"/>
    </row>
    <row r="78" spans="1:141" hidden="1" x14ac:dyDescent="0.2">
      <c r="H78" s="20"/>
      <c r="I78" s="20"/>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I78" s="118"/>
      <c r="EJ78" s="118"/>
      <c r="EK78" s="118"/>
    </row>
    <row r="79" spans="1:141" hidden="1" x14ac:dyDescent="0.2">
      <c r="H79" s="20"/>
      <c r="I79" s="20"/>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I79" s="118"/>
      <c r="EJ79" s="118"/>
      <c r="EK79" s="118"/>
    </row>
    <row r="80" spans="1:141" hidden="1" x14ac:dyDescent="0.2">
      <c r="H80" s="20"/>
      <c r="I80" s="20"/>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I80" s="118"/>
      <c r="EJ80" s="118"/>
      <c r="EK80" s="118"/>
    </row>
    <row r="81" spans="1:144" x14ac:dyDescent="0.2">
      <c r="A81" s="52" t="s">
        <v>85</v>
      </c>
      <c r="B81" s="52" t="str">
        <f t="shared" si="551"/>
        <v>JBG</v>
      </c>
      <c r="C81" s="52" t="s">
        <v>18</v>
      </c>
      <c r="D81" s="52" t="s">
        <v>79</v>
      </c>
      <c r="E81" s="52" t="s">
        <v>109</v>
      </c>
      <c r="F81" s="52" t="str">
        <f t="shared" si="461"/>
        <v>DGNLPJBG</v>
      </c>
      <c r="G81" s="52" t="str">
        <f t="shared" si="462"/>
        <v>GNLPJBG</v>
      </c>
      <c r="H81" s="20"/>
      <c r="I81" s="20">
        <v>1.960618174770553E-2</v>
      </c>
      <c r="J81" s="6">
        <v>22418749.919999998</v>
      </c>
      <c r="K81" s="6">
        <f t="shared" si="463"/>
        <v>36628.840457323233</v>
      </c>
      <c r="L81" s="6">
        <v>-103368.64783333335</v>
      </c>
      <c r="M81" s="6">
        <f t="shared" si="464"/>
        <v>22315381.272166666</v>
      </c>
      <c r="N81" s="6">
        <f t="shared" si="465"/>
        <v>36544.396103305109</v>
      </c>
      <c r="O81" s="6">
        <v>-103368.64783333335</v>
      </c>
      <c r="P81" s="6">
        <f t="shared" si="466"/>
        <v>22212012.624333333</v>
      </c>
      <c r="Q81" s="6">
        <f t="shared" si="467"/>
        <v>36375.507395268869</v>
      </c>
      <c r="R81" s="6">
        <v>-103368.64783333335</v>
      </c>
      <c r="S81" s="6">
        <f t="shared" si="468"/>
        <v>22108643.976500001</v>
      </c>
      <c r="T81" s="6">
        <f t="shared" si="469"/>
        <v>36206.618687232629</v>
      </c>
      <c r="U81" s="6">
        <v>-103368.64783333335</v>
      </c>
      <c r="V81" s="6">
        <f t="shared" si="470"/>
        <v>22005275.328666668</v>
      </c>
      <c r="W81" s="6">
        <f t="shared" si="471"/>
        <v>36037.729979196389</v>
      </c>
      <c r="X81" s="6">
        <v>-103368.64783333335</v>
      </c>
      <c r="Y81" s="6">
        <f t="shared" si="472"/>
        <v>21901906.680833336</v>
      </c>
      <c r="Z81" s="6">
        <f t="shared" si="473"/>
        <v>35868.841271160149</v>
      </c>
      <c r="AA81" s="6">
        <v>-103368.64783333335</v>
      </c>
      <c r="AB81" s="6">
        <f t="shared" si="474"/>
        <v>21798538.033000004</v>
      </c>
      <c r="AC81" s="6">
        <f t="shared" si="475"/>
        <v>35699.952563123908</v>
      </c>
      <c r="AD81" s="6">
        <v>-103368.64783333335</v>
      </c>
      <c r="AE81" s="6">
        <f t="shared" si="476"/>
        <v>21695169.385166671</v>
      </c>
      <c r="AF81" s="6">
        <f t="shared" si="477"/>
        <v>35531.063855087668</v>
      </c>
      <c r="AG81" s="6">
        <v>-103368.64783333335</v>
      </c>
      <c r="AH81" s="6">
        <f t="shared" si="478"/>
        <v>21591800.737333339</v>
      </c>
      <c r="AI81" s="6">
        <f t="shared" si="479"/>
        <v>35362.175147051428</v>
      </c>
      <c r="AJ81" s="6">
        <v>-103368.64783333335</v>
      </c>
      <c r="AK81" s="6">
        <f t="shared" si="480"/>
        <v>21488432.089500006</v>
      </c>
      <c r="AL81" s="6">
        <f t="shared" si="481"/>
        <v>35193.286439015188</v>
      </c>
      <c r="AM81" s="6">
        <v>-103368.64783333335</v>
      </c>
      <c r="AN81" s="6">
        <f t="shared" si="482"/>
        <v>21385063.441666674</v>
      </c>
      <c r="AO81" s="6">
        <f t="shared" si="483"/>
        <v>35024.397730978948</v>
      </c>
      <c r="AP81" s="6">
        <v>-103368.64783333335</v>
      </c>
      <c r="AQ81" s="6">
        <f t="shared" si="484"/>
        <v>21281694.793833341</v>
      </c>
      <c r="AR81" s="6">
        <f t="shared" si="485"/>
        <v>34855.509022942708</v>
      </c>
      <c r="AS81" s="6">
        <v>-103368.64783333335</v>
      </c>
      <c r="AT81" s="6">
        <f t="shared" si="486"/>
        <v>21178326.146000009</v>
      </c>
      <c r="AU81" s="6">
        <f t="shared" si="487"/>
        <v>34686.620314906468</v>
      </c>
      <c r="AV81" s="6">
        <v>-103368.64783333335</v>
      </c>
      <c r="AW81" s="6">
        <f t="shared" si="488"/>
        <v>21074957.498166677</v>
      </c>
      <c r="AX81" s="6">
        <f t="shared" si="489"/>
        <v>34517.731606870228</v>
      </c>
      <c r="AY81" s="6">
        <v>-103368.64783333335</v>
      </c>
      <c r="AZ81" s="6">
        <f t="shared" si="490"/>
        <v>20971588.850333344</v>
      </c>
      <c r="BA81" s="6">
        <f t="shared" si="491"/>
        <v>34348.842898833987</v>
      </c>
      <c r="BB81" s="6">
        <v>-103368.64783333335</v>
      </c>
      <c r="BC81" s="6">
        <f t="shared" si="492"/>
        <v>20868220.202500012</v>
      </c>
      <c r="BD81" s="6">
        <f t="shared" si="493"/>
        <v>34179.954190797747</v>
      </c>
      <c r="BE81" s="6">
        <v>-103368.64783333335</v>
      </c>
      <c r="BF81" s="6">
        <f t="shared" si="494"/>
        <v>20764851.554666679</v>
      </c>
      <c r="BG81" s="6">
        <f t="shared" si="495"/>
        <v>34011.065482761507</v>
      </c>
      <c r="BH81" s="6">
        <v>-103368.64783333335</v>
      </c>
      <c r="BI81" s="6">
        <f t="shared" si="496"/>
        <v>20661482.906833347</v>
      </c>
      <c r="BJ81" s="6">
        <f t="shared" si="497"/>
        <v>33842.176774725267</v>
      </c>
      <c r="BK81" s="6">
        <v>-103368.64783333335</v>
      </c>
      <c r="BL81" s="6">
        <f t="shared" si="498"/>
        <v>20558114.259000015</v>
      </c>
      <c r="BM81" s="6">
        <f t="shared" si="499"/>
        <v>33673.288066689027</v>
      </c>
      <c r="BN81" s="6">
        <v>-103368.64783333335</v>
      </c>
      <c r="BO81" s="6">
        <f t="shared" si="500"/>
        <v>20454745.611166682</v>
      </c>
      <c r="BP81" s="6">
        <f t="shared" si="501"/>
        <v>33504.399358652787</v>
      </c>
      <c r="BQ81" s="6">
        <v>-103368.64783333335</v>
      </c>
      <c r="BR81" s="6">
        <f t="shared" si="502"/>
        <v>20351376.96333335</v>
      </c>
      <c r="BS81" s="6">
        <f t="shared" si="503"/>
        <v>33335.510650616547</v>
      </c>
      <c r="BT81" s="6">
        <v>-103368.64783333335</v>
      </c>
      <c r="BU81" s="6">
        <f t="shared" si="504"/>
        <v>20248008.315500017</v>
      </c>
      <c r="BV81" s="6">
        <f t="shared" si="505"/>
        <v>33166.621942580306</v>
      </c>
      <c r="BW81" s="6">
        <v>-103368.64783333335</v>
      </c>
      <c r="BX81" s="6">
        <f t="shared" si="506"/>
        <v>20144639.667666685</v>
      </c>
      <c r="BY81" s="6">
        <f t="shared" si="507"/>
        <v>32997.733234544066</v>
      </c>
      <c r="BZ81" s="6">
        <v>-103368.64783333335</v>
      </c>
      <c r="CA81" s="6">
        <f t="shared" si="508"/>
        <v>20041271.019833352</v>
      </c>
      <c r="CB81" s="6">
        <f t="shared" si="509"/>
        <v>32828.844526507826</v>
      </c>
      <c r="CC81" s="6">
        <v>-103368.64783333335</v>
      </c>
      <c r="CD81" s="6">
        <f t="shared" si="510"/>
        <v>19937902.37200002</v>
      </c>
      <c r="CE81" s="6">
        <f t="shared" si="511"/>
        <v>32659.955818471586</v>
      </c>
      <c r="CF81" s="6">
        <v>-103368.64783333335</v>
      </c>
      <c r="CG81" s="6">
        <f t="shared" si="512"/>
        <v>19834533.724166688</v>
      </c>
      <c r="CH81" s="6">
        <f t="shared" si="513"/>
        <v>32491.067110435342</v>
      </c>
      <c r="CI81" s="6">
        <v>-103368.64783333335</v>
      </c>
      <c r="CJ81" s="6">
        <f t="shared" si="514"/>
        <v>19731165.076333355</v>
      </c>
      <c r="CK81" s="6">
        <f t="shared" si="515"/>
        <v>32322.178402399106</v>
      </c>
      <c r="CL81" s="6">
        <v>-103368.64783333335</v>
      </c>
      <c r="CM81" s="6">
        <f t="shared" si="516"/>
        <v>19627796.428500023</v>
      </c>
      <c r="CN81" s="6">
        <f t="shared" si="517"/>
        <v>32153.289694362862</v>
      </c>
      <c r="CO81" s="6">
        <v>-103368.64783333335</v>
      </c>
      <c r="CP81" s="6">
        <f t="shared" si="518"/>
        <v>19524427.78066669</v>
      </c>
      <c r="CQ81" s="6">
        <f t="shared" si="519"/>
        <v>31984.400986326626</v>
      </c>
      <c r="CR81" s="6">
        <v>-103368.64783333335</v>
      </c>
      <c r="CS81" s="6">
        <f t="shared" si="520"/>
        <v>19421059.132833358</v>
      </c>
      <c r="CT81" s="6">
        <f t="shared" si="521"/>
        <v>31815.512278290382</v>
      </c>
      <c r="CU81" s="6">
        <v>-103368.64783333335</v>
      </c>
      <c r="CV81" s="6">
        <f t="shared" si="522"/>
        <v>19317690.485000025</v>
      </c>
      <c r="CW81" s="6">
        <f t="shared" si="523"/>
        <v>31646.623570254145</v>
      </c>
      <c r="CX81" s="6">
        <v>-103368.64783333335</v>
      </c>
      <c r="CY81" s="6">
        <f t="shared" si="524"/>
        <v>19214321.837166693</v>
      </c>
      <c r="CZ81" s="6">
        <f t="shared" si="525"/>
        <v>31477.734862217902</v>
      </c>
      <c r="DA81" s="6">
        <v>-103368.64783333335</v>
      </c>
      <c r="DB81" s="6">
        <f t="shared" si="526"/>
        <v>19110953.189333361</v>
      </c>
      <c r="DC81" s="6">
        <f t="shared" si="527"/>
        <v>31308.846154181665</v>
      </c>
      <c r="DD81" s="6">
        <v>-103368.64783333335</v>
      </c>
      <c r="DE81" s="6">
        <f t="shared" si="528"/>
        <v>19007584.541500028</v>
      </c>
      <c r="DF81" s="6">
        <f t="shared" si="529"/>
        <v>31139.957446145421</v>
      </c>
      <c r="DG81" s="6">
        <v>-103368.64783333335</v>
      </c>
      <c r="DH81" s="6">
        <f t="shared" si="530"/>
        <v>18904215.893666696</v>
      </c>
      <c r="DI81" s="6">
        <f t="shared" si="531"/>
        <v>30971.068738109185</v>
      </c>
      <c r="DJ81" s="6">
        <v>-103368.64783333335</v>
      </c>
      <c r="DK81" s="6">
        <f t="shared" si="532"/>
        <v>18800847.245833363</v>
      </c>
      <c r="DL81" s="6">
        <f t="shared" si="533"/>
        <v>30802.180030072941</v>
      </c>
      <c r="DM81" s="6">
        <v>-103368.64783333335</v>
      </c>
      <c r="DN81" s="6">
        <f t="shared" si="534"/>
        <v>18697478.598000031</v>
      </c>
      <c r="DO81" s="6">
        <f t="shared" si="535"/>
        <v>30633.291322036705</v>
      </c>
      <c r="DP81" s="6">
        <v>-103368.64783333335</v>
      </c>
      <c r="DQ81" s="6">
        <f t="shared" si="536"/>
        <v>18594109.950166699</v>
      </c>
      <c r="DR81" s="6">
        <f t="shared" si="537"/>
        <v>30464.402614000461</v>
      </c>
      <c r="DS81" s="6">
        <v>-103368.64783333335</v>
      </c>
      <c r="DT81" s="6">
        <f t="shared" si="538"/>
        <v>18490741.302333366</v>
      </c>
      <c r="DU81" s="6">
        <f t="shared" si="539"/>
        <v>30295.513905964221</v>
      </c>
      <c r="DV81" s="6">
        <v>-103368.64783333335</v>
      </c>
      <c r="DW81" s="6">
        <f t="shared" si="540"/>
        <v>18387372.654500034</v>
      </c>
      <c r="DX81" s="6">
        <f t="shared" si="541"/>
        <v>30126.62519792798</v>
      </c>
      <c r="DY81" s="6">
        <v>-103368.64783333335</v>
      </c>
      <c r="DZ81" s="6">
        <f t="shared" si="542"/>
        <v>18284004.006666701</v>
      </c>
      <c r="EA81" s="6">
        <f t="shared" si="543"/>
        <v>29957.73648989174</v>
      </c>
      <c r="EB81" s="6">
        <v>-103368.64783333335</v>
      </c>
      <c r="EC81" s="6">
        <f t="shared" si="544"/>
        <v>18180635.358833369</v>
      </c>
      <c r="ED81" s="6">
        <f t="shared" si="545"/>
        <v>29788.8477818555</v>
      </c>
      <c r="EE81" s="6">
        <v>-103368.64783333335</v>
      </c>
      <c r="EF81" s="6">
        <f t="shared" si="546"/>
        <v>18077266.711000036</v>
      </c>
      <c r="EG81" s="6">
        <f t="shared" si="547"/>
        <v>29619.95907381926</v>
      </c>
      <c r="EI81" s="118">
        <f t="shared" ca="1" si="548"/>
        <v>390906.13757344155</v>
      </c>
      <c r="EJ81" s="118">
        <f t="shared" ca="1" si="549"/>
        <v>-24319.973957218579</v>
      </c>
      <c r="EK81" s="118">
        <f t="shared" ca="1" si="550"/>
        <v>366586.16361622297</v>
      </c>
    </row>
    <row r="82" spans="1:144" x14ac:dyDescent="0.2">
      <c r="A82" s="52" t="s">
        <v>140</v>
      </c>
      <c r="B82" s="52" t="str">
        <f t="shared" si="551"/>
        <v>JBE</v>
      </c>
      <c r="C82" s="52" t="s">
        <v>43</v>
      </c>
      <c r="D82" s="52" t="s">
        <v>79</v>
      </c>
      <c r="E82" s="52" t="s">
        <v>109</v>
      </c>
      <c r="F82" s="52" t="str">
        <f t="shared" si="461"/>
        <v>DGNLPJBE</v>
      </c>
      <c r="G82" s="52" t="str">
        <f t="shared" si="462"/>
        <v>GNLPJBE</v>
      </c>
      <c r="H82" s="20"/>
      <c r="I82" s="20">
        <v>0</v>
      </c>
      <c r="J82" s="6">
        <v>0</v>
      </c>
      <c r="K82" s="6">
        <f t="shared" si="463"/>
        <v>0</v>
      </c>
      <c r="L82" s="6">
        <v>0</v>
      </c>
      <c r="M82" s="6">
        <f t="shared" si="464"/>
        <v>0</v>
      </c>
      <c r="N82" s="6">
        <f t="shared" si="465"/>
        <v>0</v>
      </c>
      <c r="O82" s="6">
        <v>0</v>
      </c>
      <c r="P82" s="6">
        <f t="shared" si="466"/>
        <v>0</v>
      </c>
      <c r="Q82" s="6">
        <f t="shared" si="467"/>
        <v>0</v>
      </c>
      <c r="R82" s="6">
        <v>0</v>
      </c>
      <c r="S82" s="6">
        <f t="shared" si="468"/>
        <v>0</v>
      </c>
      <c r="T82" s="6">
        <f t="shared" si="469"/>
        <v>0</v>
      </c>
      <c r="U82" s="6">
        <v>0</v>
      </c>
      <c r="V82" s="6">
        <f t="shared" si="470"/>
        <v>0</v>
      </c>
      <c r="W82" s="6">
        <f t="shared" si="471"/>
        <v>0</v>
      </c>
      <c r="X82" s="6">
        <v>0</v>
      </c>
      <c r="Y82" s="6">
        <f t="shared" si="472"/>
        <v>0</v>
      </c>
      <c r="Z82" s="6">
        <f t="shared" si="473"/>
        <v>0</v>
      </c>
      <c r="AA82" s="6">
        <v>0</v>
      </c>
      <c r="AB82" s="6">
        <f t="shared" si="474"/>
        <v>0</v>
      </c>
      <c r="AC82" s="6">
        <f t="shared" si="475"/>
        <v>0</v>
      </c>
      <c r="AD82" s="6">
        <v>0</v>
      </c>
      <c r="AE82" s="6">
        <f t="shared" si="476"/>
        <v>0</v>
      </c>
      <c r="AF82" s="6">
        <f t="shared" si="477"/>
        <v>0</v>
      </c>
      <c r="AG82" s="6">
        <v>0</v>
      </c>
      <c r="AH82" s="6">
        <f t="shared" si="478"/>
        <v>0</v>
      </c>
      <c r="AI82" s="6">
        <f t="shared" si="479"/>
        <v>0</v>
      </c>
      <c r="AJ82" s="6">
        <v>0</v>
      </c>
      <c r="AK82" s="6">
        <f t="shared" si="480"/>
        <v>0</v>
      </c>
      <c r="AL82" s="6">
        <f t="shared" si="481"/>
        <v>0</v>
      </c>
      <c r="AM82" s="6">
        <v>0</v>
      </c>
      <c r="AN82" s="6">
        <f t="shared" si="482"/>
        <v>0</v>
      </c>
      <c r="AO82" s="6">
        <f t="shared" si="483"/>
        <v>0</v>
      </c>
      <c r="AP82" s="6">
        <v>0</v>
      </c>
      <c r="AQ82" s="6">
        <f t="shared" si="484"/>
        <v>0</v>
      </c>
      <c r="AR82" s="6">
        <f t="shared" si="485"/>
        <v>0</v>
      </c>
      <c r="AS82" s="6">
        <v>0</v>
      </c>
      <c r="AT82" s="6">
        <f t="shared" si="486"/>
        <v>0</v>
      </c>
      <c r="AU82" s="6">
        <f t="shared" si="487"/>
        <v>0</v>
      </c>
      <c r="AV82" s="6">
        <v>0</v>
      </c>
      <c r="AW82" s="6">
        <f t="shared" si="488"/>
        <v>0</v>
      </c>
      <c r="AX82" s="6">
        <f t="shared" si="489"/>
        <v>0</v>
      </c>
      <c r="AY82" s="6">
        <v>0</v>
      </c>
      <c r="AZ82" s="6">
        <f t="shared" si="490"/>
        <v>0</v>
      </c>
      <c r="BA82" s="6">
        <f t="shared" si="491"/>
        <v>0</v>
      </c>
      <c r="BB82" s="6">
        <v>0</v>
      </c>
      <c r="BC82" s="6">
        <f t="shared" si="492"/>
        <v>0</v>
      </c>
      <c r="BD82" s="6">
        <f t="shared" si="493"/>
        <v>0</v>
      </c>
      <c r="BE82" s="6">
        <v>0</v>
      </c>
      <c r="BF82" s="6">
        <f t="shared" si="494"/>
        <v>0</v>
      </c>
      <c r="BG82" s="6">
        <f t="shared" si="495"/>
        <v>0</v>
      </c>
      <c r="BH82" s="6">
        <v>0</v>
      </c>
      <c r="BI82" s="6">
        <f t="shared" si="496"/>
        <v>0</v>
      </c>
      <c r="BJ82" s="6">
        <f t="shared" si="497"/>
        <v>0</v>
      </c>
      <c r="BK82" s="6">
        <v>0</v>
      </c>
      <c r="BL82" s="6">
        <f t="shared" si="498"/>
        <v>0</v>
      </c>
      <c r="BM82" s="6">
        <f t="shared" si="499"/>
        <v>0</v>
      </c>
      <c r="BN82" s="6">
        <v>0</v>
      </c>
      <c r="BO82" s="6">
        <f t="shared" si="500"/>
        <v>0</v>
      </c>
      <c r="BP82" s="6">
        <f t="shared" si="501"/>
        <v>0</v>
      </c>
      <c r="BQ82" s="6">
        <v>0</v>
      </c>
      <c r="BR82" s="6">
        <f t="shared" si="502"/>
        <v>0</v>
      </c>
      <c r="BS82" s="6">
        <f t="shared" si="503"/>
        <v>0</v>
      </c>
      <c r="BT82" s="6">
        <v>0</v>
      </c>
      <c r="BU82" s="6">
        <f t="shared" si="504"/>
        <v>0</v>
      </c>
      <c r="BV82" s="6">
        <f t="shared" si="505"/>
        <v>0</v>
      </c>
      <c r="BW82" s="6">
        <v>0</v>
      </c>
      <c r="BX82" s="6">
        <f t="shared" si="506"/>
        <v>0</v>
      </c>
      <c r="BY82" s="6">
        <f t="shared" si="507"/>
        <v>0</v>
      </c>
      <c r="BZ82" s="6">
        <v>0</v>
      </c>
      <c r="CA82" s="6">
        <f t="shared" si="508"/>
        <v>0</v>
      </c>
      <c r="CB82" s="6">
        <f t="shared" si="509"/>
        <v>0</v>
      </c>
      <c r="CC82" s="6">
        <v>0</v>
      </c>
      <c r="CD82" s="6">
        <f t="shared" si="510"/>
        <v>0</v>
      </c>
      <c r="CE82" s="6">
        <f t="shared" si="511"/>
        <v>0</v>
      </c>
      <c r="CF82" s="6">
        <v>0</v>
      </c>
      <c r="CG82" s="6">
        <f t="shared" si="512"/>
        <v>0</v>
      </c>
      <c r="CH82" s="6">
        <f t="shared" si="513"/>
        <v>0</v>
      </c>
      <c r="CI82" s="6">
        <v>0</v>
      </c>
      <c r="CJ82" s="6">
        <f t="shared" si="514"/>
        <v>0</v>
      </c>
      <c r="CK82" s="6">
        <f t="shared" si="515"/>
        <v>0</v>
      </c>
      <c r="CL82" s="6">
        <v>0</v>
      </c>
      <c r="CM82" s="6">
        <f t="shared" si="516"/>
        <v>0</v>
      </c>
      <c r="CN82" s="6">
        <f t="shared" si="517"/>
        <v>0</v>
      </c>
      <c r="CO82" s="6">
        <v>0</v>
      </c>
      <c r="CP82" s="6">
        <f t="shared" si="518"/>
        <v>0</v>
      </c>
      <c r="CQ82" s="6">
        <f t="shared" si="519"/>
        <v>0</v>
      </c>
      <c r="CR82" s="6">
        <v>0</v>
      </c>
      <c r="CS82" s="6">
        <f t="shared" si="520"/>
        <v>0</v>
      </c>
      <c r="CT82" s="6">
        <f t="shared" si="521"/>
        <v>0</v>
      </c>
      <c r="CU82" s="6">
        <v>0</v>
      </c>
      <c r="CV82" s="6">
        <f t="shared" si="522"/>
        <v>0</v>
      </c>
      <c r="CW82" s="6">
        <f t="shared" si="523"/>
        <v>0</v>
      </c>
      <c r="CX82" s="6">
        <v>0</v>
      </c>
      <c r="CY82" s="6">
        <f t="shared" si="524"/>
        <v>0</v>
      </c>
      <c r="CZ82" s="6">
        <f t="shared" si="525"/>
        <v>0</v>
      </c>
      <c r="DA82" s="6">
        <v>0</v>
      </c>
      <c r="DB82" s="6">
        <f t="shared" si="526"/>
        <v>0</v>
      </c>
      <c r="DC82" s="6">
        <f t="shared" si="527"/>
        <v>0</v>
      </c>
      <c r="DD82" s="6">
        <v>0</v>
      </c>
      <c r="DE82" s="6">
        <f t="shared" si="528"/>
        <v>0</v>
      </c>
      <c r="DF82" s="6">
        <f t="shared" si="529"/>
        <v>0</v>
      </c>
      <c r="DG82" s="6">
        <v>0</v>
      </c>
      <c r="DH82" s="6">
        <f t="shared" si="530"/>
        <v>0</v>
      </c>
      <c r="DI82" s="6">
        <f t="shared" si="531"/>
        <v>0</v>
      </c>
      <c r="DJ82" s="6">
        <v>0</v>
      </c>
      <c r="DK82" s="6">
        <f t="shared" si="532"/>
        <v>0</v>
      </c>
      <c r="DL82" s="6">
        <f t="shared" si="533"/>
        <v>0</v>
      </c>
      <c r="DM82" s="6">
        <v>0</v>
      </c>
      <c r="DN82" s="6">
        <f t="shared" si="534"/>
        <v>0</v>
      </c>
      <c r="DO82" s="6">
        <f t="shared" si="535"/>
        <v>0</v>
      </c>
      <c r="DP82" s="6">
        <v>0</v>
      </c>
      <c r="DQ82" s="6">
        <f t="shared" si="536"/>
        <v>0</v>
      </c>
      <c r="DR82" s="6">
        <f t="shared" si="537"/>
        <v>0</v>
      </c>
      <c r="DS82" s="6">
        <v>0</v>
      </c>
      <c r="DT82" s="6">
        <f t="shared" si="538"/>
        <v>0</v>
      </c>
      <c r="DU82" s="6">
        <f t="shared" si="539"/>
        <v>0</v>
      </c>
      <c r="DV82" s="6">
        <v>0</v>
      </c>
      <c r="DW82" s="6">
        <f t="shared" si="540"/>
        <v>0</v>
      </c>
      <c r="DX82" s="6">
        <f t="shared" si="541"/>
        <v>0</v>
      </c>
      <c r="DY82" s="6">
        <v>0</v>
      </c>
      <c r="DZ82" s="6">
        <f t="shared" si="542"/>
        <v>0</v>
      </c>
      <c r="EA82" s="6">
        <f t="shared" si="543"/>
        <v>0</v>
      </c>
      <c r="EB82" s="6">
        <v>0</v>
      </c>
      <c r="EC82" s="6">
        <f t="shared" si="544"/>
        <v>0</v>
      </c>
      <c r="ED82" s="6">
        <f t="shared" si="545"/>
        <v>0</v>
      </c>
      <c r="EE82" s="6">
        <v>0</v>
      </c>
      <c r="EF82" s="6">
        <f t="shared" si="546"/>
        <v>0</v>
      </c>
      <c r="EG82" s="6">
        <f t="shared" si="547"/>
        <v>0</v>
      </c>
      <c r="EI82" s="118">
        <f t="shared" ca="1" si="548"/>
        <v>0</v>
      </c>
      <c r="EJ82" s="118">
        <f t="shared" ca="1" si="549"/>
        <v>0</v>
      </c>
      <c r="EK82" s="118">
        <f t="shared" ca="1" si="550"/>
        <v>0</v>
      </c>
    </row>
    <row r="83" spans="1:144" x14ac:dyDescent="0.2">
      <c r="A83" s="52" t="s">
        <v>111</v>
      </c>
      <c r="B83" s="52" t="str">
        <f t="shared" si="551"/>
        <v>CN</v>
      </c>
      <c r="C83" s="52" t="s">
        <v>44</v>
      </c>
      <c r="D83" s="52" t="s">
        <v>79</v>
      </c>
      <c r="E83" s="52" t="s">
        <v>109</v>
      </c>
      <c r="F83" s="52" t="str">
        <f t="shared" si="461"/>
        <v>DGNLPCN</v>
      </c>
      <c r="G83" s="52" t="str">
        <f t="shared" si="462"/>
        <v>GNLPCN</v>
      </c>
      <c r="H83" s="20"/>
      <c r="I83" s="20">
        <v>5.7966499484002912E-2</v>
      </c>
      <c r="J83" s="6">
        <v>16604869.610000001</v>
      </c>
      <c r="K83" s="6">
        <f t="shared" si="463"/>
        <v>80210.513806666728</v>
      </c>
      <c r="L83" s="6">
        <v>-98350.087500000009</v>
      </c>
      <c r="M83" s="6">
        <f t="shared" si="464"/>
        <v>16506519.522500001</v>
      </c>
      <c r="N83" s="6">
        <f t="shared" si="465"/>
        <v>79972.971710986705</v>
      </c>
      <c r="O83" s="6">
        <v>-98350.087500000009</v>
      </c>
      <c r="P83" s="6">
        <f t="shared" si="466"/>
        <v>16408169.435000001</v>
      </c>
      <c r="Q83" s="6">
        <f t="shared" si="467"/>
        <v>79497.887519626674</v>
      </c>
      <c r="R83" s="6">
        <v>-98350.087500000009</v>
      </c>
      <c r="S83" s="6">
        <f t="shared" si="468"/>
        <v>16309819.3475</v>
      </c>
      <c r="T83" s="6">
        <f t="shared" si="469"/>
        <v>79022.803328266644</v>
      </c>
      <c r="U83" s="6">
        <v>-98350.087500000009</v>
      </c>
      <c r="V83" s="6">
        <f t="shared" si="470"/>
        <v>16211469.26</v>
      </c>
      <c r="W83" s="6">
        <f t="shared" si="471"/>
        <v>78547.719136906613</v>
      </c>
      <c r="X83" s="6">
        <v>-98350.087500000009</v>
      </c>
      <c r="Y83" s="6">
        <f t="shared" si="472"/>
        <v>16113119.172499999</v>
      </c>
      <c r="Z83" s="6">
        <f t="shared" si="473"/>
        <v>78072.634945546568</v>
      </c>
      <c r="AA83" s="6">
        <v>-98350.087500000009</v>
      </c>
      <c r="AB83" s="6">
        <f t="shared" si="474"/>
        <v>16014769.084999999</v>
      </c>
      <c r="AC83" s="6">
        <f t="shared" si="475"/>
        <v>77597.550754186537</v>
      </c>
      <c r="AD83" s="6">
        <v>-98350.087500000009</v>
      </c>
      <c r="AE83" s="6">
        <f t="shared" si="476"/>
        <v>15916418.997499999</v>
      </c>
      <c r="AF83" s="6">
        <f t="shared" si="477"/>
        <v>77122.466562826492</v>
      </c>
      <c r="AG83" s="6">
        <v>-98350.087500000009</v>
      </c>
      <c r="AH83" s="6">
        <f t="shared" si="478"/>
        <v>15818068.909999998</v>
      </c>
      <c r="AI83" s="6">
        <f t="shared" si="479"/>
        <v>76647.382371466476</v>
      </c>
      <c r="AJ83" s="6">
        <v>-98350.087500000009</v>
      </c>
      <c r="AK83" s="6">
        <f t="shared" si="480"/>
        <v>15719718.822499998</v>
      </c>
      <c r="AL83" s="6">
        <f t="shared" si="481"/>
        <v>76172.298180106431</v>
      </c>
      <c r="AM83" s="6">
        <v>-98350.087500000009</v>
      </c>
      <c r="AN83" s="6">
        <f t="shared" si="482"/>
        <v>15621368.734999998</v>
      </c>
      <c r="AO83" s="6">
        <f t="shared" si="483"/>
        <v>75697.2139887464</v>
      </c>
      <c r="AP83" s="6">
        <v>-98350.087500000009</v>
      </c>
      <c r="AQ83" s="6">
        <f t="shared" si="484"/>
        <v>15523018.647499997</v>
      </c>
      <c r="AR83" s="6">
        <f t="shared" si="485"/>
        <v>75222.129797386369</v>
      </c>
      <c r="AS83" s="6">
        <v>-98350.087500000009</v>
      </c>
      <c r="AT83" s="6">
        <f t="shared" si="486"/>
        <v>15424668.559999997</v>
      </c>
      <c r="AU83" s="6">
        <f t="shared" si="487"/>
        <v>74747.045606026339</v>
      </c>
      <c r="AV83" s="6">
        <v>-98350.087500000009</v>
      </c>
      <c r="AW83" s="6">
        <f t="shared" si="488"/>
        <v>15326318.472499996</v>
      </c>
      <c r="AX83" s="6">
        <f t="shared" si="489"/>
        <v>74271.961414666293</v>
      </c>
      <c r="AY83" s="6">
        <v>-98350.087500000009</v>
      </c>
      <c r="AZ83" s="6">
        <f t="shared" si="490"/>
        <v>15227968.384999996</v>
      </c>
      <c r="BA83" s="6">
        <f t="shared" si="491"/>
        <v>73796.877223306263</v>
      </c>
      <c r="BB83" s="6">
        <v>-98350.087500000009</v>
      </c>
      <c r="BC83" s="6">
        <f t="shared" si="492"/>
        <v>15129618.297499996</v>
      </c>
      <c r="BD83" s="6">
        <f t="shared" si="493"/>
        <v>73321.793031946218</v>
      </c>
      <c r="BE83" s="6">
        <v>-98350.087500000009</v>
      </c>
      <c r="BF83" s="6">
        <f t="shared" si="494"/>
        <v>15031268.209999995</v>
      </c>
      <c r="BG83" s="6">
        <f t="shared" si="495"/>
        <v>72846.708840586201</v>
      </c>
      <c r="BH83" s="6">
        <v>-98350.087500000009</v>
      </c>
      <c r="BI83" s="6">
        <f t="shared" si="496"/>
        <v>14932918.122499995</v>
      </c>
      <c r="BJ83" s="6">
        <f t="shared" si="497"/>
        <v>72371.624649226156</v>
      </c>
      <c r="BK83" s="6">
        <v>-98350.087500000009</v>
      </c>
      <c r="BL83" s="6">
        <f t="shared" si="498"/>
        <v>14834568.034999995</v>
      </c>
      <c r="BM83" s="6">
        <f t="shared" si="499"/>
        <v>71896.540457866126</v>
      </c>
      <c r="BN83" s="6">
        <v>-98350.087500000009</v>
      </c>
      <c r="BO83" s="6">
        <f t="shared" si="500"/>
        <v>14736217.947499994</v>
      </c>
      <c r="BP83" s="6">
        <f t="shared" si="501"/>
        <v>71421.45626650608</v>
      </c>
      <c r="BQ83" s="6">
        <v>-98350.087500000009</v>
      </c>
      <c r="BR83" s="6">
        <f t="shared" si="502"/>
        <v>14637867.859999994</v>
      </c>
      <c r="BS83" s="6">
        <f t="shared" si="503"/>
        <v>70946.37207514605</v>
      </c>
      <c r="BT83" s="6">
        <v>-98350.087500000009</v>
      </c>
      <c r="BU83" s="6">
        <f t="shared" si="504"/>
        <v>14539517.772499993</v>
      </c>
      <c r="BV83" s="6">
        <f t="shared" si="505"/>
        <v>70471.287883786019</v>
      </c>
      <c r="BW83" s="6">
        <v>-98350.087500000009</v>
      </c>
      <c r="BX83" s="6">
        <f t="shared" si="506"/>
        <v>14441167.684999993</v>
      </c>
      <c r="BY83" s="6">
        <f t="shared" si="507"/>
        <v>69996.203692425988</v>
      </c>
      <c r="BZ83" s="6">
        <v>-98350.087500000009</v>
      </c>
      <c r="CA83" s="6">
        <f t="shared" si="508"/>
        <v>14342817.597499993</v>
      </c>
      <c r="CB83" s="6">
        <f t="shared" si="509"/>
        <v>69521.119501065943</v>
      </c>
      <c r="CC83" s="6">
        <v>-98350.087500000009</v>
      </c>
      <c r="CD83" s="6">
        <f t="shared" si="510"/>
        <v>14244467.509999992</v>
      </c>
      <c r="CE83" s="6">
        <f t="shared" si="511"/>
        <v>69046.035309705927</v>
      </c>
      <c r="CF83" s="6">
        <v>-98350.087500000009</v>
      </c>
      <c r="CG83" s="6">
        <f t="shared" si="512"/>
        <v>14146117.422499992</v>
      </c>
      <c r="CH83" s="6">
        <f t="shared" si="513"/>
        <v>68570.951118345882</v>
      </c>
      <c r="CI83" s="6">
        <v>-98350.087500000009</v>
      </c>
      <c r="CJ83" s="6">
        <f t="shared" si="514"/>
        <v>14047767.334999992</v>
      </c>
      <c r="CK83" s="6">
        <f t="shared" si="515"/>
        <v>68095.866926985851</v>
      </c>
      <c r="CL83" s="6">
        <v>-98350.087500000009</v>
      </c>
      <c r="CM83" s="6">
        <f t="shared" si="516"/>
        <v>13949417.247499991</v>
      </c>
      <c r="CN83" s="6">
        <f t="shared" si="517"/>
        <v>67620.782735625806</v>
      </c>
      <c r="CO83" s="6">
        <v>-98350.087500000009</v>
      </c>
      <c r="CP83" s="6">
        <f t="shared" si="518"/>
        <v>13851067.159999991</v>
      </c>
      <c r="CQ83" s="6">
        <f t="shared" si="519"/>
        <v>67145.698544265775</v>
      </c>
      <c r="CR83" s="6">
        <v>-98350.087500000009</v>
      </c>
      <c r="CS83" s="6">
        <f t="shared" si="520"/>
        <v>13752717.07249999</v>
      </c>
      <c r="CT83" s="6">
        <f t="shared" si="521"/>
        <v>66670.614352905744</v>
      </c>
      <c r="CU83" s="6">
        <v>-98350.087500000009</v>
      </c>
      <c r="CV83" s="6">
        <f t="shared" si="522"/>
        <v>13654366.98499999</v>
      </c>
      <c r="CW83" s="6">
        <f t="shared" si="523"/>
        <v>66195.530161545714</v>
      </c>
      <c r="CX83" s="6">
        <v>-98350.087500000009</v>
      </c>
      <c r="CY83" s="6">
        <f t="shared" si="524"/>
        <v>13556016.89749999</v>
      </c>
      <c r="CZ83" s="6">
        <f t="shared" si="525"/>
        <v>65720.445970185669</v>
      </c>
      <c r="DA83" s="6">
        <v>-98350.087500000009</v>
      </c>
      <c r="DB83" s="6">
        <f t="shared" si="526"/>
        <v>13457666.809999989</v>
      </c>
      <c r="DC83" s="6">
        <f t="shared" si="527"/>
        <v>65245.361778825645</v>
      </c>
      <c r="DD83" s="6">
        <v>-98350.087500000009</v>
      </c>
      <c r="DE83" s="6">
        <f t="shared" si="528"/>
        <v>13359316.722499989</v>
      </c>
      <c r="DF83" s="6">
        <f t="shared" si="529"/>
        <v>64770.2775874656</v>
      </c>
      <c r="DG83" s="6">
        <v>-98350.087500000009</v>
      </c>
      <c r="DH83" s="6">
        <f t="shared" si="530"/>
        <v>13260966.634999989</v>
      </c>
      <c r="DI83" s="6">
        <f t="shared" si="531"/>
        <v>64295.193396105577</v>
      </c>
      <c r="DJ83" s="6">
        <v>-98350.087500000009</v>
      </c>
      <c r="DK83" s="6">
        <f t="shared" si="532"/>
        <v>13162616.547499988</v>
      </c>
      <c r="DL83" s="6">
        <f t="shared" si="533"/>
        <v>63820.109204745531</v>
      </c>
      <c r="DM83" s="6">
        <v>-98350.087500000009</v>
      </c>
      <c r="DN83" s="6">
        <f t="shared" si="534"/>
        <v>13064266.459999988</v>
      </c>
      <c r="DO83" s="6">
        <f t="shared" si="535"/>
        <v>63345.025013385508</v>
      </c>
      <c r="DP83" s="6">
        <v>-98350.087500000009</v>
      </c>
      <c r="DQ83" s="6">
        <f t="shared" si="536"/>
        <v>12965916.372499987</v>
      </c>
      <c r="DR83" s="6">
        <f t="shared" si="537"/>
        <v>62869.94082202547</v>
      </c>
      <c r="DS83" s="6">
        <v>-98350.087500000009</v>
      </c>
      <c r="DT83" s="6">
        <f t="shared" si="538"/>
        <v>12867566.284999987</v>
      </c>
      <c r="DU83" s="6">
        <f t="shared" si="539"/>
        <v>62394.856630665447</v>
      </c>
      <c r="DV83" s="6">
        <v>-98350.087500000009</v>
      </c>
      <c r="DW83" s="6">
        <f t="shared" si="540"/>
        <v>12769216.197499987</v>
      </c>
      <c r="DX83" s="6">
        <f t="shared" si="541"/>
        <v>61919.772439305401</v>
      </c>
      <c r="DY83" s="6">
        <v>-98350.087500000009</v>
      </c>
      <c r="DZ83" s="6">
        <f t="shared" si="542"/>
        <v>12670866.109999986</v>
      </c>
      <c r="EA83" s="6">
        <f t="shared" si="543"/>
        <v>61444.688247945371</v>
      </c>
      <c r="EB83" s="6">
        <v>-98350.087500000009</v>
      </c>
      <c r="EC83" s="6">
        <f t="shared" si="544"/>
        <v>12572516.022499986</v>
      </c>
      <c r="ED83" s="6">
        <f t="shared" si="545"/>
        <v>60969.604056585325</v>
      </c>
      <c r="EE83" s="6">
        <v>-98350.087500000009</v>
      </c>
      <c r="EF83" s="6">
        <f t="shared" si="546"/>
        <v>12474165.934999986</v>
      </c>
      <c r="EG83" s="6">
        <f t="shared" si="547"/>
        <v>60494.519865225302</v>
      </c>
      <c r="EI83" s="118">
        <f t="shared" ca="1" si="548"/>
        <v>825701.91856831091</v>
      </c>
      <c r="EJ83" s="118">
        <f t="shared" ca="1" si="549"/>
        <v>-68412.123555844999</v>
      </c>
      <c r="EK83" s="118">
        <f t="shared" ca="1" si="550"/>
        <v>757289.79501246591</v>
      </c>
    </row>
    <row r="84" spans="1:144" x14ac:dyDescent="0.2">
      <c r="A84" s="52" t="s">
        <v>112</v>
      </c>
      <c r="B84" s="52" t="str">
        <f t="shared" si="551"/>
        <v>CAEE</v>
      </c>
      <c r="C84" s="52" t="s">
        <v>45</v>
      </c>
      <c r="D84" s="52" t="s">
        <v>79</v>
      </c>
      <c r="E84" s="52" t="s">
        <v>109</v>
      </c>
      <c r="F84" s="52" t="str">
        <f t="shared" si="461"/>
        <v>DGNLPCAEE</v>
      </c>
      <c r="G84" s="52" t="str">
        <f t="shared" si="462"/>
        <v>GNLPCAEE</v>
      </c>
      <c r="H84" s="20"/>
      <c r="I84" s="20">
        <v>3.6234370905640814E-2</v>
      </c>
      <c r="J84" s="6">
        <v>3307331.12</v>
      </c>
      <c r="K84" s="6">
        <f t="shared" si="463"/>
        <v>9986.5885424873704</v>
      </c>
      <c r="L84" s="6">
        <v>-11447.857166666667</v>
      </c>
      <c r="M84" s="6">
        <f t="shared" si="464"/>
        <v>3295883.2628333336</v>
      </c>
      <c r="N84" s="6">
        <f t="shared" si="465"/>
        <v>9969.3049632102138</v>
      </c>
      <c r="O84" s="6">
        <v>-11447.857166666667</v>
      </c>
      <c r="P84" s="6">
        <f t="shared" si="466"/>
        <v>3284435.405666667</v>
      </c>
      <c r="Q84" s="6">
        <f t="shared" si="467"/>
        <v>9934.737804655897</v>
      </c>
      <c r="R84" s="6">
        <v>-11447.857166666667</v>
      </c>
      <c r="S84" s="6">
        <f t="shared" si="468"/>
        <v>3272987.5485000005</v>
      </c>
      <c r="T84" s="6">
        <f t="shared" si="469"/>
        <v>9900.1706461015801</v>
      </c>
      <c r="U84" s="6">
        <v>-11447.857166666667</v>
      </c>
      <c r="V84" s="6">
        <f t="shared" si="470"/>
        <v>3261539.691333334</v>
      </c>
      <c r="W84" s="6">
        <f t="shared" si="471"/>
        <v>9865.6034875472651</v>
      </c>
      <c r="X84" s="6">
        <v>-11447.857166666667</v>
      </c>
      <c r="Y84" s="6">
        <f t="shared" si="472"/>
        <v>3250091.8341666674</v>
      </c>
      <c r="Z84" s="6">
        <f t="shared" si="473"/>
        <v>9831.0363289929483</v>
      </c>
      <c r="AA84" s="6">
        <v>-11447.857166666667</v>
      </c>
      <c r="AB84" s="6">
        <f t="shared" si="474"/>
        <v>3238643.9770000009</v>
      </c>
      <c r="AC84" s="6">
        <f t="shared" si="475"/>
        <v>9796.4691704386332</v>
      </c>
      <c r="AD84" s="6">
        <v>-11447.857166666667</v>
      </c>
      <c r="AE84" s="6">
        <f t="shared" si="476"/>
        <v>3227196.1198333343</v>
      </c>
      <c r="AF84" s="6">
        <f t="shared" si="477"/>
        <v>9761.9020118843164</v>
      </c>
      <c r="AG84" s="6">
        <v>-11447.857166666667</v>
      </c>
      <c r="AH84" s="6">
        <f t="shared" si="478"/>
        <v>3215748.2626666678</v>
      </c>
      <c r="AI84" s="6">
        <f t="shared" si="479"/>
        <v>9727.3348533299995</v>
      </c>
      <c r="AJ84" s="6">
        <v>-11447.857166666667</v>
      </c>
      <c r="AK84" s="6">
        <f t="shared" si="480"/>
        <v>3204300.4055000013</v>
      </c>
      <c r="AL84" s="6">
        <f t="shared" si="481"/>
        <v>9692.7676947756827</v>
      </c>
      <c r="AM84" s="6">
        <v>-11447.857166666667</v>
      </c>
      <c r="AN84" s="6">
        <f t="shared" si="482"/>
        <v>3192852.5483333347</v>
      </c>
      <c r="AO84" s="6">
        <f t="shared" si="483"/>
        <v>9658.2005362213677</v>
      </c>
      <c r="AP84" s="6">
        <v>-11447.857166666667</v>
      </c>
      <c r="AQ84" s="6">
        <f t="shared" si="484"/>
        <v>3181404.6911666682</v>
      </c>
      <c r="AR84" s="6">
        <f t="shared" si="485"/>
        <v>9623.6333776670526</v>
      </c>
      <c r="AS84" s="6">
        <v>-11447.857166666667</v>
      </c>
      <c r="AT84" s="6">
        <f t="shared" si="486"/>
        <v>3169956.8340000017</v>
      </c>
      <c r="AU84" s="6">
        <f t="shared" si="487"/>
        <v>9589.0662191127358</v>
      </c>
      <c r="AV84" s="6">
        <v>-11447.857166666667</v>
      </c>
      <c r="AW84" s="6">
        <f t="shared" si="488"/>
        <v>3158508.9768333351</v>
      </c>
      <c r="AX84" s="6">
        <f t="shared" si="489"/>
        <v>9554.4990605584189</v>
      </c>
      <c r="AY84" s="6">
        <v>-11447.857166666667</v>
      </c>
      <c r="AZ84" s="6">
        <f t="shared" si="490"/>
        <v>3147061.1196666686</v>
      </c>
      <c r="BA84" s="6">
        <f t="shared" si="491"/>
        <v>9519.9319020041021</v>
      </c>
      <c r="BB84" s="6">
        <v>-11447.857166666667</v>
      </c>
      <c r="BC84" s="6">
        <f t="shared" si="492"/>
        <v>3135613.262500002</v>
      </c>
      <c r="BD84" s="6">
        <f t="shared" si="493"/>
        <v>9485.3647434497871</v>
      </c>
      <c r="BE84" s="6">
        <v>-11447.857166666667</v>
      </c>
      <c r="BF84" s="6">
        <f t="shared" si="494"/>
        <v>3124165.4053333355</v>
      </c>
      <c r="BG84" s="6">
        <f t="shared" si="495"/>
        <v>9450.797584895472</v>
      </c>
      <c r="BH84" s="6">
        <v>-11447.857166666667</v>
      </c>
      <c r="BI84" s="6">
        <f t="shared" si="496"/>
        <v>3112717.548166669</v>
      </c>
      <c r="BJ84" s="6">
        <f t="shared" si="497"/>
        <v>9416.2304263411552</v>
      </c>
      <c r="BK84" s="6">
        <v>-11447.857166666667</v>
      </c>
      <c r="BL84" s="6">
        <f t="shared" si="498"/>
        <v>3101269.6910000024</v>
      </c>
      <c r="BM84" s="6">
        <f t="shared" si="499"/>
        <v>9381.6632677868383</v>
      </c>
      <c r="BN84" s="6">
        <v>-11447.857166666667</v>
      </c>
      <c r="BO84" s="6">
        <f t="shared" si="500"/>
        <v>3089821.8338333359</v>
      </c>
      <c r="BP84" s="6">
        <f t="shared" si="501"/>
        <v>9347.0961092325215</v>
      </c>
      <c r="BQ84" s="6">
        <v>-11447.857166666667</v>
      </c>
      <c r="BR84" s="6">
        <f t="shared" si="502"/>
        <v>3078373.9766666694</v>
      </c>
      <c r="BS84" s="6">
        <f t="shared" si="503"/>
        <v>9312.5289506782065</v>
      </c>
      <c r="BT84" s="6">
        <v>-11447.857166666667</v>
      </c>
      <c r="BU84" s="6">
        <f t="shared" si="504"/>
        <v>3066926.1195000028</v>
      </c>
      <c r="BV84" s="6">
        <f t="shared" si="505"/>
        <v>9277.9617921238896</v>
      </c>
      <c r="BW84" s="6">
        <v>-11447.857166666667</v>
      </c>
      <c r="BX84" s="6">
        <f t="shared" si="506"/>
        <v>3055478.2623333363</v>
      </c>
      <c r="BY84" s="6">
        <f t="shared" si="507"/>
        <v>9243.3946335695746</v>
      </c>
      <c r="BZ84" s="6">
        <v>-11447.857166666667</v>
      </c>
      <c r="CA84" s="6">
        <f t="shared" si="508"/>
        <v>3044030.4051666697</v>
      </c>
      <c r="CB84" s="6">
        <f t="shared" si="509"/>
        <v>9208.8274750152577</v>
      </c>
      <c r="CC84" s="6">
        <v>-11447.857166666667</v>
      </c>
      <c r="CD84" s="6">
        <f t="shared" si="510"/>
        <v>3032582.5480000032</v>
      </c>
      <c r="CE84" s="6">
        <f t="shared" si="511"/>
        <v>9174.2603164609409</v>
      </c>
      <c r="CF84" s="6">
        <v>-11447.857166666667</v>
      </c>
      <c r="CG84" s="6">
        <f t="shared" si="512"/>
        <v>3021134.6908333367</v>
      </c>
      <c r="CH84" s="6">
        <f t="shared" si="513"/>
        <v>9139.6931579066259</v>
      </c>
      <c r="CI84" s="6">
        <v>-11447.857166666667</v>
      </c>
      <c r="CJ84" s="6">
        <f t="shared" si="514"/>
        <v>3009686.8336666701</v>
      </c>
      <c r="CK84" s="6">
        <f t="shared" si="515"/>
        <v>9105.125999352309</v>
      </c>
      <c r="CL84" s="6">
        <v>-11447.857166666667</v>
      </c>
      <c r="CM84" s="6">
        <f t="shared" si="516"/>
        <v>2998238.9765000036</v>
      </c>
      <c r="CN84" s="6">
        <f t="shared" si="517"/>
        <v>9070.558840797994</v>
      </c>
      <c r="CO84" s="6">
        <v>-11447.857166666667</v>
      </c>
      <c r="CP84" s="6">
        <f t="shared" si="518"/>
        <v>2986791.1193333371</v>
      </c>
      <c r="CQ84" s="6">
        <f t="shared" si="519"/>
        <v>9035.9916822436771</v>
      </c>
      <c r="CR84" s="6">
        <v>-11447.857166666667</v>
      </c>
      <c r="CS84" s="6">
        <f t="shared" si="520"/>
        <v>2975343.2621666705</v>
      </c>
      <c r="CT84" s="6">
        <f t="shared" si="521"/>
        <v>9001.4245236893603</v>
      </c>
      <c r="CU84" s="6">
        <v>-11447.857166666667</v>
      </c>
      <c r="CV84" s="6">
        <f t="shared" si="522"/>
        <v>2963895.405000004</v>
      </c>
      <c r="CW84" s="6">
        <f t="shared" si="523"/>
        <v>8966.8573651350453</v>
      </c>
      <c r="CX84" s="6">
        <v>-11447.857166666667</v>
      </c>
      <c r="CY84" s="6">
        <f t="shared" si="524"/>
        <v>2952447.5478333374</v>
      </c>
      <c r="CZ84" s="6">
        <f t="shared" si="525"/>
        <v>8932.2902065807284</v>
      </c>
      <c r="DA84" s="6">
        <v>-11447.857166666667</v>
      </c>
      <c r="DB84" s="6">
        <f t="shared" si="526"/>
        <v>2940999.6906666709</v>
      </c>
      <c r="DC84" s="6">
        <f t="shared" si="527"/>
        <v>8897.7230480264134</v>
      </c>
      <c r="DD84" s="6">
        <v>-11447.857166666667</v>
      </c>
      <c r="DE84" s="6">
        <f t="shared" si="528"/>
        <v>2929551.8335000044</v>
      </c>
      <c r="DF84" s="6">
        <f t="shared" si="529"/>
        <v>8863.1558894720965</v>
      </c>
      <c r="DG84" s="6">
        <v>-11447.857166666667</v>
      </c>
      <c r="DH84" s="6">
        <f t="shared" si="530"/>
        <v>2918103.9763333378</v>
      </c>
      <c r="DI84" s="6">
        <f t="shared" si="531"/>
        <v>8828.5887309177797</v>
      </c>
      <c r="DJ84" s="6">
        <v>-11447.857166666667</v>
      </c>
      <c r="DK84" s="6">
        <f t="shared" si="532"/>
        <v>2906656.1191666713</v>
      </c>
      <c r="DL84" s="6">
        <f t="shared" si="533"/>
        <v>8794.0215723634647</v>
      </c>
      <c r="DM84" s="6">
        <v>-11447.857166666667</v>
      </c>
      <c r="DN84" s="6">
        <f t="shared" si="534"/>
        <v>2895208.2620000048</v>
      </c>
      <c r="DO84" s="6">
        <f t="shared" si="535"/>
        <v>8759.4544138091478</v>
      </c>
      <c r="DP84" s="6">
        <v>-11447.857166666667</v>
      </c>
      <c r="DQ84" s="6">
        <f t="shared" si="536"/>
        <v>2883760.4048333382</v>
      </c>
      <c r="DR84" s="6">
        <f t="shared" si="537"/>
        <v>8724.8872552548328</v>
      </c>
      <c r="DS84" s="6">
        <v>-11447.857166666667</v>
      </c>
      <c r="DT84" s="6">
        <f t="shared" si="538"/>
        <v>2872312.5476666717</v>
      </c>
      <c r="DU84" s="6">
        <f t="shared" si="539"/>
        <v>8690.3200967005159</v>
      </c>
      <c r="DV84" s="6">
        <v>-11447.857166666667</v>
      </c>
      <c r="DW84" s="6">
        <f t="shared" si="540"/>
        <v>2860864.6905000051</v>
      </c>
      <c r="DX84" s="6">
        <f t="shared" si="541"/>
        <v>8655.7529381461991</v>
      </c>
      <c r="DY84" s="6">
        <v>-11447.857166666667</v>
      </c>
      <c r="DZ84" s="6">
        <f t="shared" si="542"/>
        <v>2849416.8333333386</v>
      </c>
      <c r="EA84" s="6">
        <f t="shared" si="543"/>
        <v>8621.1857795918841</v>
      </c>
      <c r="EB84" s="6">
        <v>-11447.857166666667</v>
      </c>
      <c r="EC84" s="6">
        <f t="shared" si="544"/>
        <v>2837968.9761666721</v>
      </c>
      <c r="ED84" s="6">
        <f t="shared" si="545"/>
        <v>8586.6186210375672</v>
      </c>
      <c r="EE84" s="6">
        <v>-11447.857166666667</v>
      </c>
      <c r="EF84" s="6">
        <f t="shared" si="546"/>
        <v>2826521.1190000055</v>
      </c>
      <c r="EG84" s="6">
        <f t="shared" si="547"/>
        <v>8552.0514624832522</v>
      </c>
      <c r="EI84" s="118">
        <f t="shared" ca="1" si="548"/>
        <v>109883.72084620541</v>
      </c>
      <c r="EJ84" s="118">
        <f t="shared" ca="1" si="549"/>
        <v>-4977.6708318215387</v>
      </c>
      <c r="EK84" s="118">
        <f t="shared" ca="1" si="550"/>
        <v>104906.05001438387</v>
      </c>
    </row>
    <row r="85" spans="1:144" x14ac:dyDescent="0.2">
      <c r="A85" s="52" t="s">
        <v>113</v>
      </c>
      <c r="I85" s="20"/>
      <c r="J85" s="7">
        <f>SUBTOTAL(9,J59:J84)</f>
        <v>1407685837.8199999</v>
      </c>
      <c r="K85" s="7">
        <f t="shared" ref="K85:BV85" si="552">SUBTOTAL(9,K59:K84)</f>
        <v>4167809.9147768565</v>
      </c>
      <c r="L85" s="7">
        <f t="shared" si="552"/>
        <v>2439565.0399999996</v>
      </c>
      <c r="M85" s="7">
        <f t="shared" si="552"/>
        <v>1410125402.8600001</v>
      </c>
      <c r="N85" s="7">
        <f t="shared" si="552"/>
        <v>4170591.7364464183</v>
      </c>
      <c r="O85" s="7">
        <f t="shared" si="552"/>
        <v>2625422.0423526983</v>
      </c>
      <c r="P85" s="7">
        <f t="shared" si="552"/>
        <v>1412750824.9023526</v>
      </c>
      <c r="Q85" s="7">
        <f t="shared" si="552"/>
        <v>4177416.020173179</v>
      </c>
      <c r="R85" s="7">
        <f t="shared" si="552"/>
        <v>8754164.8600829374</v>
      </c>
      <c r="S85" s="7">
        <f t="shared" si="552"/>
        <v>1421504989.7624359</v>
      </c>
      <c r="T85" s="7">
        <f t="shared" si="552"/>
        <v>4195687.9915060727</v>
      </c>
      <c r="U85" s="7">
        <f t="shared" si="552"/>
        <v>4914314.3014928056</v>
      </c>
      <c r="V85" s="7">
        <f t="shared" si="552"/>
        <v>1426419304.0639284</v>
      </c>
      <c r="W85" s="7">
        <f t="shared" si="552"/>
        <v>4216530.2864103569</v>
      </c>
      <c r="X85" s="7">
        <f t="shared" si="552"/>
        <v>3436844.6497800937</v>
      </c>
      <c r="Y85" s="7">
        <f t="shared" si="552"/>
        <v>1429856148.7137086</v>
      </c>
      <c r="Z85" s="7">
        <f t="shared" si="552"/>
        <v>4225351.3721379414</v>
      </c>
      <c r="AA85" s="7">
        <f t="shared" si="552"/>
        <v>27198333.839754563</v>
      </c>
      <c r="AB85" s="7">
        <f t="shared" si="552"/>
        <v>1457054482.553463</v>
      </c>
      <c r="AC85" s="7">
        <f t="shared" si="552"/>
        <v>4264145.1653814064</v>
      </c>
      <c r="AD85" s="7">
        <f t="shared" si="552"/>
        <v>299503.1759555696</v>
      </c>
      <c r="AE85" s="7">
        <f t="shared" si="552"/>
        <v>1457353985.7294183</v>
      </c>
      <c r="AF85" s="7">
        <f t="shared" si="552"/>
        <v>4299592.7216858789</v>
      </c>
      <c r="AG85" s="7">
        <f t="shared" si="552"/>
        <v>5071903.7434533918</v>
      </c>
      <c r="AH85" s="7">
        <f t="shared" si="552"/>
        <v>1462425889.4728723</v>
      </c>
      <c r="AI85" s="7">
        <f t="shared" si="552"/>
        <v>4312646.1128703905</v>
      </c>
      <c r="AJ85" s="7">
        <f t="shared" si="552"/>
        <v>885117.14787182375</v>
      </c>
      <c r="AK85" s="7">
        <f t="shared" si="552"/>
        <v>1463311006.6207435</v>
      </c>
      <c r="AL85" s="7">
        <f t="shared" si="552"/>
        <v>4329725.3664765889</v>
      </c>
      <c r="AM85" s="7">
        <f t="shared" si="552"/>
        <v>-625094.3869272084</v>
      </c>
      <c r="AN85" s="7">
        <f t="shared" si="552"/>
        <v>1462685912.2338164</v>
      </c>
      <c r="AO85" s="7">
        <f t="shared" si="552"/>
        <v>4332254.079238751</v>
      </c>
      <c r="AP85" s="7">
        <f t="shared" si="552"/>
        <v>438181.64874646091</v>
      </c>
      <c r="AQ85" s="7">
        <f t="shared" si="552"/>
        <v>1463124093.8825629</v>
      </c>
      <c r="AR85" s="7">
        <f t="shared" si="552"/>
        <v>4331784.5343246395</v>
      </c>
      <c r="AS85" s="7">
        <f t="shared" si="552"/>
        <v>12143660.113096884</v>
      </c>
      <c r="AT85" s="7">
        <f t="shared" si="552"/>
        <v>1475267753.9956601</v>
      </c>
      <c r="AU85" s="7">
        <f t="shared" si="552"/>
        <v>4361469.9094726043</v>
      </c>
      <c r="AV85" s="7">
        <f t="shared" si="552"/>
        <v>6551334.2230976857</v>
      </c>
      <c r="AW85" s="7">
        <f t="shared" si="552"/>
        <v>1481819088.2187576</v>
      </c>
      <c r="AX85" s="7">
        <f t="shared" si="552"/>
        <v>4402247.9730785582</v>
      </c>
      <c r="AY85" s="7">
        <f t="shared" si="552"/>
        <v>1547589.4067407814</v>
      </c>
      <c r="AZ85" s="7">
        <f t="shared" si="552"/>
        <v>1483366677.6254983</v>
      </c>
      <c r="BA85" s="7">
        <f t="shared" si="552"/>
        <v>4415439.1441724515</v>
      </c>
      <c r="BB85" s="7">
        <f t="shared" si="552"/>
        <v>952288.06378143537</v>
      </c>
      <c r="BC85" s="7">
        <f t="shared" si="552"/>
        <v>1484318965.6892798</v>
      </c>
      <c r="BD85" s="7">
        <f t="shared" si="552"/>
        <v>4418704.0192026338</v>
      </c>
      <c r="BE85" s="7">
        <f t="shared" si="552"/>
        <v>4500259.8258589674</v>
      </c>
      <c r="BF85" s="7">
        <f t="shared" si="552"/>
        <v>1488819225.5151391</v>
      </c>
      <c r="BG85" s="7">
        <f t="shared" si="552"/>
        <v>4425490.8014740879</v>
      </c>
      <c r="BH85" s="7">
        <f t="shared" si="552"/>
        <v>3757395.1455477211</v>
      </c>
      <c r="BI85" s="7">
        <f t="shared" si="552"/>
        <v>1492576620.6606867</v>
      </c>
      <c r="BJ85" s="7">
        <f t="shared" si="552"/>
        <v>4436923.9959614826</v>
      </c>
      <c r="BK85" s="7">
        <f t="shared" si="552"/>
        <v>27151591.779913686</v>
      </c>
      <c r="BL85" s="7">
        <f t="shared" si="552"/>
        <v>1519728212.4406004</v>
      </c>
      <c r="BM85" s="7">
        <f t="shared" si="552"/>
        <v>4477563.1206206661</v>
      </c>
      <c r="BN85" s="7">
        <f t="shared" si="552"/>
        <v>339588.71125971724</v>
      </c>
      <c r="BO85" s="7">
        <f t="shared" si="552"/>
        <v>1520067801.1518598</v>
      </c>
      <c r="BP85" s="7">
        <f t="shared" si="552"/>
        <v>4513001.1582597094</v>
      </c>
      <c r="BQ85" s="7">
        <f t="shared" si="552"/>
        <v>-104664.44774026296</v>
      </c>
      <c r="BR85" s="7">
        <f t="shared" si="552"/>
        <v>1519963136.7041197</v>
      </c>
      <c r="BS85" s="7">
        <f t="shared" si="552"/>
        <v>4514819.6659891577</v>
      </c>
      <c r="BT85" s="7">
        <f t="shared" si="552"/>
        <v>3033834.113174669</v>
      </c>
      <c r="BU85" s="7">
        <f t="shared" si="552"/>
        <v>1522996970.8172944</v>
      </c>
      <c r="BV85" s="7">
        <f t="shared" si="552"/>
        <v>4520267.6228792192</v>
      </c>
      <c r="BW85" s="7">
        <f t="shared" ref="BW85:EG85" si="553">SUBTOTAL(9,BW59:BW84)</f>
        <v>-96798.882571181981</v>
      </c>
      <c r="BX85" s="7">
        <f t="shared" si="553"/>
        <v>1522900171.9347231</v>
      </c>
      <c r="BY85" s="7">
        <f t="shared" si="553"/>
        <v>4525344.8725599004</v>
      </c>
      <c r="BZ85" s="7">
        <f t="shared" si="553"/>
        <v>-865692.93911474035</v>
      </c>
      <c r="CA85" s="7">
        <f t="shared" si="553"/>
        <v>1522034478.9956086</v>
      </c>
      <c r="CB85" s="7">
        <f t="shared" si="553"/>
        <v>4524302.3411148917</v>
      </c>
      <c r="CC85" s="7">
        <f t="shared" si="553"/>
        <v>10506020.89489132</v>
      </c>
      <c r="CD85" s="7">
        <f t="shared" si="553"/>
        <v>1532540499.8904998</v>
      </c>
      <c r="CE85" s="7">
        <f t="shared" si="553"/>
        <v>4542246.6336806659</v>
      </c>
      <c r="CF85" s="7">
        <f t="shared" si="553"/>
        <v>194371.29967535369</v>
      </c>
      <c r="CG85" s="7">
        <f t="shared" si="553"/>
        <v>1532734871.1901751</v>
      </c>
      <c r="CH85" s="7">
        <f t="shared" si="553"/>
        <v>4562814.4802574944</v>
      </c>
      <c r="CI85" s="7">
        <f t="shared" si="553"/>
        <v>1721158.947552714</v>
      </c>
      <c r="CJ85" s="7">
        <f t="shared" si="553"/>
        <v>1534456030.1377277</v>
      </c>
      <c r="CK85" s="7">
        <f t="shared" si="553"/>
        <v>4566121.219990911</v>
      </c>
      <c r="CL85" s="7">
        <f t="shared" si="553"/>
        <v>1202173.4925551096</v>
      </c>
      <c r="CM85" s="7">
        <f t="shared" si="553"/>
        <v>1535658203.6302831</v>
      </c>
      <c r="CN85" s="7">
        <f t="shared" si="553"/>
        <v>4570860.2619886389</v>
      </c>
      <c r="CO85" s="7">
        <f t="shared" si="553"/>
        <v>2310928.2776691732</v>
      </c>
      <c r="CP85" s="7">
        <f t="shared" si="553"/>
        <v>1537969131.9079521</v>
      </c>
      <c r="CQ85" s="7">
        <f t="shared" si="553"/>
        <v>4575316.5648807567</v>
      </c>
      <c r="CR85" s="7">
        <f t="shared" si="553"/>
        <v>4371071.2129763588</v>
      </c>
      <c r="CS85" s="7">
        <f t="shared" si="553"/>
        <v>1542340203.1209285</v>
      </c>
      <c r="CT85" s="7">
        <f t="shared" si="553"/>
        <v>4582768.8764397716</v>
      </c>
      <c r="CU85" s="7">
        <f t="shared" si="553"/>
        <v>67798734.937277839</v>
      </c>
      <c r="CV85" s="7">
        <f t="shared" si="553"/>
        <v>1610138938.0582066</v>
      </c>
      <c r="CW85" s="7">
        <f t="shared" si="553"/>
        <v>4660895.0152141564</v>
      </c>
      <c r="CX85" s="7">
        <f t="shared" si="553"/>
        <v>8631177.0307983067</v>
      </c>
      <c r="CY85" s="7">
        <f t="shared" si="553"/>
        <v>1618770115.0890052</v>
      </c>
      <c r="CZ85" s="7">
        <f t="shared" si="553"/>
        <v>4752079.6899767108</v>
      </c>
      <c r="DA85" s="7">
        <f t="shared" si="553"/>
        <v>-201210.36808577506</v>
      </c>
      <c r="DB85" s="7">
        <f t="shared" si="553"/>
        <v>1618568904.7209191</v>
      </c>
      <c r="DC85" s="7">
        <f t="shared" si="553"/>
        <v>4770527.6491830572</v>
      </c>
      <c r="DD85" s="7">
        <f t="shared" si="553"/>
        <v>32225115.959781691</v>
      </c>
      <c r="DE85" s="7">
        <f t="shared" si="553"/>
        <v>1650794020.6807005</v>
      </c>
      <c r="DF85" s="7">
        <f t="shared" si="553"/>
        <v>4852675.1770605706</v>
      </c>
      <c r="DG85" s="7">
        <f t="shared" si="553"/>
        <v>4050341.8745337888</v>
      </c>
      <c r="DH85" s="7">
        <f t="shared" si="553"/>
        <v>1654844362.5552344</v>
      </c>
      <c r="DI85" s="7">
        <f t="shared" si="553"/>
        <v>4938711.9685927248</v>
      </c>
      <c r="DJ85" s="7">
        <f t="shared" si="553"/>
        <v>1892204.8518075452</v>
      </c>
      <c r="DK85" s="7">
        <f t="shared" si="553"/>
        <v>1656736567.407042</v>
      </c>
      <c r="DL85" s="7">
        <f t="shared" si="553"/>
        <v>4945079.5948255807</v>
      </c>
      <c r="DM85" s="7">
        <f t="shared" si="553"/>
        <v>6435905.2771751834</v>
      </c>
      <c r="DN85" s="7">
        <f t="shared" si="553"/>
        <v>1663172472.6842175</v>
      </c>
      <c r="DO85" s="7">
        <f t="shared" si="553"/>
        <v>4958338.7131176619</v>
      </c>
      <c r="DP85" s="7">
        <f t="shared" si="553"/>
        <v>204335046.40080541</v>
      </c>
      <c r="DQ85" s="7">
        <f t="shared" si="553"/>
        <v>1867507519.0850227</v>
      </c>
      <c r="DR85" s="7">
        <f t="shared" si="553"/>
        <v>5484260.615629945</v>
      </c>
      <c r="DS85" s="7">
        <f t="shared" si="553"/>
        <v>3671380.7727423101</v>
      </c>
      <c r="DT85" s="7">
        <f t="shared" si="553"/>
        <v>1871178899.8577652</v>
      </c>
      <c r="DU85" s="7">
        <f t="shared" si="553"/>
        <v>6002905.3746336401</v>
      </c>
      <c r="DV85" s="7">
        <f t="shared" si="553"/>
        <v>14623655.96139806</v>
      </c>
      <c r="DW85" s="7">
        <f t="shared" si="553"/>
        <v>1885802555.8191631</v>
      </c>
      <c r="DX85" s="7">
        <f t="shared" si="553"/>
        <v>6021729.9262335915</v>
      </c>
      <c r="DY85" s="7">
        <f t="shared" si="553"/>
        <v>28317027.014303885</v>
      </c>
      <c r="DZ85" s="7">
        <f t="shared" si="553"/>
        <v>1914119582.833467</v>
      </c>
      <c r="EA85" s="7">
        <f t="shared" si="553"/>
        <v>6063238.3070620876</v>
      </c>
      <c r="EB85" s="7">
        <f t="shared" si="553"/>
        <v>9689615.1023549493</v>
      </c>
      <c r="EC85" s="7">
        <f t="shared" si="553"/>
        <v>1923809197.935822</v>
      </c>
      <c r="ED85" s="7">
        <f t="shared" si="553"/>
        <v>6099616.2033780878</v>
      </c>
      <c r="EE85" s="7">
        <f t="shared" si="553"/>
        <v>156259085.61384836</v>
      </c>
      <c r="EF85" s="7">
        <f t="shared" si="553"/>
        <v>2080068283.54967</v>
      </c>
      <c r="EG85" s="7">
        <f t="shared" si="553"/>
        <v>6313743.4586836295</v>
      </c>
      <c r="EI85" s="156">
        <f ca="1">SUBTOTAL(9,EI59:EI84)</f>
        <v>54658758.713255271</v>
      </c>
      <c r="EJ85" s="156">
        <f ca="1">SUBTOTAL(9,EJ59:EJ84)</f>
        <v>10544147.965122012</v>
      </c>
      <c r="EK85" s="156">
        <f ca="1">SUBTOTAL(9,EK59:EK84)</f>
        <v>65202906.678377286</v>
      </c>
      <c r="EM85" s="104"/>
      <c r="EN85" s="104"/>
    </row>
    <row r="86" spans="1:144" x14ac:dyDescent="0.2">
      <c r="I86" s="20"/>
      <c r="J86" s="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I86" s="118"/>
      <c r="EJ86" s="118"/>
      <c r="EK86" s="118"/>
    </row>
    <row r="87" spans="1:144" x14ac:dyDescent="0.2">
      <c r="A87" s="82" t="s">
        <v>141</v>
      </c>
      <c r="I87" s="20"/>
      <c r="J87" s="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I87" s="118"/>
      <c r="EJ87" s="118"/>
      <c r="EK87" s="118"/>
    </row>
    <row r="88" spans="1:144" x14ac:dyDescent="0.2">
      <c r="A88" s="52" t="s">
        <v>112</v>
      </c>
      <c r="B88" s="52" t="str">
        <f t="shared" ref="B88" si="554">C88</f>
        <v>CAEE</v>
      </c>
      <c r="C88" s="52" t="s">
        <v>45</v>
      </c>
      <c r="D88" s="52" t="s">
        <v>79</v>
      </c>
      <c r="E88" s="52" t="s">
        <v>142</v>
      </c>
      <c r="F88" s="52" t="str">
        <f>D88&amp;E88&amp;C88</f>
        <v>DMNGPCAEE</v>
      </c>
      <c r="G88" s="52" t="str">
        <f>E88&amp;C88</f>
        <v>MNGPCAEE</v>
      </c>
      <c r="H88" s="20"/>
      <c r="I88" s="20">
        <v>0</v>
      </c>
      <c r="J88" s="6">
        <v>1822900.72</v>
      </c>
      <c r="K88" s="6">
        <f>(J88*I88)/12</f>
        <v>0</v>
      </c>
      <c r="L88" s="6">
        <v>0</v>
      </c>
      <c r="M88" s="6">
        <f t="shared" ref="M88" si="555">J88+L88</f>
        <v>1822900.72</v>
      </c>
      <c r="N88" s="6">
        <f t="shared" ref="N88" si="556">(((J88+M88)/2)*$I88)/12</f>
        <v>0</v>
      </c>
      <c r="O88" s="6">
        <v>0</v>
      </c>
      <c r="P88" s="6">
        <f t="shared" ref="P88" si="557">M88+O88</f>
        <v>1822900.72</v>
      </c>
      <c r="Q88" s="6">
        <f t="shared" ref="Q88" si="558">(((M88+P88)/2)*$I88)/12</f>
        <v>0</v>
      </c>
      <c r="R88" s="6">
        <v>0</v>
      </c>
      <c r="S88" s="6">
        <f t="shared" ref="S88" si="559">P88+R88</f>
        <v>1822900.72</v>
      </c>
      <c r="T88" s="6">
        <f t="shared" ref="T88" si="560">(((P88+S88)/2)*$I88)/12</f>
        <v>0</v>
      </c>
      <c r="U88" s="6">
        <v>0</v>
      </c>
      <c r="V88" s="6">
        <f t="shared" ref="V88" si="561">S88+U88</f>
        <v>1822900.72</v>
      </c>
      <c r="W88" s="6">
        <f t="shared" ref="W88" si="562">(((S88+V88)/2)*$I88)/12</f>
        <v>0</v>
      </c>
      <c r="X88" s="6">
        <v>0</v>
      </c>
      <c r="Y88" s="6">
        <f t="shared" ref="Y88" si="563">V88+X88</f>
        <v>1822900.72</v>
      </c>
      <c r="Z88" s="6">
        <f t="shared" ref="Z88" si="564">(((V88+Y88)/2)*$I88)/12</f>
        <v>0</v>
      </c>
      <c r="AA88" s="6">
        <v>0</v>
      </c>
      <c r="AB88" s="6">
        <f t="shared" ref="AB88" si="565">Y88+AA88</f>
        <v>1822900.72</v>
      </c>
      <c r="AC88" s="6">
        <f t="shared" ref="AC88" si="566">(((Y88+AB88)/2)*$I88)/12</f>
        <v>0</v>
      </c>
      <c r="AD88" s="6">
        <v>0</v>
      </c>
      <c r="AE88" s="6">
        <f t="shared" ref="AE88" si="567">AB88+AD88</f>
        <v>1822900.72</v>
      </c>
      <c r="AF88" s="6">
        <f t="shared" ref="AF88" si="568">(((AB88+AE88)/2)*$I88)/12</f>
        <v>0</v>
      </c>
      <c r="AG88" s="6">
        <v>0</v>
      </c>
      <c r="AH88" s="6">
        <f t="shared" ref="AH88" si="569">AE88+AG88</f>
        <v>1822900.72</v>
      </c>
      <c r="AI88" s="6">
        <f t="shared" ref="AI88" si="570">(((AE88+AH88)/2)*$I88)/12</f>
        <v>0</v>
      </c>
      <c r="AJ88" s="6">
        <v>0</v>
      </c>
      <c r="AK88" s="6">
        <f t="shared" ref="AK88" si="571">AH88+AJ88</f>
        <v>1822900.72</v>
      </c>
      <c r="AL88" s="6">
        <f t="shared" ref="AL88" si="572">(((AH88+AK88)/2)*$I88)/12</f>
        <v>0</v>
      </c>
      <c r="AM88" s="6">
        <v>0</v>
      </c>
      <c r="AN88" s="6">
        <f t="shared" ref="AN88" si="573">AK88+AM88</f>
        <v>1822900.72</v>
      </c>
      <c r="AO88" s="6">
        <f t="shared" ref="AO88" si="574">(((AK88+AN88)/2)*$I88)/12</f>
        <v>0</v>
      </c>
      <c r="AP88" s="6">
        <v>0</v>
      </c>
      <c r="AQ88" s="6">
        <f t="shared" ref="AQ88" si="575">AN88+AP88</f>
        <v>1822900.72</v>
      </c>
      <c r="AR88" s="6">
        <f t="shared" ref="AR88" si="576">(((AN88+AQ88)/2)*$I88)/12</f>
        <v>0</v>
      </c>
      <c r="AS88" s="6">
        <v>0</v>
      </c>
      <c r="AT88" s="6">
        <f t="shared" ref="AT88" si="577">AQ88+AS88</f>
        <v>1822900.72</v>
      </c>
      <c r="AU88" s="6">
        <f t="shared" ref="AU88" si="578">(((AQ88+AT88)/2)*$I88)/12</f>
        <v>0</v>
      </c>
      <c r="AV88" s="6">
        <v>0</v>
      </c>
      <c r="AW88" s="6">
        <f t="shared" ref="AW88" si="579">AT88+AV88</f>
        <v>1822900.72</v>
      </c>
      <c r="AX88" s="6">
        <f t="shared" ref="AX88" si="580">(((AT88+AW88)/2)*$I88)/12</f>
        <v>0</v>
      </c>
      <c r="AY88" s="6">
        <v>0</v>
      </c>
      <c r="AZ88" s="6">
        <f t="shared" ref="AZ88" si="581">AW88+AY88</f>
        <v>1822900.72</v>
      </c>
      <c r="BA88" s="6">
        <f t="shared" ref="BA88" si="582">(((AW88+AZ88)/2)*$I88)/12</f>
        <v>0</v>
      </c>
      <c r="BB88" s="6">
        <v>0</v>
      </c>
      <c r="BC88" s="6">
        <f t="shared" ref="BC88" si="583">AZ88+BB88</f>
        <v>1822900.72</v>
      </c>
      <c r="BD88" s="6">
        <f t="shared" ref="BD88" si="584">(((AZ88+BC88)/2)*$I88)/12</f>
        <v>0</v>
      </c>
      <c r="BE88" s="6">
        <v>0</v>
      </c>
      <c r="BF88" s="6">
        <f t="shared" ref="BF88" si="585">BC88+BE88</f>
        <v>1822900.72</v>
      </c>
      <c r="BG88" s="6">
        <f t="shared" ref="BG88" si="586">(((BC88+BF88)/2)*$I88)/12</f>
        <v>0</v>
      </c>
      <c r="BH88" s="6">
        <v>0</v>
      </c>
      <c r="BI88" s="6">
        <f t="shared" ref="BI88" si="587">BF88+BH88</f>
        <v>1822900.72</v>
      </c>
      <c r="BJ88" s="6">
        <f t="shared" ref="BJ88" si="588">(((BF88+BI88)/2)*$I88)/12</f>
        <v>0</v>
      </c>
      <c r="BK88" s="6">
        <v>0</v>
      </c>
      <c r="BL88" s="6">
        <f t="shared" ref="BL88" si="589">BI88+BK88</f>
        <v>1822900.72</v>
      </c>
      <c r="BM88" s="6">
        <f t="shared" ref="BM88" si="590">(((BI88+BL88)/2)*$I88)/12</f>
        <v>0</v>
      </c>
      <c r="BN88" s="6">
        <v>0</v>
      </c>
      <c r="BO88" s="6">
        <f>BL88+BN88</f>
        <v>1822900.72</v>
      </c>
      <c r="BP88" s="6">
        <f>(((BL88+BO88)/2)*$I88)/12</f>
        <v>0</v>
      </c>
      <c r="BQ88" s="6">
        <v>0</v>
      </c>
      <c r="BR88" s="6">
        <f>BO88+BQ88</f>
        <v>1822900.72</v>
      </c>
      <c r="BS88" s="6">
        <f>(((BO88+BR88)/2)*$I88)/12</f>
        <v>0</v>
      </c>
      <c r="BT88" s="6">
        <v>0</v>
      </c>
      <c r="BU88" s="6">
        <f>BR88+BT88</f>
        <v>1822900.72</v>
      </c>
      <c r="BV88" s="6">
        <f>(((BR88+BU88)/2)*$I88)/12</f>
        <v>0</v>
      </c>
      <c r="BW88" s="6">
        <v>0</v>
      </c>
      <c r="BX88" s="6">
        <f>BU88+BW88</f>
        <v>1822900.72</v>
      </c>
      <c r="BY88" s="6">
        <f>(((BU88+BX88)/2)*$I88)/12</f>
        <v>0</v>
      </c>
      <c r="BZ88" s="6">
        <v>0</v>
      </c>
      <c r="CA88" s="6">
        <f>BX88+BZ88</f>
        <v>1822900.72</v>
      </c>
      <c r="CB88" s="6">
        <f>(((BX88+CA88)/2)*$I88)/12</f>
        <v>0</v>
      </c>
      <c r="CC88" s="6">
        <v>0</v>
      </c>
      <c r="CD88" s="6">
        <f>CA88+CC88</f>
        <v>1822900.72</v>
      </c>
      <c r="CE88" s="6">
        <f>(((CA88+CD88)/2)*$I88)/12</f>
        <v>0</v>
      </c>
      <c r="CF88" s="6">
        <v>0</v>
      </c>
      <c r="CG88" s="6">
        <f>CD88+CF88</f>
        <v>1822900.72</v>
      </c>
      <c r="CH88" s="6">
        <f>(((CD88+CG88)/2)*$I88)/12</f>
        <v>0</v>
      </c>
      <c r="CI88" s="6">
        <v>0</v>
      </c>
      <c r="CJ88" s="6">
        <f>CG88+CI88</f>
        <v>1822900.72</v>
      </c>
      <c r="CK88" s="6">
        <f>(((CG88+CJ88)/2)*$I88)/12</f>
        <v>0</v>
      </c>
      <c r="CL88" s="6">
        <v>0</v>
      </c>
      <c r="CM88" s="6">
        <f>CJ88+CL88</f>
        <v>1822900.72</v>
      </c>
      <c r="CN88" s="6">
        <f>(((CJ88+CM88)/2)*$I88)/12</f>
        <v>0</v>
      </c>
      <c r="CO88" s="6">
        <v>0</v>
      </c>
      <c r="CP88" s="6">
        <f>CM88+CO88</f>
        <v>1822900.72</v>
      </c>
      <c r="CQ88" s="6">
        <f>(((CM88+CP88)/2)*$I88)/12</f>
        <v>0</v>
      </c>
      <c r="CR88" s="6">
        <v>0</v>
      </c>
      <c r="CS88" s="6">
        <f>CP88+CR88</f>
        <v>1822900.72</v>
      </c>
      <c r="CT88" s="6">
        <f>(((CP88+CS88)/2)*$I88)/12</f>
        <v>0</v>
      </c>
      <c r="CU88" s="6">
        <v>0</v>
      </c>
      <c r="CV88" s="6">
        <f>CS88+CU88</f>
        <v>1822900.72</v>
      </c>
      <c r="CW88" s="6">
        <f>(((CS88+CV88)/2)*$I88)/12</f>
        <v>0</v>
      </c>
      <c r="CX88" s="6">
        <v>0</v>
      </c>
      <c r="CY88" s="6">
        <f>CV88+CX88</f>
        <v>1822900.72</v>
      </c>
      <c r="CZ88" s="6">
        <f>(((CV88+CY88)/2)*$I88)/12</f>
        <v>0</v>
      </c>
      <c r="DA88" s="6">
        <v>0</v>
      </c>
      <c r="DB88" s="6">
        <f>CY88+DA88</f>
        <v>1822900.72</v>
      </c>
      <c r="DC88" s="6">
        <f>(((CY88+DB88)/2)*$I88)/12</f>
        <v>0</v>
      </c>
      <c r="DD88" s="6">
        <v>0</v>
      </c>
      <c r="DE88" s="6">
        <f>DB88+DD88</f>
        <v>1822900.72</v>
      </c>
      <c r="DF88" s="6">
        <f>(((DB88+DE88)/2)*$I88)/12</f>
        <v>0</v>
      </c>
      <c r="DG88" s="6">
        <v>0</v>
      </c>
      <c r="DH88" s="6">
        <f>DE88+DG88</f>
        <v>1822900.72</v>
      </c>
      <c r="DI88" s="6">
        <f>(((DE88+DH88)/2)*$I88)/12</f>
        <v>0</v>
      </c>
      <c r="DJ88" s="6">
        <v>0</v>
      </c>
      <c r="DK88" s="6">
        <f>DH88+DJ88</f>
        <v>1822900.72</v>
      </c>
      <c r="DL88" s="6">
        <f>(((DH88+DK88)/2)*$I88)/12</f>
        <v>0</v>
      </c>
      <c r="DM88" s="6">
        <v>0</v>
      </c>
      <c r="DN88" s="6">
        <f>DK88+DM88</f>
        <v>1822900.72</v>
      </c>
      <c r="DO88" s="6">
        <f>(((DK88+DN88)/2)*$I88)/12</f>
        <v>0</v>
      </c>
      <c r="DP88" s="6">
        <v>0</v>
      </c>
      <c r="DQ88" s="6">
        <f>DN88+DP88</f>
        <v>1822900.72</v>
      </c>
      <c r="DR88" s="6">
        <f>(((DN88+DQ88)/2)*$I88)/12</f>
        <v>0</v>
      </c>
      <c r="DS88" s="6">
        <v>0</v>
      </c>
      <c r="DT88" s="6">
        <f>DQ88+DS88</f>
        <v>1822900.72</v>
      </c>
      <c r="DU88" s="6">
        <f>(((DQ88+DT88)/2)*$I88)/12</f>
        <v>0</v>
      </c>
      <c r="DV88" s="6">
        <v>0</v>
      </c>
      <c r="DW88" s="6">
        <f>DT88+DV88</f>
        <v>1822900.72</v>
      </c>
      <c r="DX88" s="6">
        <f>(((DT88+DW88)/2)*$I88)/12</f>
        <v>0</v>
      </c>
      <c r="DY88" s="6">
        <v>0</v>
      </c>
      <c r="DZ88" s="6">
        <f>DW88+DY88</f>
        <v>1822900.72</v>
      </c>
      <c r="EA88" s="6">
        <f>(((DW88+DZ88)/2)*$I88)/12</f>
        <v>0</v>
      </c>
      <c r="EB88" s="6">
        <v>0</v>
      </c>
      <c r="EC88" s="6">
        <f>DZ88+EB88</f>
        <v>1822900.72</v>
      </c>
      <c r="ED88" s="6">
        <f>(((DZ88+EC88)/2)*$I88)/12</f>
        <v>0</v>
      </c>
      <c r="EE88" s="6">
        <v>0</v>
      </c>
      <c r="EF88" s="6">
        <f>EC88+EE88</f>
        <v>1822900.72</v>
      </c>
      <c r="EG88" s="6">
        <f>(((EC88+EF88)/2)*$I88)/12</f>
        <v>0</v>
      </c>
      <c r="EI88" s="118">
        <f ca="1">SUMIF($BO$6:$CW$7,"Depreciation Expense",$BO88:$CW88)</f>
        <v>0</v>
      </c>
      <c r="EJ88" s="118">
        <f ca="1">EK88-EI88</f>
        <v>0</v>
      </c>
      <c r="EK88" s="118">
        <f ca="1">SUMIF($CY$6:$EG$7,"Depreciation Expense",$CY88:$EG88)</f>
        <v>0</v>
      </c>
    </row>
    <row r="89" spans="1:144" x14ac:dyDescent="0.2">
      <c r="A89" s="52" t="s">
        <v>143</v>
      </c>
      <c r="I89" s="20"/>
      <c r="J89" s="7">
        <f>SUBTOTAL(9,J88)</f>
        <v>1822900.72</v>
      </c>
      <c r="K89" s="7">
        <f t="shared" ref="K89:BV89" si="591">SUBTOTAL(9,K88)</f>
        <v>0</v>
      </c>
      <c r="L89" s="7">
        <f t="shared" si="591"/>
        <v>0</v>
      </c>
      <c r="M89" s="7">
        <f t="shared" si="591"/>
        <v>1822900.72</v>
      </c>
      <c r="N89" s="7">
        <f t="shared" si="591"/>
        <v>0</v>
      </c>
      <c r="O89" s="7">
        <f t="shared" si="591"/>
        <v>0</v>
      </c>
      <c r="P89" s="7">
        <f t="shared" si="591"/>
        <v>1822900.72</v>
      </c>
      <c r="Q89" s="7">
        <f t="shared" si="591"/>
        <v>0</v>
      </c>
      <c r="R89" s="7">
        <f t="shared" si="591"/>
        <v>0</v>
      </c>
      <c r="S89" s="7">
        <f t="shared" si="591"/>
        <v>1822900.72</v>
      </c>
      <c r="T89" s="7">
        <f t="shared" si="591"/>
        <v>0</v>
      </c>
      <c r="U89" s="7">
        <f t="shared" si="591"/>
        <v>0</v>
      </c>
      <c r="V89" s="7">
        <f t="shared" si="591"/>
        <v>1822900.72</v>
      </c>
      <c r="W89" s="7">
        <f t="shared" si="591"/>
        <v>0</v>
      </c>
      <c r="X89" s="7">
        <f t="shared" si="591"/>
        <v>0</v>
      </c>
      <c r="Y89" s="7">
        <f t="shared" si="591"/>
        <v>1822900.72</v>
      </c>
      <c r="Z89" s="7">
        <f t="shared" si="591"/>
        <v>0</v>
      </c>
      <c r="AA89" s="7">
        <f t="shared" si="591"/>
        <v>0</v>
      </c>
      <c r="AB89" s="7">
        <f t="shared" si="591"/>
        <v>1822900.72</v>
      </c>
      <c r="AC89" s="7">
        <f t="shared" si="591"/>
        <v>0</v>
      </c>
      <c r="AD89" s="7">
        <f t="shared" si="591"/>
        <v>0</v>
      </c>
      <c r="AE89" s="7">
        <f t="shared" si="591"/>
        <v>1822900.72</v>
      </c>
      <c r="AF89" s="7">
        <f t="shared" si="591"/>
        <v>0</v>
      </c>
      <c r="AG89" s="7">
        <f t="shared" si="591"/>
        <v>0</v>
      </c>
      <c r="AH89" s="7">
        <f t="shared" si="591"/>
        <v>1822900.72</v>
      </c>
      <c r="AI89" s="7">
        <f t="shared" si="591"/>
        <v>0</v>
      </c>
      <c r="AJ89" s="7">
        <f t="shared" si="591"/>
        <v>0</v>
      </c>
      <c r="AK89" s="7">
        <f t="shared" si="591"/>
        <v>1822900.72</v>
      </c>
      <c r="AL89" s="7">
        <f t="shared" si="591"/>
        <v>0</v>
      </c>
      <c r="AM89" s="7">
        <f t="shared" si="591"/>
        <v>0</v>
      </c>
      <c r="AN89" s="7">
        <f t="shared" si="591"/>
        <v>1822900.72</v>
      </c>
      <c r="AO89" s="7">
        <f t="shared" si="591"/>
        <v>0</v>
      </c>
      <c r="AP89" s="7">
        <f t="shared" si="591"/>
        <v>0</v>
      </c>
      <c r="AQ89" s="7">
        <f t="shared" si="591"/>
        <v>1822900.72</v>
      </c>
      <c r="AR89" s="7">
        <f t="shared" si="591"/>
        <v>0</v>
      </c>
      <c r="AS89" s="7">
        <f t="shared" si="591"/>
        <v>0</v>
      </c>
      <c r="AT89" s="7">
        <f t="shared" si="591"/>
        <v>1822900.72</v>
      </c>
      <c r="AU89" s="7">
        <f t="shared" si="591"/>
        <v>0</v>
      </c>
      <c r="AV89" s="7">
        <f t="shared" si="591"/>
        <v>0</v>
      </c>
      <c r="AW89" s="7">
        <f t="shared" si="591"/>
        <v>1822900.72</v>
      </c>
      <c r="AX89" s="7">
        <f t="shared" si="591"/>
        <v>0</v>
      </c>
      <c r="AY89" s="7">
        <f t="shared" si="591"/>
        <v>0</v>
      </c>
      <c r="AZ89" s="7">
        <f t="shared" si="591"/>
        <v>1822900.72</v>
      </c>
      <c r="BA89" s="7">
        <f t="shared" si="591"/>
        <v>0</v>
      </c>
      <c r="BB89" s="7">
        <f t="shared" si="591"/>
        <v>0</v>
      </c>
      <c r="BC89" s="7">
        <f t="shared" si="591"/>
        <v>1822900.72</v>
      </c>
      <c r="BD89" s="7">
        <f t="shared" si="591"/>
        <v>0</v>
      </c>
      <c r="BE89" s="7">
        <f t="shared" si="591"/>
        <v>0</v>
      </c>
      <c r="BF89" s="7">
        <f t="shared" si="591"/>
        <v>1822900.72</v>
      </c>
      <c r="BG89" s="7">
        <f t="shared" si="591"/>
        <v>0</v>
      </c>
      <c r="BH89" s="7">
        <f t="shared" si="591"/>
        <v>0</v>
      </c>
      <c r="BI89" s="7">
        <f t="shared" si="591"/>
        <v>1822900.72</v>
      </c>
      <c r="BJ89" s="7">
        <f t="shared" si="591"/>
        <v>0</v>
      </c>
      <c r="BK89" s="7">
        <f t="shared" si="591"/>
        <v>0</v>
      </c>
      <c r="BL89" s="7">
        <f t="shared" si="591"/>
        <v>1822900.72</v>
      </c>
      <c r="BM89" s="7">
        <f t="shared" si="591"/>
        <v>0</v>
      </c>
      <c r="BN89" s="7">
        <f t="shared" si="591"/>
        <v>0</v>
      </c>
      <c r="BO89" s="7">
        <f t="shared" si="591"/>
        <v>1822900.72</v>
      </c>
      <c r="BP89" s="7">
        <f t="shared" si="591"/>
        <v>0</v>
      </c>
      <c r="BQ89" s="7">
        <f t="shared" si="591"/>
        <v>0</v>
      </c>
      <c r="BR89" s="7">
        <f t="shared" si="591"/>
        <v>1822900.72</v>
      </c>
      <c r="BS89" s="7">
        <f t="shared" si="591"/>
        <v>0</v>
      </c>
      <c r="BT89" s="7">
        <f t="shared" si="591"/>
        <v>0</v>
      </c>
      <c r="BU89" s="7">
        <f t="shared" si="591"/>
        <v>1822900.72</v>
      </c>
      <c r="BV89" s="7">
        <f t="shared" si="591"/>
        <v>0</v>
      </c>
      <c r="BW89" s="7">
        <f t="shared" ref="BW89:EG89" si="592">SUBTOTAL(9,BW88)</f>
        <v>0</v>
      </c>
      <c r="BX89" s="7">
        <f t="shared" si="592"/>
        <v>1822900.72</v>
      </c>
      <c r="BY89" s="7">
        <f t="shared" si="592"/>
        <v>0</v>
      </c>
      <c r="BZ89" s="7">
        <f t="shared" si="592"/>
        <v>0</v>
      </c>
      <c r="CA89" s="7">
        <f t="shared" si="592"/>
        <v>1822900.72</v>
      </c>
      <c r="CB89" s="7">
        <f t="shared" si="592"/>
        <v>0</v>
      </c>
      <c r="CC89" s="7">
        <f t="shared" si="592"/>
        <v>0</v>
      </c>
      <c r="CD89" s="7">
        <f t="shared" si="592"/>
        <v>1822900.72</v>
      </c>
      <c r="CE89" s="7">
        <f t="shared" si="592"/>
        <v>0</v>
      </c>
      <c r="CF89" s="7">
        <f t="shared" si="592"/>
        <v>0</v>
      </c>
      <c r="CG89" s="7">
        <f t="shared" si="592"/>
        <v>1822900.72</v>
      </c>
      <c r="CH89" s="7">
        <f t="shared" si="592"/>
        <v>0</v>
      </c>
      <c r="CI89" s="7">
        <f t="shared" si="592"/>
        <v>0</v>
      </c>
      <c r="CJ89" s="7">
        <f t="shared" si="592"/>
        <v>1822900.72</v>
      </c>
      <c r="CK89" s="7">
        <f t="shared" si="592"/>
        <v>0</v>
      </c>
      <c r="CL89" s="7">
        <f t="shared" si="592"/>
        <v>0</v>
      </c>
      <c r="CM89" s="7">
        <f t="shared" si="592"/>
        <v>1822900.72</v>
      </c>
      <c r="CN89" s="7">
        <f t="shared" si="592"/>
        <v>0</v>
      </c>
      <c r="CO89" s="7">
        <f t="shared" si="592"/>
        <v>0</v>
      </c>
      <c r="CP89" s="7">
        <f t="shared" si="592"/>
        <v>1822900.72</v>
      </c>
      <c r="CQ89" s="7">
        <f t="shared" si="592"/>
        <v>0</v>
      </c>
      <c r="CR89" s="7">
        <f t="shared" si="592"/>
        <v>0</v>
      </c>
      <c r="CS89" s="7">
        <f t="shared" si="592"/>
        <v>1822900.72</v>
      </c>
      <c r="CT89" s="7">
        <f t="shared" si="592"/>
        <v>0</v>
      </c>
      <c r="CU89" s="7">
        <f t="shared" si="592"/>
        <v>0</v>
      </c>
      <c r="CV89" s="7">
        <f t="shared" si="592"/>
        <v>1822900.72</v>
      </c>
      <c r="CW89" s="7">
        <f t="shared" si="592"/>
        <v>0</v>
      </c>
      <c r="CX89" s="7">
        <f t="shared" si="592"/>
        <v>0</v>
      </c>
      <c r="CY89" s="7">
        <f t="shared" si="592"/>
        <v>1822900.72</v>
      </c>
      <c r="CZ89" s="7">
        <f t="shared" si="592"/>
        <v>0</v>
      </c>
      <c r="DA89" s="7">
        <f t="shared" si="592"/>
        <v>0</v>
      </c>
      <c r="DB89" s="7">
        <f t="shared" si="592"/>
        <v>1822900.72</v>
      </c>
      <c r="DC89" s="7">
        <f t="shared" si="592"/>
        <v>0</v>
      </c>
      <c r="DD89" s="7">
        <f t="shared" si="592"/>
        <v>0</v>
      </c>
      <c r="DE89" s="7">
        <f t="shared" si="592"/>
        <v>1822900.72</v>
      </c>
      <c r="DF89" s="7">
        <f t="shared" si="592"/>
        <v>0</v>
      </c>
      <c r="DG89" s="7">
        <f t="shared" si="592"/>
        <v>0</v>
      </c>
      <c r="DH89" s="7">
        <f t="shared" si="592"/>
        <v>1822900.72</v>
      </c>
      <c r="DI89" s="7">
        <f t="shared" si="592"/>
        <v>0</v>
      </c>
      <c r="DJ89" s="7">
        <f t="shared" si="592"/>
        <v>0</v>
      </c>
      <c r="DK89" s="7">
        <f t="shared" si="592"/>
        <v>1822900.72</v>
      </c>
      <c r="DL89" s="7">
        <f t="shared" si="592"/>
        <v>0</v>
      </c>
      <c r="DM89" s="7">
        <f t="shared" si="592"/>
        <v>0</v>
      </c>
      <c r="DN89" s="7">
        <f t="shared" si="592"/>
        <v>1822900.72</v>
      </c>
      <c r="DO89" s="7">
        <f t="shared" si="592"/>
        <v>0</v>
      </c>
      <c r="DP89" s="7">
        <f t="shared" si="592"/>
        <v>0</v>
      </c>
      <c r="DQ89" s="7">
        <f t="shared" si="592"/>
        <v>1822900.72</v>
      </c>
      <c r="DR89" s="7">
        <f t="shared" si="592"/>
        <v>0</v>
      </c>
      <c r="DS89" s="7">
        <f t="shared" si="592"/>
        <v>0</v>
      </c>
      <c r="DT89" s="7">
        <f t="shared" si="592"/>
        <v>1822900.72</v>
      </c>
      <c r="DU89" s="7">
        <f t="shared" si="592"/>
        <v>0</v>
      </c>
      <c r="DV89" s="7">
        <f t="shared" si="592"/>
        <v>0</v>
      </c>
      <c r="DW89" s="7">
        <f t="shared" si="592"/>
        <v>1822900.72</v>
      </c>
      <c r="DX89" s="7">
        <f t="shared" si="592"/>
        <v>0</v>
      </c>
      <c r="DY89" s="7">
        <f t="shared" si="592"/>
        <v>0</v>
      </c>
      <c r="DZ89" s="7">
        <f t="shared" si="592"/>
        <v>1822900.72</v>
      </c>
      <c r="EA89" s="7">
        <f t="shared" si="592"/>
        <v>0</v>
      </c>
      <c r="EB89" s="7">
        <f t="shared" si="592"/>
        <v>0</v>
      </c>
      <c r="EC89" s="7">
        <f t="shared" si="592"/>
        <v>1822900.72</v>
      </c>
      <c r="ED89" s="7">
        <f t="shared" si="592"/>
        <v>0</v>
      </c>
      <c r="EE89" s="7">
        <f t="shared" si="592"/>
        <v>0</v>
      </c>
      <c r="EF89" s="7">
        <f t="shared" si="592"/>
        <v>1822900.72</v>
      </c>
      <c r="EG89" s="7">
        <f t="shared" si="592"/>
        <v>0</v>
      </c>
      <c r="EI89" s="156">
        <f ca="1">SUBTOTAL(9,EI88)</f>
        <v>0</v>
      </c>
      <c r="EJ89" s="156">
        <f ca="1">SUBTOTAL(9,EJ88)</f>
        <v>0</v>
      </c>
      <c r="EK89" s="156">
        <f ca="1">SUBTOTAL(9,EK88)</f>
        <v>0</v>
      </c>
    </row>
    <row r="90" spans="1:144" x14ac:dyDescent="0.2">
      <c r="I90" s="20"/>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I90" s="118"/>
      <c r="EJ90" s="118"/>
      <c r="EK90" s="118"/>
    </row>
    <row r="91" spans="1:144" x14ac:dyDescent="0.2">
      <c r="A91" s="82" t="s">
        <v>46</v>
      </c>
      <c r="I91" s="20"/>
      <c r="J91" s="7">
        <f>SUBTOTAL(9,J12:J89)</f>
        <v>29168007351.259995</v>
      </c>
      <c r="K91" s="7">
        <f t="shared" ref="K91:BV91" si="593">SUBTOTAL(9,K12:K89)</f>
        <v>74517782.219978496</v>
      </c>
      <c r="L91" s="7">
        <f t="shared" si="593"/>
        <v>52500411.194499992</v>
      </c>
      <c r="M91" s="7">
        <f t="shared" si="593"/>
        <v>29220507762.454502</v>
      </c>
      <c r="N91" s="7">
        <f t="shared" si="593"/>
        <v>74572298.049977422</v>
      </c>
      <c r="O91" s="7">
        <f t="shared" si="593"/>
        <v>55127145.455302656</v>
      </c>
      <c r="P91" s="7">
        <f t="shared" si="593"/>
        <v>29275634907.909801</v>
      </c>
      <c r="Q91" s="7">
        <f t="shared" si="593"/>
        <v>74681363.375630811</v>
      </c>
      <c r="R91" s="7">
        <f t="shared" si="593"/>
        <v>62799076.09646152</v>
      </c>
      <c r="S91" s="7">
        <f t="shared" si="593"/>
        <v>29338433984.00626</v>
      </c>
      <c r="T91" s="7">
        <f t="shared" si="593"/>
        <v>74805419.896771178</v>
      </c>
      <c r="U91" s="7">
        <f t="shared" si="593"/>
        <v>83234129.81579034</v>
      </c>
      <c r="V91" s="7">
        <f t="shared" si="593"/>
        <v>29421668113.82206</v>
      </c>
      <c r="W91" s="7">
        <f t="shared" si="593"/>
        <v>74960816.404692739</v>
      </c>
      <c r="X91" s="7">
        <f t="shared" si="593"/>
        <v>125071718.7764433</v>
      </c>
      <c r="Y91" s="7">
        <f t="shared" si="593"/>
        <v>29546739832.598499</v>
      </c>
      <c r="Z91" s="7">
        <f t="shared" si="593"/>
        <v>75172599.367544085</v>
      </c>
      <c r="AA91" s="7">
        <f t="shared" si="593"/>
        <v>192044629.63646683</v>
      </c>
      <c r="AB91" s="7">
        <f t="shared" si="593"/>
        <v>29738784462.23497</v>
      </c>
      <c r="AC91" s="7">
        <f t="shared" si="593"/>
        <v>75534846.139710128</v>
      </c>
      <c r="AD91" s="7">
        <f t="shared" si="593"/>
        <v>14106899.890830128</v>
      </c>
      <c r="AE91" s="7">
        <f t="shared" si="593"/>
        <v>29752891362.125797</v>
      </c>
      <c r="AF91" s="7">
        <f t="shared" si="593"/>
        <v>75781419.162274227</v>
      </c>
      <c r="AG91" s="7">
        <f t="shared" si="593"/>
        <v>28095827.455799852</v>
      </c>
      <c r="AH91" s="7">
        <f t="shared" si="593"/>
        <v>29780987189.581596</v>
      </c>
      <c r="AI91" s="7">
        <f t="shared" si="593"/>
        <v>75828982.641037881</v>
      </c>
      <c r="AJ91" s="7">
        <f t="shared" si="593"/>
        <v>59841546.249303319</v>
      </c>
      <c r="AK91" s="7">
        <f t="shared" si="593"/>
        <v>29840828735.830902</v>
      </c>
      <c r="AL91" s="7">
        <f t="shared" si="593"/>
        <v>75932806.365485415</v>
      </c>
      <c r="AM91" s="7">
        <f t="shared" si="593"/>
        <v>47329736.980875641</v>
      </c>
      <c r="AN91" s="7">
        <f t="shared" si="593"/>
        <v>29888158472.811771</v>
      </c>
      <c r="AO91" s="7">
        <f t="shared" si="593"/>
        <v>76062098.20113574</v>
      </c>
      <c r="AP91" s="7">
        <f t="shared" si="593"/>
        <v>130655161.89992286</v>
      </c>
      <c r="AQ91" s="7">
        <f t="shared" si="593"/>
        <v>30018813634.711697</v>
      </c>
      <c r="AR91" s="7">
        <f t="shared" si="593"/>
        <v>76251195.194042638</v>
      </c>
      <c r="AS91" s="7">
        <f t="shared" si="593"/>
        <v>90607125.654187694</v>
      </c>
      <c r="AT91" s="7">
        <f t="shared" si="593"/>
        <v>30109420760.365891</v>
      </c>
      <c r="AU91" s="7">
        <f t="shared" si="593"/>
        <v>76485620.235253543</v>
      </c>
      <c r="AV91" s="7">
        <f t="shared" si="593"/>
        <v>50658390.120097116</v>
      </c>
      <c r="AW91" s="7">
        <f t="shared" si="593"/>
        <v>30160079150.485989</v>
      </c>
      <c r="AX91" s="7">
        <f t="shared" si="593"/>
        <v>76645784.849190384</v>
      </c>
      <c r="AY91" s="7">
        <f t="shared" si="593"/>
        <v>34712672.703980125</v>
      </c>
      <c r="AZ91" s="7">
        <f t="shared" si="593"/>
        <v>30194791823.189964</v>
      </c>
      <c r="BA91" s="7">
        <f t="shared" si="593"/>
        <v>76727241.572023138</v>
      </c>
      <c r="BB91" s="7">
        <f t="shared" si="593"/>
        <v>26070352.748667788</v>
      </c>
      <c r="BC91" s="7">
        <f t="shared" si="593"/>
        <v>30220862175.938633</v>
      </c>
      <c r="BD91" s="7">
        <f t="shared" si="593"/>
        <v>76782835.973163798</v>
      </c>
      <c r="BE91" s="7">
        <f t="shared" si="593"/>
        <v>128139817.53101413</v>
      </c>
      <c r="BF91" s="7">
        <f t="shared" si="593"/>
        <v>30349001993.469643</v>
      </c>
      <c r="BG91" s="7">
        <f t="shared" si="593"/>
        <v>76957526.855045006</v>
      </c>
      <c r="BH91" s="7">
        <f t="shared" si="593"/>
        <v>206571605.75181481</v>
      </c>
      <c r="BI91" s="7">
        <f t="shared" si="593"/>
        <v>30555573599.221478</v>
      </c>
      <c r="BJ91" s="7">
        <f t="shared" si="593"/>
        <v>77368420.809788883</v>
      </c>
      <c r="BK91" s="7">
        <f t="shared" si="593"/>
        <v>413310886.18217206</v>
      </c>
      <c r="BL91" s="7">
        <f t="shared" si="593"/>
        <v>30968884485.403637</v>
      </c>
      <c r="BM91" s="7">
        <f t="shared" si="593"/>
        <v>78071137.280151084</v>
      </c>
      <c r="BN91" s="7">
        <f t="shared" si="593"/>
        <v>10034813.238766143</v>
      </c>
      <c r="BO91" s="7">
        <f t="shared" si="593"/>
        <v>30978919298.642395</v>
      </c>
      <c r="BP91" s="7">
        <f t="shared" si="593"/>
        <v>78519211.047087893</v>
      </c>
      <c r="BQ91" s="7">
        <f t="shared" si="593"/>
        <v>22869363.410251625</v>
      </c>
      <c r="BR91" s="7">
        <f t="shared" si="593"/>
        <v>31001788662.052647</v>
      </c>
      <c r="BS91" s="7">
        <f t="shared" si="593"/>
        <v>78547588.713269249</v>
      </c>
      <c r="BT91" s="7">
        <f t="shared" si="593"/>
        <v>37270123.030548245</v>
      </c>
      <c r="BU91" s="7">
        <f t="shared" si="593"/>
        <v>31039058785.083195</v>
      </c>
      <c r="BV91" s="7">
        <f t="shared" si="593"/>
        <v>78611467.13773331</v>
      </c>
      <c r="BW91" s="7">
        <f t="shared" ref="BW91:EG91" si="594">SUBTOTAL(9,BW12:BW89)</f>
        <v>88136614.272650078</v>
      </c>
      <c r="BX91" s="7">
        <f t="shared" si="594"/>
        <v>31127195399.355862</v>
      </c>
      <c r="BY91" s="7">
        <f t="shared" si="594"/>
        <v>78785497.190140411</v>
      </c>
      <c r="BZ91" s="7">
        <f t="shared" si="594"/>
        <v>160856443.28970832</v>
      </c>
      <c r="CA91" s="7">
        <f t="shared" si="594"/>
        <v>31288051842.645557</v>
      </c>
      <c r="CB91" s="7">
        <f t="shared" si="594"/>
        <v>79058899.928682402</v>
      </c>
      <c r="CC91" s="7">
        <f t="shared" si="594"/>
        <v>236709041.06991667</v>
      </c>
      <c r="CD91" s="7">
        <f t="shared" si="594"/>
        <v>31524760883.715473</v>
      </c>
      <c r="CE91" s="7">
        <f t="shared" si="594"/>
        <v>79412416.311555073</v>
      </c>
      <c r="CF91" s="7">
        <f t="shared" si="594"/>
        <v>46961268.11062403</v>
      </c>
      <c r="CG91" s="7">
        <f t="shared" si="594"/>
        <v>31571722151.826103</v>
      </c>
      <c r="CH91" s="7">
        <f t="shared" si="594"/>
        <v>79667135.792281434</v>
      </c>
      <c r="CI91" s="7">
        <f t="shared" si="594"/>
        <v>96472909.883674577</v>
      </c>
      <c r="CJ91" s="7">
        <f t="shared" si="594"/>
        <v>31668195061.709774</v>
      </c>
      <c r="CK91" s="7">
        <f t="shared" si="594"/>
        <v>79788888.409252271</v>
      </c>
      <c r="CL91" s="7">
        <f t="shared" si="594"/>
        <v>62937600.762144074</v>
      </c>
      <c r="CM91" s="7">
        <f t="shared" si="594"/>
        <v>31731132662.471924</v>
      </c>
      <c r="CN91" s="7">
        <f t="shared" si="594"/>
        <v>79930990.4557724</v>
      </c>
      <c r="CO91" s="7">
        <f t="shared" si="594"/>
        <v>49240903.711468585</v>
      </c>
      <c r="CP91" s="7">
        <f t="shared" si="594"/>
        <v>31780373566.183395</v>
      </c>
      <c r="CQ91" s="7">
        <f t="shared" si="594"/>
        <v>80040666.322933465</v>
      </c>
      <c r="CR91" s="7">
        <f t="shared" si="594"/>
        <v>78415488.16361475</v>
      </c>
      <c r="CS91" s="7">
        <f t="shared" si="594"/>
        <v>31858789054.347</v>
      </c>
      <c r="CT91" s="7">
        <f t="shared" si="594"/>
        <v>80176246.330240428</v>
      </c>
      <c r="CU91" s="7">
        <f t="shared" si="594"/>
        <v>345738040.11943209</v>
      </c>
      <c r="CV91" s="7">
        <f t="shared" si="594"/>
        <v>32204527094.466438</v>
      </c>
      <c r="CW91" s="7">
        <f t="shared" si="594"/>
        <v>80621337.575682655</v>
      </c>
      <c r="CX91" s="7">
        <f t="shared" si="594"/>
        <v>231857967.11372542</v>
      </c>
      <c r="CY91" s="7">
        <f t="shared" si="594"/>
        <v>32436385061.580158</v>
      </c>
      <c r="CZ91" s="7">
        <f t="shared" si="594"/>
        <v>81189633.412033141</v>
      </c>
      <c r="DA91" s="7">
        <f t="shared" si="594"/>
        <v>27552220.597742345</v>
      </c>
      <c r="DB91" s="7">
        <f t="shared" si="594"/>
        <v>32463937282.177902</v>
      </c>
      <c r="DC91" s="7">
        <f t="shared" si="594"/>
        <v>81428674.013618782</v>
      </c>
      <c r="DD91" s="7">
        <f t="shared" si="594"/>
        <v>199795034.95225352</v>
      </c>
      <c r="DE91" s="7">
        <f t="shared" si="594"/>
        <v>32663732317.13015</v>
      </c>
      <c r="DF91" s="7">
        <f t="shared" si="594"/>
        <v>81714726.018721521</v>
      </c>
      <c r="DG91" s="7">
        <f t="shared" si="594"/>
        <v>91966771.556315854</v>
      </c>
      <c r="DH91" s="7">
        <f t="shared" si="594"/>
        <v>32755699088.686474</v>
      </c>
      <c r="DI91" s="7">
        <f t="shared" si="594"/>
        <v>82080712.091460496</v>
      </c>
      <c r="DJ91" s="7">
        <f t="shared" si="594"/>
        <v>194372349.97933728</v>
      </c>
      <c r="DK91" s="7">
        <f t="shared" si="594"/>
        <v>32950071438.665802</v>
      </c>
      <c r="DL91" s="7">
        <f t="shared" si="594"/>
        <v>82375637.920413271</v>
      </c>
      <c r="DM91" s="7">
        <f t="shared" si="594"/>
        <v>168745517.7929143</v>
      </c>
      <c r="DN91" s="7">
        <f t="shared" si="594"/>
        <v>33118816956.458725</v>
      </c>
      <c r="DO91" s="7">
        <f t="shared" si="594"/>
        <v>82719191.971005887</v>
      </c>
      <c r="DP91" s="7">
        <f t="shared" si="594"/>
        <v>282393186.41951579</v>
      </c>
      <c r="DQ91" s="7">
        <f t="shared" si="594"/>
        <v>33401210142.878239</v>
      </c>
      <c r="DR91" s="7">
        <f t="shared" si="594"/>
        <v>83460445.234466836</v>
      </c>
      <c r="DS91" s="7">
        <f t="shared" si="594"/>
        <v>57222640.417581022</v>
      </c>
      <c r="DT91" s="7">
        <f t="shared" si="594"/>
        <v>33458432783.295822</v>
      </c>
      <c r="DU91" s="7">
        <f t="shared" si="594"/>
        <v>84103061.087063193</v>
      </c>
      <c r="DV91" s="7">
        <f t="shared" si="594"/>
        <v>72980392.867326885</v>
      </c>
      <c r="DW91" s="7">
        <f t="shared" si="594"/>
        <v>33531413176.163139</v>
      </c>
      <c r="DX91" s="7">
        <f t="shared" si="594"/>
        <v>84233922.882211775</v>
      </c>
      <c r="DY91" s="7">
        <f t="shared" si="594"/>
        <v>126823553.41852248</v>
      </c>
      <c r="DZ91" s="7">
        <f t="shared" si="594"/>
        <v>33658236729.581676</v>
      </c>
      <c r="EA91" s="7">
        <f t="shared" si="594"/>
        <v>84432179.405695722</v>
      </c>
      <c r="EB91" s="7">
        <f t="shared" si="594"/>
        <v>99283198.800768211</v>
      </c>
      <c r="EC91" s="7">
        <f t="shared" si="594"/>
        <v>33757519928.382446</v>
      </c>
      <c r="ED91" s="7">
        <f t="shared" si="594"/>
        <v>84658228.77958551</v>
      </c>
      <c r="EE91" s="7">
        <f t="shared" si="594"/>
        <v>534115568.35315073</v>
      </c>
      <c r="EF91" s="7">
        <f t="shared" si="594"/>
        <v>34291635496.735596</v>
      </c>
      <c r="EG91" s="7">
        <f t="shared" si="594"/>
        <v>85445716.829497829</v>
      </c>
      <c r="EI91" s="156">
        <f ca="1">SUBTOTAL(9,EI12:EI89)</f>
        <v>953160345.21463096</v>
      </c>
      <c r="EJ91" s="156">
        <f ca="1">SUBTOTAL(9,EJ12:EJ89)</f>
        <v>44681784.431142822</v>
      </c>
      <c r="EK91" s="156">
        <f ca="1">SUBTOTAL(9,EK12:EK89)</f>
        <v>997842129.64577353</v>
      </c>
    </row>
    <row r="92" spans="1:144" x14ac:dyDescent="0.2">
      <c r="A92" s="82"/>
      <c r="I92" s="20"/>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I92" s="118"/>
      <c r="EJ92" s="118"/>
      <c r="EK92" s="118"/>
    </row>
    <row r="93" spans="1:144" x14ac:dyDescent="0.2">
      <c r="I93" s="20"/>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I93" s="118"/>
      <c r="EJ93" s="118"/>
      <c r="EK93" s="118"/>
    </row>
    <row r="94" spans="1:144" ht="12" customHeight="1" x14ac:dyDescent="0.2">
      <c r="A94" s="82" t="s">
        <v>115</v>
      </c>
      <c r="I94" s="20"/>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I94" s="118"/>
      <c r="EJ94" s="118"/>
      <c r="EK94" s="118"/>
    </row>
    <row r="95" spans="1:144" x14ac:dyDescent="0.2">
      <c r="A95" s="82"/>
      <c r="I95" s="20"/>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I95" s="118"/>
      <c r="EJ95" s="118"/>
      <c r="EK95" s="118"/>
    </row>
    <row r="96" spans="1:144" x14ac:dyDescent="0.2">
      <c r="A96" s="82" t="s">
        <v>116</v>
      </c>
      <c r="I96" s="20"/>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I96" s="118"/>
      <c r="EJ96" s="118"/>
      <c r="EK96" s="118"/>
    </row>
    <row r="97" spans="1:141" x14ac:dyDescent="0.2">
      <c r="A97" s="52" t="s">
        <v>99</v>
      </c>
      <c r="B97" s="10" t="str">
        <f>C97</f>
        <v>CA</v>
      </c>
      <c r="C97" s="10" t="s">
        <v>31</v>
      </c>
      <c r="D97" s="52" t="s">
        <v>117</v>
      </c>
      <c r="E97" s="52" t="s">
        <v>118</v>
      </c>
      <c r="F97" s="52" t="str">
        <f t="shared" ref="F97:F98" si="595">D97&amp;E97&amp;C97</f>
        <v>AINTPCA</v>
      </c>
      <c r="G97" s="52" t="str">
        <f t="shared" ref="G97:G98" si="596">E97&amp;C97</f>
        <v>INTPCA</v>
      </c>
      <c r="H97" s="20"/>
      <c r="I97" s="20">
        <v>1.9091082419482331E-4</v>
      </c>
      <c r="J97" s="6">
        <v>481167.06</v>
      </c>
      <c r="K97" s="6">
        <f t="shared" ref="K97:K120" si="597">(J97*I97)/12</f>
        <v>7.6550000000000002</v>
      </c>
      <c r="L97" s="6">
        <v>0</v>
      </c>
      <c r="M97" s="6">
        <f t="shared" ref="M97:M120" si="598">J97+L97</f>
        <v>481167.06</v>
      </c>
      <c r="N97" s="6">
        <f t="shared" ref="N97:N120" si="599">(((J97+M97)/2)*$I97)/12</f>
        <v>7.6550000000000002</v>
      </c>
      <c r="O97" s="6">
        <v>0</v>
      </c>
      <c r="P97" s="6">
        <f t="shared" ref="P97:P120" si="600">M97+O97</f>
        <v>481167.06</v>
      </c>
      <c r="Q97" s="6">
        <f t="shared" ref="Q97:Q120" si="601">(((M97+P97)/2)*$I97)/12</f>
        <v>7.6550000000000002</v>
      </c>
      <c r="R97" s="6">
        <v>0</v>
      </c>
      <c r="S97" s="6">
        <f t="shared" ref="S97:S120" si="602">P97+R97</f>
        <v>481167.06</v>
      </c>
      <c r="T97" s="6">
        <f t="shared" ref="T97:T120" si="603">(((P97+S97)/2)*$I97)/12</f>
        <v>7.6550000000000002</v>
      </c>
      <c r="U97" s="6">
        <v>0</v>
      </c>
      <c r="V97" s="6">
        <f t="shared" ref="V97:V120" si="604">S97+U97</f>
        <v>481167.06</v>
      </c>
      <c r="W97" s="6">
        <f t="shared" ref="W97:W120" si="605">(((S97+V97)/2)*$I97)/12</f>
        <v>7.6550000000000002</v>
      </c>
      <c r="X97" s="6">
        <v>0</v>
      </c>
      <c r="Y97" s="6">
        <f t="shared" ref="Y97:Y120" si="606">V97+X97</f>
        <v>481167.06</v>
      </c>
      <c r="Z97" s="6">
        <f t="shared" ref="Z97:Z120" si="607">(((V97+Y97)/2)*$I97)/12</f>
        <v>7.6550000000000002</v>
      </c>
      <c r="AA97" s="6">
        <v>0</v>
      </c>
      <c r="AB97" s="6">
        <f t="shared" ref="AB97:AB120" si="608">Y97+AA97</f>
        <v>481167.06</v>
      </c>
      <c r="AC97" s="6">
        <f t="shared" ref="AC97:AC120" si="609">(((Y97+AB97)/2)*$I97)/12</f>
        <v>7.6550000000000002</v>
      </c>
      <c r="AD97" s="6">
        <v>0</v>
      </c>
      <c r="AE97" s="6">
        <f t="shared" ref="AE97:AE120" si="610">AB97+AD97</f>
        <v>481167.06</v>
      </c>
      <c r="AF97" s="6">
        <f t="shared" ref="AF97:AF120" si="611">(((AB97+AE97)/2)*$I97)/12</f>
        <v>7.6550000000000002</v>
      </c>
      <c r="AG97" s="6">
        <v>0</v>
      </c>
      <c r="AH97" s="6">
        <f t="shared" ref="AH97:AH120" si="612">AE97+AG97</f>
        <v>481167.06</v>
      </c>
      <c r="AI97" s="6">
        <f t="shared" ref="AI97:AI120" si="613">(((AE97+AH97)/2)*$I97)/12</f>
        <v>7.6550000000000002</v>
      </c>
      <c r="AJ97" s="6">
        <v>0</v>
      </c>
      <c r="AK97" s="6">
        <f t="shared" ref="AK97:AK120" si="614">AH97+AJ97</f>
        <v>481167.06</v>
      </c>
      <c r="AL97" s="6">
        <f t="shared" ref="AL97:AL120" si="615">(((AH97+AK97)/2)*$I97)/12</f>
        <v>7.6550000000000002</v>
      </c>
      <c r="AM97" s="6">
        <v>0</v>
      </c>
      <c r="AN97" s="6">
        <f t="shared" ref="AN97:AN120" si="616">AK97+AM97</f>
        <v>481167.06</v>
      </c>
      <c r="AO97" s="6">
        <f t="shared" ref="AO97:AO120" si="617">(((AK97+AN97)/2)*$I97)/12</f>
        <v>7.6550000000000002</v>
      </c>
      <c r="AP97" s="6">
        <v>0</v>
      </c>
      <c r="AQ97" s="6">
        <f t="shared" ref="AQ97:AQ120" si="618">AN97+AP97</f>
        <v>481167.06</v>
      </c>
      <c r="AR97" s="6">
        <f t="shared" ref="AR97:AR120" si="619">(((AN97+AQ97)/2)*$I97)/12</f>
        <v>7.6550000000000002</v>
      </c>
      <c r="AS97" s="6">
        <v>0</v>
      </c>
      <c r="AT97" s="6">
        <f t="shared" ref="AT97:AT120" si="620">AQ97+AS97</f>
        <v>481167.06</v>
      </c>
      <c r="AU97" s="6">
        <f t="shared" ref="AU97:AU120" si="621">(((AQ97+AT97)/2)*$I97)/12</f>
        <v>7.6550000000000002</v>
      </c>
      <c r="AV97" s="6">
        <v>0</v>
      </c>
      <c r="AW97" s="6">
        <f t="shared" ref="AW97:AW120" si="622">AT97+AV97</f>
        <v>481167.06</v>
      </c>
      <c r="AX97" s="6">
        <f t="shared" ref="AX97:AX120" si="623">(((AT97+AW97)/2)*$I97)/12</f>
        <v>7.6550000000000002</v>
      </c>
      <c r="AY97" s="6">
        <v>0</v>
      </c>
      <c r="AZ97" s="6">
        <f t="shared" ref="AZ97:AZ120" si="624">AW97+AY97</f>
        <v>481167.06</v>
      </c>
      <c r="BA97" s="6">
        <f t="shared" ref="BA97:BA120" si="625">(((AW97+AZ97)/2)*$I97)/12</f>
        <v>7.6550000000000002</v>
      </c>
      <c r="BB97" s="6">
        <v>0</v>
      </c>
      <c r="BC97" s="6">
        <f t="shared" ref="BC97:BC120" si="626">AZ97+BB97</f>
        <v>481167.06</v>
      </c>
      <c r="BD97" s="6">
        <f t="shared" ref="BD97:BD120" si="627">(((AZ97+BC97)/2)*$I97)/12</f>
        <v>7.6550000000000002</v>
      </c>
      <c r="BE97" s="6">
        <v>0</v>
      </c>
      <c r="BF97" s="6">
        <f t="shared" ref="BF97:BF120" si="628">BC97+BE97</f>
        <v>481167.06</v>
      </c>
      <c r="BG97" s="6">
        <f t="shared" ref="BG97:BG120" si="629">(((BC97+BF97)/2)*$I97)/12</f>
        <v>7.6550000000000002</v>
      </c>
      <c r="BH97" s="6">
        <v>0</v>
      </c>
      <c r="BI97" s="6">
        <f t="shared" ref="BI97:BI120" si="630">BF97+BH97</f>
        <v>481167.06</v>
      </c>
      <c r="BJ97" s="6">
        <f t="shared" ref="BJ97:BJ120" si="631">(((BF97+BI97)/2)*$I97)/12</f>
        <v>7.6550000000000002</v>
      </c>
      <c r="BK97" s="6">
        <v>0</v>
      </c>
      <c r="BL97" s="6">
        <f t="shared" ref="BL97:BL120" si="632">BI97+BK97</f>
        <v>481167.06</v>
      </c>
      <c r="BM97" s="6">
        <f t="shared" ref="BM97:BM120" si="633">(((BI97+BL97)/2)*$I97)/12</f>
        <v>7.6550000000000002</v>
      </c>
      <c r="BN97" s="6">
        <v>0</v>
      </c>
      <c r="BO97" s="6">
        <f t="shared" ref="BO97:BO120" si="634">BL97+BN97</f>
        <v>481167.06</v>
      </c>
      <c r="BP97" s="6">
        <f t="shared" ref="BP97:BP120" si="635">(((BL97+BO97)/2)*$I97)/12</f>
        <v>7.6550000000000002</v>
      </c>
      <c r="BQ97" s="6">
        <v>0</v>
      </c>
      <c r="BR97" s="6">
        <f t="shared" ref="BR97:BR120" si="636">BO97+BQ97</f>
        <v>481167.06</v>
      </c>
      <c r="BS97" s="6">
        <f t="shared" ref="BS97:BS120" si="637">(((BO97+BR97)/2)*$I97)/12</f>
        <v>7.6550000000000002</v>
      </c>
      <c r="BT97" s="6">
        <v>0</v>
      </c>
      <c r="BU97" s="6">
        <f t="shared" ref="BU97:BU120" si="638">BR97+BT97</f>
        <v>481167.06</v>
      </c>
      <c r="BV97" s="6">
        <f t="shared" ref="BV97:BV120" si="639">(((BR97+BU97)/2)*$I97)/12</f>
        <v>7.6550000000000002</v>
      </c>
      <c r="BW97" s="6">
        <v>0</v>
      </c>
      <c r="BX97" s="6">
        <f t="shared" ref="BX97:BX120" si="640">BU97+BW97</f>
        <v>481167.06</v>
      </c>
      <c r="BY97" s="6">
        <f t="shared" ref="BY97:BY120" si="641">(((BU97+BX97)/2)*$I97)/12</f>
        <v>7.6550000000000002</v>
      </c>
      <c r="BZ97" s="6">
        <v>0</v>
      </c>
      <c r="CA97" s="6">
        <f t="shared" ref="CA97:CA120" si="642">BX97+BZ97</f>
        <v>481167.06</v>
      </c>
      <c r="CB97" s="6">
        <f t="shared" ref="CB97:CB120" si="643">(((BX97+CA97)/2)*$I97)/12</f>
        <v>7.6550000000000002</v>
      </c>
      <c r="CC97" s="6">
        <v>0</v>
      </c>
      <c r="CD97" s="6">
        <f t="shared" ref="CD97:CD120" si="644">CA97+CC97</f>
        <v>481167.06</v>
      </c>
      <c r="CE97" s="6">
        <f t="shared" ref="CE97:CE120" si="645">(((CA97+CD97)/2)*$I97)/12</f>
        <v>7.6550000000000002</v>
      </c>
      <c r="CF97" s="6">
        <v>0</v>
      </c>
      <c r="CG97" s="6">
        <f t="shared" ref="CG97:CG120" si="646">CD97+CF97</f>
        <v>481167.06</v>
      </c>
      <c r="CH97" s="6">
        <f t="shared" ref="CH97:CH120" si="647">(((CD97+CG97)/2)*$I97)/12</f>
        <v>7.6550000000000002</v>
      </c>
      <c r="CI97" s="6">
        <v>0</v>
      </c>
      <c r="CJ97" s="6">
        <f t="shared" ref="CJ97:CJ120" si="648">CG97+CI97</f>
        <v>481167.06</v>
      </c>
      <c r="CK97" s="6">
        <f t="shared" ref="CK97:CK120" si="649">(((CG97+CJ97)/2)*$I97)/12</f>
        <v>7.6550000000000002</v>
      </c>
      <c r="CL97" s="6">
        <v>0</v>
      </c>
      <c r="CM97" s="6">
        <f t="shared" ref="CM97:CM120" si="650">CJ97+CL97</f>
        <v>481167.06</v>
      </c>
      <c r="CN97" s="6">
        <f t="shared" ref="CN97:CN120" si="651">(((CJ97+CM97)/2)*$I97)/12</f>
        <v>7.6550000000000002</v>
      </c>
      <c r="CO97" s="6">
        <v>0</v>
      </c>
      <c r="CP97" s="6">
        <f t="shared" ref="CP97:CP120" si="652">CM97+CO97</f>
        <v>481167.06</v>
      </c>
      <c r="CQ97" s="6">
        <f t="shared" ref="CQ97:CQ120" si="653">(((CM97+CP97)/2)*$I97)/12</f>
        <v>7.6550000000000002</v>
      </c>
      <c r="CR97" s="6">
        <v>0</v>
      </c>
      <c r="CS97" s="6">
        <f t="shared" ref="CS97:CS120" si="654">CP97+CR97</f>
        <v>481167.06</v>
      </c>
      <c r="CT97" s="6">
        <f t="shared" ref="CT97:CT120" si="655">(((CP97+CS97)/2)*$I97)/12</f>
        <v>7.6550000000000002</v>
      </c>
      <c r="CU97" s="6">
        <v>0</v>
      </c>
      <c r="CV97" s="6">
        <f t="shared" ref="CV97:CV120" si="656">CS97+CU97</f>
        <v>481167.06</v>
      </c>
      <c r="CW97" s="6">
        <f t="shared" ref="CW97:CW120" si="657">(((CS97+CV97)/2)*$I97)/12</f>
        <v>7.6550000000000002</v>
      </c>
      <c r="CX97" s="6">
        <v>0</v>
      </c>
      <c r="CY97" s="6">
        <f t="shared" ref="CY97:CY120" si="658">CV97+CX97</f>
        <v>481167.06</v>
      </c>
      <c r="CZ97" s="6">
        <f t="shared" ref="CZ97:CZ120" si="659">(((CV97+CY97)/2)*$I97)/12</f>
        <v>7.6550000000000002</v>
      </c>
      <c r="DA97" s="6">
        <v>0</v>
      </c>
      <c r="DB97" s="6">
        <f t="shared" ref="DB97:DB120" si="660">CY97+DA97</f>
        <v>481167.06</v>
      </c>
      <c r="DC97" s="6">
        <f t="shared" ref="DC97:DC120" si="661">(((CY97+DB97)/2)*$I97)/12</f>
        <v>7.6550000000000002</v>
      </c>
      <c r="DD97" s="6">
        <v>0</v>
      </c>
      <c r="DE97" s="6">
        <f t="shared" ref="DE97:DE120" si="662">DB97+DD97</f>
        <v>481167.06</v>
      </c>
      <c r="DF97" s="6">
        <f t="shared" ref="DF97:DF120" si="663">(((DB97+DE97)/2)*$I97)/12</f>
        <v>7.6550000000000002</v>
      </c>
      <c r="DG97" s="6">
        <v>0</v>
      </c>
      <c r="DH97" s="6">
        <f t="shared" ref="DH97:DH120" si="664">DE97+DG97</f>
        <v>481167.06</v>
      </c>
      <c r="DI97" s="6">
        <f t="shared" ref="DI97:DI120" si="665">(((DE97+DH97)/2)*$I97)/12</f>
        <v>7.6550000000000002</v>
      </c>
      <c r="DJ97" s="6">
        <v>0</v>
      </c>
      <c r="DK97" s="6">
        <f t="shared" ref="DK97:DK120" si="666">DH97+DJ97</f>
        <v>481167.06</v>
      </c>
      <c r="DL97" s="6">
        <f t="shared" ref="DL97:DL120" si="667">(((DH97+DK97)/2)*$I97)/12</f>
        <v>7.6550000000000002</v>
      </c>
      <c r="DM97" s="6">
        <v>0</v>
      </c>
      <c r="DN97" s="6">
        <f t="shared" ref="DN97:DN120" si="668">DK97+DM97</f>
        <v>481167.06</v>
      </c>
      <c r="DO97" s="6">
        <f t="shared" ref="DO97:DO120" si="669">(((DK97+DN97)/2)*$I97)/12</f>
        <v>7.6550000000000002</v>
      </c>
      <c r="DP97" s="6">
        <v>0</v>
      </c>
      <c r="DQ97" s="6">
        <f t="shared" ref="DQ97:DQ120" si="670">DN97+DP97</f>
        <v>481167.06</v>
      </c>
      <c r="DR97" s="6">
        <f t="shared" ref="DR97:DR120" si="671">(((DN97+DQ97)/2)*$I97)/12</f>
        <v>7.6550000000000002</v>
      </c>
      <c r="DS97" s="6">
        <v>0</v>
      </c>
      <c r="DT97" s="6">
        <f t="shared" ref="DT97:DT120" si="672">DQ97+DS97</f>
        <v>481167.06</v>
      </c>
      <c r="DU97" s="6">
        <f t="shared" ref="DU97:DU120" si="673">(((DQ97+DT97)/2)*$I97)/12</f>
        <v>7.6550000000000002</v>
      </c>
      <c r="DV97" s="6">
        <v>0</v>
      </c>
      <c r="DW97" s="6">
        <f t="shared" ref="DW97:DW120" si="674">DT97+DV97</f>
        <v>481167.06</v>
      </c>
      <c r="DX97" s="6">
        <f t="shared" ref="DX97:DX120" si="675">(((DT97+DW97)/2)*$I97)/12</f>
        <v>7.6550000000000002</v>
      </c>
      <c r="DY97" s="6">
        <v>0</v>
      </c>
      <c r="DZ97" s="6">
        <f t="shared" ref="DZ97:DZ120" si="676">DW97+DY97</f>
        <v>481167.06</v>
      </c>
      <c r="EA97" s="6">
        <f t="shared" ref="EA97:EA120" si="677">(((DW97+DZ97)/2)*$I97)/12</f>
        <v>7.6550000000000002</v>
      </c>
      <c r="EB97" s="6">
        <v>0</v>
      </c>
      <c r="EC97" s="6">
        <f t="shared" ref="EC97:EC120" si="678">DZ97+EB97</f>
        <v>481167.06</v>
      </c>
      <c r="ED97" s="6">
        <f t="shared" ref="ED97:ED120" si="679">(((DZ97+EC97)/2)*$I97)/12</f>
        <v>7.6550000000000002</v>
      </c>
      <c r="EE97" s="6">
        <v>0</v>
      </c>
      <c r="EF97" s="6">
        <f t="shared" ref="EF97:EF120" si="680">EC97+EE97</f>
        <v>481167.06</v>
      </c>
      <c r="EG97" s="6">
        <f t="shared" ref="EG97:EG120" si="681">(((EC97+EF97)/2)*$I97)/12</f>
        <v>7.6550000000000002</v>
      </c>
      <c r="EI97" s="118">
        <f t="shared" ref="EI97:EI120" ca="1" si="682">SUMIF($BO$6:$CW$7,"Depreciation Expense",$BO97:$CW97)</f>
        <v>91.86</v>
      </c>
      <c r="EJ97" s="118">
        <f t="shared" ref="EJ97:EJ120" ca="1" si="683">EK97-EI97</f>
        <v>0</v>
      </c>
      <c r="EK97" s="118">
        <f t="shared" ref="EK97:EK104" ca="1" si="684">SUMIF($CY$6:$EG$7,"Depreciation Expense",$CY97:$EG97)</f>
        <v>91.86</v>
      </c>
    </row>
    <row r="98" spans="1:141" x14ac:dyDescent="0.2">
      <c r="A98" s="52" t="s">
        <v>111</v>
      </c>
      <c r="B98" s="10" t="str">
        <f t="shared" ref="B98:B120" si="685">C98</f>
        <v>CN</v>
      </c>
      <c r="C98" s="10" t="s">
        <v>44</v>
      </c>
      <c r="D98" s="52" t="s">
        <v>117</v>
      </c>
      <c r="E98" s="52" t="s">
        <v>118</v>
      </c>
      <c r="F98" s="52" t="str">
        <f t="shared" si="595"/>
        <v>AINTPCN</v>
      </c>
      <c r="G98" s="52" t="str">
        <f t="shared" si="596"/>
        <v>INTPCN</v>
      </c>
      <c r="H98" s="20"/>
      <c r="I98" s="20">
        <v>6.6429610901329414E-2</v>
      </c>
      <c r="J98" s="6">
        <v>225843744.31999999</v>
      </c>
      <c r="K98" s="6">
        <f t="shared" si="597"/>
        <v>1250226.004973077</v>
      </c>
      <c r="L98" s="6">
        <v>-170037.98333333334</v>
      </c>
      <c r="M98" s="6">
        <f t="shared" si="598"/>
        <v>225673706.33666667</v>
      </c>
      <c r="N98" s="6">
        <f t="shared" si="599"/>
        <v>1249755.3567617736</v>
      </c>
      <c r="O98" s="6">
        <v>-170037.98333333334</v>
      </c>
      <c r="P98" s="6">
        <f t="shared" si="600"/>
        <v>225503668.35333335</v>
      </c>
      <c r="Q98" s="6">
        <f t="shared" si="601"/>
        <v>1248814.0603391672</v>
      </c>
      <c r="R98" s="6">
        <v>-170037.98333333334</v>
      </c>
      <c r="S98" s="6">
        <f t="shared" si="602"/>
        <v>225333630.37000003</v>
      </c>
      <c r="T98" s="6">
        <f t="shared" si="603"/>
        <v>1247872.7639165604</v>
      </c>
      <c r="U98" s="6">
        <v>-170037.98333333334</v>
      </c>
      <c r="V98" s="6">
        <f t="shared" si="604"/>
        <v>225163592.38666672</v>
      </c>
      <c r="W98" s="6">
        <f t="shared" si="605"/>
        <v>1246931.4674939539</v>
      </c>
      <c r="X98" s="6">
        <v>-170037.98333333334</v>
      </c>
      <c r="Y98" s="6">
        <f t="shared" si="606"/>
        <v>224993554.4033334</v>
      </c>
      <c r="Z98" s="6">
        <f t="shared" si="607"/>
        <v>1245990.1710713473</v>
      </c>
      <c r="AA98" s="6">
        <v>-170037.98333333334</v>
      </c>
      <c r="AB98" s="6">
        <f t="shared" si="608"/>
        <v>224823516.42000008</v>
      </c>
      <c r="AC98" s="6">
        <f t="shared" si="609"/>
        <v>1245048.8746487407</v>
      </c>
      <c r="AD98" s="6">
        <v>-170037.98333333334</v>
      </c>
      <c r="AE98" s="6">
        <f t="shared" si="610"/>
        <v>224653478.43666676</v>
      </c>
      <c r="AF98" s="6">
        <f t="shared" si="611"/>
        <v>1244107.5782261339</v>
      </c>
      <c r="AG98" s="6">
        <v>-170037.98333333334</v>
      </c>
      <c r="AH98" s="6">
        <f t="shared" si="612"/>
        <v>224483440.45333344</v>
      </c>
      <c r="AI98" s="6">
        <f t="shared" si="613"/>
        <v>1243166.2818035276</v>
      </c>
      <c r="AJ98" s="6">
        <v>-170037.98333333334</v>
      </c>
      <c r="AK98" s="6">
        <f t="shared" si="614"/>
        <v>224313402.47000012</v>
      </c>
      <c r="AL98" s="6">
        <f t="shared" si="615"/>
        <v>1242224.9853809208</v>
      </c>
      <c r="AM98" s="6">
        <v>-170037.98333333334</v>
      </c>
      <c r="AN98" s="6">
        <f t="shared" si="616"/>
        <v>224143364.4866668</v>
      </c>
      <c r="AO98" s="6">
        <f t="shared" si="617"/>
        <v>1241283.6889583145</v>
      </c>
      <c r="AP98" s="6">
        <v>-170037.98333333334</v>
      </c>
      <c r="AQ98" s="6">
        <f t="shared" si="618"/>
        <v>223973326.50333348</v>
      </c>
      <c r="AR98" s="6">
        <f t="shared" si="619"/>
        <v>1240342.3925357077</v>
      </c>
      <c r="AS98" s="6">
        <v>-170037.98333333334</v>
      </c>
      <c r="AT98" s="6">
        <f t="shared" si="620"/>
        <v>223803288.52000016</v>
      </c>
      <c r="AU98" s="6">
        <f t="shared" si="621"/>
        <v>1239401.0961131013</v>
      </c>
      <c r="AV98" s="6">
        <v>-170037.98333333334</v>
      </c>
      <c r="AW98" s="6">
        <f t="shared" si="622"/>
        <v>223633250.53666684</v>
      </c>
      <c r="AX98" s="6">
        <f t="shared" si="623"/>
        <v>1238459.7996904945</v>
      </c>
      <c r="AY98" s="6">
        <v>-170037.98333333334</v>
      </c>
      <c r="AZ98" s="6">
        <f t="shared" si="624"/>
        <v>223463212.55333352</v>
      </c>
      <c r="BA98" s="6">
        <f t="shared" si="625"/>
        <v>1237518.5032678882</v>
      </c>
      <c r="BB98" s="6">
        <v>-170037.98333333334</v>
      </c>
      <c r="BC98" s="6">
        <f t="shared" si="626"/>
        <v>223293174.5700002</v>
      </c>
      <c r="BD98" s="6">
        <f t="shared" si="627"/>
        <v>1236577.2068452814</v>
      </c>
      <c r="BE98" s="6">
        <v>-170037.98333333334</v>
      </c>
      <c r="BF98" s="6">
        <f t="shared" si="628"/>
        <v>223123136.58666688</v>
      </c>
      <c r="BG98" s="6">
        <f t="shared" si="629"/>
        <v>1235635.9104226748</v>
      </c>
      <c r="BH98" s="6">
        <v>-170037.98333333334</v>
      </c>
      <c r="BI98" s="6">
        <f t="shared" si="630"/>
        <v>222953098.60333356</v>
      </c>
      <c r="BJ98" s="6">
        <f t="shared" si="631"/>
        <v>1234694.6140000683</v>
      </c>
      <c r="BK98" s="6">
        <v>-170037.98333333334</v>
      </c>
      <c r="BL98" s="6">
        <f t="shared" si="632"/>
        <v>222783060.62000024</v>
      </c>
      <c r="BM98" s="6">
        <f t="shared" si="633"/>
        <v>1233753.3175774617</v>
      </c>
      <c r="BN98" s="6">
        <v>-170037.98333333334</v>
      </c>
      <c r="BO98" s="6">
        <f t="shared" si="634"/>
        <v>222613022.63666692</v>
      </c>
      <c r="BP98" s="6">
        <f t="shared" si="635"/>
        <v>1232812.0211548549</v>
      </c>
      <c r="BQ98" s="6">
        <v>-170037.98333333334</v>
      </c>
      <c r="BR98" s="6">
        <f t="shared" si="636"/>
        <v>222442984.6533336</v>
      </c>
      <c r="BS98" s="6">
        <f t="shared" si="637"/>
        <v>1231870.7247322486</v>
      </c>
      <c r="BT98" s="6">
        <v>-170037.98333333334</v>
      </c>
      <c r="BU98" s="6">
        <f t="shared" si="638"/>
        <v>222272946.67000028</v>
      </c>
      <c r="BV98" s="6">
        <f t="shared" si="639"/>
        <v>1230929.4283096418</v>
      </c>
      <c r="BW98" s="6">
        <v>-170037.98333333334</v>
      </c>
      <c r="BX98" s="6">
        <f t="shared" si="640"/>
        <v>222102908.68666697</v>
      </c>
      <c r="BY98" s="6">
        <f t="shared" si="641"/>
        <v>1229988.1318870352</v>
      </c>
      <c r="BZ98" s="6">
        <v>-170037.98333333334</v>
      </c>
      <c r="CA98" s="6">
        <f t="shared" si="642"/>
        <v>221932870.70333365</v>
      </c>
      <c r="CB98" s="6">
        <f t="shared" si="643"/>
        <v>1229046.8354644284</v>
      </c>
      <c r="CC98" s="6">
        <v>-170037.98333333334</v>
      </c>
      <c r="CD98" s="6">
        <f t="shared" si="644"/>
        <v>221762832.72000033</v>
      </c>
      <c r="CE98" s="6">
        <f t="shared" si="645"/>
        <v>1228105.5390418221</v>
      </c>
      <c r="CF98" s="6">
        <v>-170037.98333333334</v>
      </c>
      <c r="CG98" s="6">
        <f t="shared" si="646"/>
        <v>221592794.73666701</v>
      </c>
      <c r="CH98" s="6">
        <f t="shared" si="647"/>
        <v>1227164.2426192153</v>
      </c>
      <c r="CI98" s="6">
        <v>-170037.98333333334</v>
      </c>
      <c r="CJ98" s="6">
        <f t="shared" si="648"/>
        <v>221422756.75333369</v>
      </c>
      <c r="CK98" s="6">
        <f t="shared" si="649"/>
        <v>1226222.9461966089</v>
      </c>
      <c r="CL98" s="6">
        <v>-170037.98333333334</v>
      </c>
      <c r="CM98" s="6">
        <f t="shared" si="650"/>
        <v>221252718.77000037</v>
      </c>
      <c r="CN98" s="6">
        <f t="shared" si="651"/>
        <v>1225281.6497740021</v>
      </c>
      <c r="CO98" s="6">
        <v>-170037.98333333334</v>
      </c>
      <c r="CP98" s="6">
        <f t="shared" si="652"/>
        <v>221082680.78666705</v>
      </c>
      <c r="CQ98" s="6">
        <f t="shared" si="653"/>
        <v>1224340.3533513958</v>
      </c>
      <c r="CR98" s="6">
        <v>-170037.98333333334</v>
      </c>
      <c r="CS98" s="6">
        <f t="shared" si="654"/>
        <v>220912642.80333373</v>
      </c>
      <c r="CT98" s="6">
        <f t="shared" si="655"/>
        <v>1223399.056928789</v>
      </c>
      <c r="CU98" s="6">
        <v>-170037.98333333334</v>
      </c>
      <c r="CV98" s="6">
        <f t="shared" si="656"/>
        <v>220742604.82000041</v>
      </c>
      <c r="CW98" s="6">
        <f t="shared" si="657"/>
        <v>1222457.7605061827</v>
      </c>
      <c r="CX98" s="6">
        <v>-170037.98333333334</v>
      </c>
      <c r="CY98" s="6">
        <f t="shared" si="658"/>
        <v>220572566.83666709</v>
      </c>
      <c r="CZ98" s="6">
        <f t="shared" si="659"/>
        <v>1221516.4640835759</v>
      </c>
      <c r="DA98" s="6">
        <v>-170037.98333333334</v>
      </c>
      <c r="DB98" s="6">
        <f t="shared" si="660"/>
        <v>220402528.85333377</v>
      </c>
      <c r="DC98" s="6">
        <f t="shared" si="661"/>
        <v>1220575.1676609693</v>
      </c>
      <c r="DD98" s="6">
        <v>-170037.98333333334</v>
      </c>
      <c r="DE98" s="6">
        <f t="shared" si="662"/>
        <v>220232490.87000045</v>
      </c>
      <c r="DF98" s="6">
        <f t="shared" si="663"/>
        <v>1219633.8712383627</v>
      </c>
      <c r="DG98" s="6">
        <v>-170037.98333333334</v>
      </c>
      <c r="DH98" s="6">
        <f t="shared" si="664"/>
        <v>220062452.88666713</v>
      </c>
      <c r="DI98" s="6">
        <f t="shared" si="665"/>
        <v>1218692.5748157562</v>
      </c>
      <c r="DJ98" s="6">
        <v>-170037.98333333334</v>
      </c>
      <c r="DK98" s="6">
        <f t="shared" si="666"/>
        <v>219892414.90333381</v>
      </c>
      <c r="DL98" s="6">
        <f t="shared" si="667"/>
        <v>1217751.2783931494</v>
      </c>
      <c r="DM98" s="6">
        <v>-170037.98333333334</v>
      </c>
      <c r="DN98" s="6">
        <f t="shared" si="668"/>
        <v>219722376.92000049</v>
      </c>
      <c r="DO98" s="6">
        <f t="shared" si="669"/>
        <v>1216809.981970543</v>
      </c>
      <c r="DP98" s="6">
        <v>-170037.98333333334</v>
      </c>
      <c r="DQ98" s="6">
        <f t="shared" si="670"/>
        <v>219552338.93666717</v>
      </c>
      <c r="DR98" s="6">
        <f t="shared" si="671"/>
        <v>1215868.6855479362</v>
      </c>
      <c r="DS98" s="6">
        <v>-170037.98333333334</v>
      </c>
      <c r="DT98" s="6">
        <f t="shared" si="672"/>
        <v>219382300.95333385</v>
      </c>
      <c r="DU98" s="6">
        <f t="shared" si="673"/>
        <v>1214927.3891253297</v>
      </c>
      <c r="DV98" s="6">
        <v>-170037.98333333334</v>
      </c>
      <c r="DW98" s="6">
        <f t="shared" si="674"/>
        <v>219212262.97000054</v>
      </c>
      <c r="DX98" s="6">
        <f t="shared" si="675"/>
        <v>1213986.0927027229</v>
      </c>
      <c r="DY98" s="6">
        <v>-170037.98333333334</v>
      </c>
      <c r="DZ98" s="6">
        <f t="shared" si="676"/>
        <v>219042224.98666722</v>
      </c>
      <c r="EA98" s="6">
        <f t="shared" si="677"/>
        <v>1213044.7962801165</v>
      </c>
      <c r="EB98" s="6">
        <v>-170037.98333333334</v>
      </c>
      <c r="EC98" s="6">
        <f t="shared" si="678"/>
        <v>218872187.0033339</v>
      </c>
      <c r="ED98" s="6">
        <f t="shared" si="679"/>
        <v>1212103.4998575097</v>
      </c>
      <c r="EE98" s="6">
        <v>-170037.98333333334</v>
      </c>
      <c r="EF98" s="6">
        <f t="shared" si="680"/>
        <v>218702149.02000058</v>
      </c>
      <c r="EG98" s="6">
        <f t="shared" si="681"/>
        <v>1211162.2034349034</v>
      </c>
      <c r="EI98" s="118">
        <f t="shared" ca="1" si="682"/>
        <v>14731618.689966224</v>
      </c>
      <c r="EJ98" s="118">
        <f t="shared" ca="1" si="683"/>
        <v>-135546.68485534936</v>
      </c>
      <c r="EK98" s="118">
        <f t="shared" ca="1" si="684"/>
        <v>14596072.005110875</v>
      </c>
    </row>
    <row r="99" spans="1:141" x14ac:dyDescent="0.2">
      <c r="A99" s="52" t="s">
        <v>85</v>
      </c>
      <c r="B99" s="10" t="str">
        <f t="shared" si="685"/>
        <v>JBG</v>
      </c>
      <c r="C99" s="101" t="s">
        <v>18</v>
      </c>
      <c r="D99" s="52" t="s">
        <v>117</v>
      </c>
      <c r="E99" s="52" t="s">
        <v>118</v>
      </c>
      <c r="F99" s="52" t="str">
        <f>D99&amp;E99&amp;C99</f>
        <v>AINTPJBG</v>
      </c>
      <c r="G99" s="52" t="str">
        <f>E99&amp;C99</f>
        <v>INTPJBG</v>
      </c>
      <c r="H99" s="20"/>
      <c r="I99" s="20">
        <v>0.11646407084731569</v>
      </c>
      <c r="J99" s="6">
        <v>2634359.23</v>
      </c>
      <c r="K99" s="6">
        <f t="shared" si="597"/>
        <v>25567.350000000002</v>
      </c>
      <c r="L99" s="6">
        <v>0</v>
      </c>
      <c r="M99" s="6">
        <f t="shared" si="598"/>
        <v>2634359.23</v>
      </c>
      <c r="N99" s="6">
        <f t="shared" si="599"/>
        <v>25567.350000000002</v>
      </c>
      <c r="O99" s="6">
        <v>0</v>
      </c>
      <c r="P99" s="6">
        <f t="shared" si="600"/>
        <v>2634359.23</v>
      </c>
      <c r="Q99" s="6">
        <f t="shared" si="601"/>
        <v>25567.350000000002</v>
      </c>
      <c r="R99" s="6">
        <v>0</v>
      </c>
      <c r="S99" s="6">
        <f t="shared" si="602"/>
        <v>2634359.23</v>
      </c>
      <c r="T99" s="6">
        <f t="shared" si="603"/>
        <v>25567.350000000002</v>
      </c>
      <c r="U99" s="6">
        <v>0</v>
      </c>
      <c r="V99" s="6">
        <f t="shared" si="604"/>
        <v>2634359.23</v>
      </c>
      <c r="W99" s="6">
        <f t="shared" si="605"/>
        <v>25567.350000000002</v>
      </c>
      <c r="X99" s="6">
        <v>0</v>
      </c>
      <c r="Y99" s="6">
        <f t="shared" si="606"/>
        <v>2634359.23</v>
      </c>
      <c r="Z99" s="6">
        <f t="shared" si="607"/>
        <v>25567.350000000002</v>
      </c>
      <c r="AA99" s="6">
        <v>0</v>
      </c>
      <c r="AB99" s="6">
        <f t="shared" si="608"/>
        <v>2634359.23</v>
      </c>
      <c r="AC99" s="6">
        <f t="shared" si="609"/>
        <v>25567.350000000002</v>
      </c>
      <c r="AD99" s="6">
        <v>0</v>
      </c>
      <c r="AE99" s="6">
        <f t="shared" si="610"/>
        <v>2634359.23</v>
      </c>
      <c r="AF99" s="6">
        <f t="shared" si="611"/>
        <v>25567.350000000002</v>
      </c>
      <c r="AG99" s="6">
        <v>0</v>
      </c>
      <c r="AH99" s="6">
        <f t="shared" si="612"/>
        <v>2634359.23</v>
      </c>
      <c r="AI99" s="6">
        <f t="shared" si="613"/>
        <v>25567.350000000002</v>
      </c>
      <c r="AJ99" s="6">
        <v>0</v>
      </c>
      <c r="AK99" s="6">
        <f t="shared" si="614"/>
        <v>2634359.23</v>
      </c>
      <c r="AL99" s="6">
        <f t="shared" si="615"/>
        <v>25567.350000000002</v>
      </c>
      <c r="AM99" s="6">
        <v>0</v>
      </c>
      <c r="AN99" s="6">
        <f t="shared" si="616"/>
        <v>2634359.23</v>
      </c>
      <c r="AO99" s="6">
        <f t="shared" si="617"/>
        <v>25567.350000000002</v>
      </c>
      <c r="AP99" s="6">
        <v>0</v>
      </c>
      <c r="AQ99" s="6">
        <f t="shared" si="618"/>
        <v>2634359.23</v>
      </c>
      <c r="AR99" s="6">
        <f t="shared" si="619"/>
        <v>25567.350000000002</v>
      </c>
      <c r="AS99" s="6">
        <v>0</v>
      </c>
      <c r="AT99" s="6">
        <f t="shared" si="620"/>
        <v>2634359.23</v>
      </c>
      <c r="AU99" s="6">
        <f t="shared" si="621"/>
        <v>25567.350000000002</v>
      </c>
      <c r="AV99" s="6">
        <v>0</v>
      </c>
      <c r="AW99" s="6">
        <f t="shared" si="622"/>
        <v>2634359.23</v>
      </c>
      <c r="AX99" s="6">
        <f t="shared" si="623"/>
        <v>25567.350000000002</v>
      </c>
      <c r="AY99" s="6">
        <v>0</v>
      </c>
      <c r="AZ99" s="6">
        <f t="shared" si="624"/>
        <v>2634359.23</v>
      </c>
      <c r="BA99" s="6">
        <f t="shared" si="625"/>
        <v>25567.350000000002</v>
      </c>
      <c r="BB99" s="6">
        <v>0</v>
      </c>
      <c r="BC99" s="6">
        <f t="shared" si="626"/>
        <v>2634359.23</v>
      </c>
      <c r="BD99" s="6">
        <f t="shared" si="627"/>
        <v>25567.350000000002</v>
      </c>
      <c r="BE99" s="6">
        <v>0</v>
      </c>
      <c r="BF99" s="6">
        <f t="shared" si="628"/>
        <v>2634359.23</v>
      </c>
      <c r="BG99" s="6">
        <f t="shared" si="629"/>
        <v>25567.350000000002</v>
      </c>
      <c r="BH99" s="6">
        <v>0</v>
      </c>
      <c r="BI99" s="6">
        <f t="shared" si="630"/>
        <v>2634359.23</v>
      </c>
      <c r="BJ99" s="6">
        <f t="shared" si="631"/>
        <v>25567.350000000002</v>
      </c>
      <c r="BK99" s="6">
        <v>0</v>
      </c>
      <c r="BL99" s="6">
        <f t="shared" si="632"/>
        <v>2634359.23</v>
      </c>
      <c r="BM99" s="6">
        <f t="shared" si="633"/>
        <v>25567.350000000002</v>
      </c>
      <c r="BN99" s="6">
        <v>0</v>
      </c>
      <c r="BO99" s="6">
        <f t="shared" si="634"/>
        <v>2634359.23</v>
      </c>
      <c r="BP99" s="6">
        <f t="shared" si="635"/>
        <v>25567.350000000002</v>
      </c>
      <c r="BQ99" s="6">
        <v>0</v>
      </c>
      <c r="BR99" s="6">
        <f t="shared" si="636"/>
        <v>2634359.23</v>
      </c>
      <c r="BS99" s="6">
        <f t="shared" si="637"/>
        <v>25567.350000000002</v>
      </c>
      <c r="BT99" s="6">
        <v>0</v>
      </c>
      <c r="BU99" s="6">
        <f t="shared" si="638"/>
        <v>2634359.23</v>
      </c>
      <c r="BV99" s="6">
        <f t="shared" si="639"/>
        <v>25567.350000000002</v>
      </c>
      <c r="BW99" s="6">
        <v>0</v>
      </c>
      <c r="BX99" s="6">
        <f t="shared" si="640"/>
        <v>2634359.23</v>
      </c>
      <c r="BY99" s="6">
        <f t="shared" si="641"/>
        <v>25567.350000000002</v>
      </c>
      <c r="BZ99" s="6">
        <v>0</v>
      </c>
      <c r="CA99" s="6">
        <f t="shared" si="642"/>
        <v>2634359.23</v>
      </c>
      <c r="CB99" s="6">
        <f t="shared" si="643"/>
        <v>25567.350000000002</v>
      </c>
      <c r="CC99" s="6">
        <v>0</v>
      </c>
      <c r="CD99" s="6">
        <f t="shared" si="644"/>
        <v>2634359.23</v>
      </c>
      <c r="CE99" s="6">
        <f t="shared" si="645"/>
        <v>25567.350000000002</v>
      </c>
      <c r="CF99" s="6">
        <v>0</v>
      </c>
      <c r="CG99" s="6">
        <f t="shared" si="646"/>
        <v>2634359.23</v>
      </c>
      <c r="CH99" s="6">
        <f t="shared" si="647"/>
        <v>25567.350000000002</v>
      </c>
      <c r="CI99" s="6">
        <v>0</v>
      </c>
      <c r="CJ99" s="6">
        <f t="shared" si="648"/>
        <v>2634359.23</v>
      </c>
      <c r="CK99" s="6">
        <f t="shared" si="649"/>
        <v>25567.350000000002</v>
      </c>
      <c r="CL99" s="6">
        <v>0</v>
      </c>
      <c r="CM99" s="6">
        <f t="shared" si="650"/>
        <v>2634359.23</v>
      </c>
      <c r="CN99" s="6">
        <f t="shared" si="651"/>
        <v>25567.350000000002</v>
      </c>
      <c r="CO99" s="6">
        <v>0</v>
      </c>
      <c r="CP99" s="6">
        <f t="shared" si="652"/>
        <v>2634359.23</v>
      </c>
      <c r="CQ99" s="6">
        <f t="shared" si="653"/>
        <v>25567.350000000002</v>
      </c>
      <c r="CR99" s="6">
        <v>0</v>
      </c>
      <c r="CS99" s="6">
        <f t="shared" si="654"/>
        <v>2634359.23</v>
      </c>
      <c r="CT99" s="6">
        <f t="shared" si="655"/>
        <v>25567.350000000002</v>
      </c>
      <c r="CU99" s="6">
        <v>0</v>
      </c>
      <c r="CV99" s="6">
        <f t="shared" si="656"/>
        <v>2634359.23</v>
      </c>
      <c r="CW99" s="6">
        <f t="shared" si="657"/>
        <v>25567.350000000002</v>
      </c>
      <c r="CX99" s="6">
        <v>0</v>
      </c>
      <c r="CY99" s="6">
        <f t="shared" si="658"/>
        <v>2634359.23</v>
      </c>
      <c r="CZ99" s="6">
        <f t="shared" si="659"/>
        <v>25567.350000000002</v>
      </c>
      <c r="DA99" s="6">
        <v>0</v>
      </c>
      <c r="DB99" s="6">
        <f t="shared" si="660"/>
        <v>2634359.23</v>
      </c>
      <c r="DC99" s="6">
        <f t="shared" si="661"/>
        <v>25567.350000000002</v>
      </c>
      <c r="DD99" s="6">
        <v>0</v>
      </c>
      <c r="DE99" s="6">
        <f t="shared" si="662"/>
        <v>2634359.23</v>
      </c>
      <c r="DF99" s="6">
        <f t="shared" si="663"/>
        <v>25567.350000000002</v>
      </c>
      <c r="DG99" s="6">
        <v>0</v>
      </c>
      <c r="DH99" s="6">
        <f t="shared" si="664"/>
        <v>2634359.23</v>
      </c>
      <c r="DI99" s="6">
        <f t="shared" si="665"/>
        <v>25567.350000000002</v>
      </c>
      <c r="DJ99" s="6">
        <v>0</v>
      </c>
      <c r="DK99" s="6">
        <f t="shared" si="666"/>
        <v>2634359.23</v>
      </c>
      <c r="DL99" s="6">
        <f t="shared" si="667"/>
        <v>25567.350000000002</v>
      </c>
      <c r="DM99" s="6">
        <v>0</v>
      </c>
      <c r="DN99" s="6">
        <f t="shared" si="668"/>
        <v>2634359.23</v>
      </c>
      <c r="DO99" s="6">
        <f t="shared" si="669"/>
        <v>25567.350000000002</v>
      </c>
      <c r="DP99" s="6">
        <v>0</v>
      </c>
      <c r="DQ99" s="6">
        <f t="shared" si="670"/>
        <v>2634359.23</v>
      </c>
      <c r="DR99" s="6">
        <f t="shared" si="671"/>
        <v>25567.350000000002</v>
      </c>
      <c r="DS99" s="6">
        <v>0</v>
      </c>
      <c r="DT99" s="6">
        <f t="shared" si="672"/>
        <v>2634359.23</v>
      </c>
      <c r="DU99" s="6">
        <f t="shared" si="673"/>
        <v>25567.350000000002</v>
      </c>
      <c r="DV99" s="6">
        <v>0</v>
      </c>
      <c r="DW99" s="6">
        <f t="shared" si="674"/>
        <v>2634359.23</v>
      </c>
      <c r="DX99" s="6">
        <f t="shared" si="675"/>
        <v>25567.350000000002</v>
      </c>
      <c r="DY99" s="6">
        <v>0</v>
      </c>
      <c r="DZ99" s="6">
        <f t="shared" si="676"/>
        <v>2634359.23</v>
      </c>
      <c r="EA99" s="6">
        <f t="shared" si="677"/>
        <v>25567.350000000002</v>
      </c>
      <c r="EB99" s="6">
        <v>0</v>
      </c>
      <c r="EC99" s="6">
        <f t="shared" si="678"/>
        <v>2634359.23</v>
      </c>
      <c r="ED99" s="6">
        <f t="shared" si="679"/>
        <v>25567.350000000002</v>
      </c>
      <c r="EE99" s="6">
        <v>0</v>
      </c>
      <c r="EF99" s="6">
        <f t="shared" si="680"/>
        <v>2634359.23</v>
      </c>
      <c r="EG99" s="6">
        <f t="shared" si="681"/>
        <v>25567.350000000002</v>
      </c>
      <c r="EI99" s="118">
        <f t="shared" ca="1" si="682"/>
        <v>306808.2</v>
      </c>
      <c r="EJ99" s="118">
        <f t="shared" ca="1" si="683"/>
        <v>0</v>
      </c>
      <c r="EK99" s="118">
        <f t="shared" ca="1" si="684"/>
        <v>306808.2</v>
      </c>
    </row>
    <row r="100" spans="1:141" x14ac:dyDescent="0.2">
      <c r="A100" s="52" t="s">
        <v>105</v>
      </c>
      <c r="B100" s="10" t="str">
        <f t="shared" si="685"/>
        <v>ID</v>
      </c>
      <c r="C100" s="101" t="s">
        <v>32</v>
      </c>
      <c r="D100" s="52" t="s">
        <v>117</v>
      </c>
      <c r="E100" s="52" t="s">
        <v>118</v>
      </c>
      <c r="F100" s="52" t="str">
        <f t="shared" ref="F100:F119" si="686">D100&amp;E100&amp;C100</f>
        <v>AINTPID</v>
      </c>
      <c r="G100" s="52" t="str">
        <f t="shared" ref="G100:G119" si="687">E100&amp;C100</f>
        <v>INTPID</v>
      </c>
      <c r="H100" s="20"/>
      <c r="I100" s="20">
        <v>5.1665480477722167E-3</v>
      </c>
      <c r="J100" s="6">
        <v>4369418.2799999993</v>
      </c>
      <c r="K100" s="6">
        <f t="shared" si="597"/>
        <v>1881.2341237028529</v>
      </c>
      <c r="L100" s="6">
        <v>-86.248166666666677</v>
      </c>
      <c r="M100" s="6">
        <f t="shared" si="598"/>
        <v>4369332.031833333</v>
      </c>
      <c r="N100" s="6">
        <f t="shared" si="599"/>
        <v>1881.2155568154733</v>
      </c>
      <c r="O100" s="6">
        <v>-86.248166666666677</v>
      </c>
      <c r="P100" s="6">
        <f t="shared" si="600"/>
        <v>4369245.7836666666</v>
      </c>
      <c r="Q100" s="6">
        <f t="shared" si="601"/>
        <v>1881.1784230407131</v>
      </c>
      <c r="R100" s="6">
        <v>-86.248166666666677</v>
      </c>
      <c r="S100" s="6">
        <f t="shared" si="602"/>
        <v>4369159.5355000002</v>
      </c>
      <c r="T100" s="6">
        <f t="shared" si="603"/>
        <v>1881.1412892659544</v>
      </c>
      <c r="U100" s="6">
        <v>-86.248166666666677</v>
      </c>
      <c r="V100" s="6">
        <f t="shared" si="604"/>
        <v>4369073.2873333339</v>
      </c>
      <c r="W100" s="6">
        <f t="shared" si="605"/>
        <v>1881.1041554911944</v>
      </c>
      <c r="X100" s="6">
        <v>-86.248166666666677</v>
      </c>
      <c r="Y100" s="6">
        <f t="shared" si="606"/>
        <v>4368987.0391666675</v>
      </c>
      <c r="Z100" s="6">
        <f t="shared" si="607"/>
        <v>1881.0670217164352</v>
      </c>
      <c r="AA100" s="6">
        <v>-86.248166666666677</v>
      </c>
      <c r="AB100" s="6">
        <f t="shared" si="608"/>
        <v>4368900.7910000011</v>
      </c>
      <c r="AC100" s="6">
        <f t="shared" si="609"/>
        <v>1881.0298879416753</v>
      </c>
      <c r="AD100" s="6">
        <v>-86.248166666666677</v>
      </c>
      <c r="AE100" s="6">
        <f t="shared" si="610"/>
        <v>4368814.5428333348</v>
      </c>
      <c r="AF100" s="6">
        <f t="shared" si="611"/>
        <v>1880.992754166916</v>
      </c>
      <c r="AG100" s="6">
        <v>-86.248166666666677</v>
      </c>
      <c r="AH100" s="6">
        <f t="shared" si="612"/>
        <v>4368728.2946666684</v>
      </c>
      <c r="AI100" s="6">
        <f t="shared" si="613"/>
        <v>1880.9556203921563</v>
      </c>
      <c r="AJ100" s="6">
        <v>-86.248166666666677</v>
      </c>
      <c r="AK100" s="6">
        <f t="shared" si="614"/>
        <v>4368642.046500002</v>
      </c>
      <c r="AL100" s="6">
        <f t="shared" si="615"/>
        <v>1880.9184866173973</v>
      </c>
      <c r="AM100" s="6">
        <v>-86.248166666666677</v>
      </c>
      <c r="AN100" s="6">
        <f t="shared" si="616"/>
        <v>4368555.7983333357</v>
      </c>
      <c r="AO100" s="6">
        <f t="shared" si="617"/>
        <v>1880.8813528426372</v>
      </c>
      <c r="AP100" s="6">
        <v>-86.248166666666677</v>
      </c>
      <c r="AQ100" s="6">
        <f t="shared" si="618"/>
        <v>4368469.5501666693</v>
      </c>
      <c r="AR100" s="6">
        <f t="shared" si="619"/>
        <v>1880.8442190678782</v>
      </c>
      <c r="AS100" s="6">
        <v>-86.248166666666677</v>
      </c>
      <c r="AT100" s="6">
        <f t="shared" si="620"/>
        <v>4368383.3020000029</v>
      </c>
      <c r="AU100" s="6">
        <f t="shared" si="621"/>
        <v>1880.8070852931185</v>
      </c>
      <c r="AV100" s="6">
        <v>-86.248166666666677</v>
      </c>
      <c r="AW100" s="6">
        <f t="shared" si="622"/>
        <v>4368297.0538333366</v>
      </c>
      <c r="AX100" s="6">
        <f t="shared" si="623"/>
        <v>1880.7699515183592</v>
      </c>
      <c r="AY100" s="6">
        <v>-86.248166666666677</v>
      </c>
      <c r="AZ100" s="6">
        <f t="shared" si="624"/>
        <v>4368210.8056666702</v>
      </c>
      <c r="BA100" s="6">
        <f t="shared" si="625"/>
        <v>1880.7328177435993</v>
      </c>
      <c r="BB100" s="6">
        <v>-86.248166666666677</v>
      </c>
      <c r="BC100" s="6">
        <f t="shared" si="626"/>
        <v>4368124.5575000038</v>
      </c>
      <c r="BD100" s="6">
        <f t="shared" si="627"/>
        <v>1880.6956839688401</v>
      </c>
      <c r="BE100" s="6">
        <v>-86.248166666666677</v>
      </c>
      <c r="BF100" s="6">
        <f t="shared" si="628"/>
        <v>4368038.3093333375</v>
      </c>
      <c r="BG100" s="6">
        <f t="shared" si="629"/>
        <v>1880.6585501940801</v>
      </c>
      <c r="BH100" s="6">
        <v>-86.248166666666677</v>
      </c>
      <c r="BI100" s="6">
        <f t="shared" si="630"/>
        <v>4367952.0611666711</v>
      </c>
      <c r="BJ100" s="6">
        <f t="shared" si="631"/>
        <v>1880.6214164193213</v>
      </c>
      <c r="BK100" s="6">
        <v>-86.248166666666677</v>
      </c>
      <c r="BL100" s="6">
        <f t="shared" si="632"/>
        <v>4367865.8130000047</v>
      </c>
      <c r="BM100" s="6">
        <f t="shared" si="633"/>
        <v>1880.5842826445612</v>
      </c>
      <c r="BN100" s="6">
        <v>-86.248166666666677</v>
      </c>
      <c r="BO100" s="6">
        <f t="shared" si="634"/>
        <v>4367779.5648333384</v>
      </c>
      <c r="BP100" s="6">
        <f t="shared" si="635"/>
        <v>1880.5471488698022</v>
      </c>
      <c r="BQ100" s="6">
        <v>-86.248166666666677</v>
      </c>
      <c r="BR100" s="6">
        <f t="shared" si="636"/>
        <v>4367693.316666672</v>
      </c>
      <c r="BS100" s="6">
        <f t="shared" si="637"/>
        <v>1880.5100150950423</v>
      </c>
      <c r="BT100" s="6">
        <v>-86.248166666666677</v>
      </c>
      <c r="BU100" s="6">
        <f t="shared" si="638"/>
        <v>4367607.0685000056</v>
      </c>
      <c r="BV100" s="6">
        <f t="shared" si="639"/>
        <v>1880.472881320283</v>
      </c>
      <c r="BW100" s="6">
        <v>-86.248166666666677</v>
      </c>
      <c r="BX100" s="6">
        <f t="shared" si="640"/>
        <v>4367520.8203333393</v>
      </c>
      <c r="BY100" s="6">
        <f t="shared" si="641"/>
        <v>1880.4357475455233</v>
      </c>
      <c r="BZ100" s="6">
        <v>-86.248166666666677</v>
      </c>
      <c r="CA100" s="6">
        <f t="shared" si="642"/>
        <v>4367434.5721666729</v>
      </c>
      <c r="CB100" s="6">
        <f t="shared" si="643"/>
        <v>1880.3986137707641</v>
      </c>
      <c r="CC100" s="6">
        <v>-86.248166666666677</v>
      </c>
      <c r="CD100" s="6">
        <f t="shared" si="644"/>
        <v>4367348.3240000065</v>
      </c>
      <c r="CE100" s="6">
        <f t="shared" si="645"/>
        <v>1880.3614799960042</v>
      </c>
      <c r="CF100" s="6">
        <v>-86.248166666666677</v>
      </c>
      <c r="CG100" s="6">
        <f t="shared" si="646"/>
        <v>4367262.0758333402</v>
      </c>
      <c r="CH100" s="6">
        <f t="shared" si="647"/>
        <v>1880.3243462212452</v>
      </c>
      <c r="CI100" s="6">
        <v>-86.248166666666677</v>
      </c>
      <c r="CJ100" s="6">
        <f t="shared" si="648"/>
        <v>4367175.8276666738</v>
      </c>
      <c r="CK100" s="6">
        <f t="shared" si="649"/>
        <v>1880.2872124464855</v>
      </c>
      <c r="CL100" s="6">
        <v>-86.248166666666677</v>
      </c>
      <c r="CM100" s="6">
        <f t="shared" si="650"/>
        <v>4367089.5795000074</v>
      </c>
      <c r="CN100" s="6">
        <f t="shared" si="651"/>
        <v>1880.2500786717262</v>
      </c>
      <c r="CO100" s="6">
        <v>-86.248166666666677</v>
      </c>
      <c r="CP100" s="6">
        <f t="shared" si="652"/>
        <v>4367003.3313333411</v>
      </c>
      <c r="CQ100" s="6">
        <f t="shared" si="653"/>
        <v>1880.2129448969663</v>
      </c>
      <c r="CR100" s="6">
        <v>-86.248166666666677</v>
      </c>
      <c r="CS100" s="6">
        <f t="shared" si="654"/>
        <v>4366917.0831666747</v>
      </c>
      <c r="CT100" s="6">
        <f t="shared" si="655"/>
        <v>1880.1758111222071</v>
      </c>
      <c r="CU100" s="6">
        <v>-86.248166666666677</v>
      </c>
      <c r="CV100" s="6">
        <f t="shared" si="656"/>
        <v>4366830.8350000083</v>
      </c>
      <c r="CW100" s="6">
        <f t="shared" si="657"/>
        <v>1880.1386773474471</v>
      </c>
      <c r="CX100" s="6">
        <v>-86.248166666666677</v>
      </c>
      <c r="CY100" s="6">
        <f t="shared" si="658"/>
        <v>4366744.586833342</v>
      </c>
      <c r="CZ100" s="6">
        <f t="shared" si="659"/>
        <v>1880.1015435726883</v>
      </c>
      <c r="DA100" s="6">
        <v>-86.248166666666677</v>
      </c>
      <c r="DB100" s="6">
        <f t="shared" si="660"/>
        <v>4366658.3386666756</v>
      </c>
      <c r="DC100" s="6">
        <f t="shared" si="661"/>
        <v>1880.0644097979282</v>
      </c>
      <c r="DD100" s="6">
        <v>-86.248166666666677</v>
      </c>
      <c r="DE100" s="6">
        <f t="shared" si="662"/>
        <v>4366572.0905000092</v>
      </c>
      <c r="DF100" s="6">
        <f t="shared" si="663"/>
        <v>1880.0272760231692</v>
      </c>
      <c r="DG100" s="6">
        <v>-86.248166666666677</v>
      </c>
      <c r="DH100" s="6">
        <f t="shared" si="664"/>
        <v>4366485.8423333429</v>
      </c>
      <c r="DI100" s="6">
        <f t="shared" si="665"/>
        <v>1879.9901422484093</v>
      </c>
      <c r="DJ100" s="6">
        <v>-86.248166666666677</v>
      </c>
      <c r="DK100" s="6">
        <f t="shared" si="666"/>
        <v>4366399.5941666765</v>
      </c>
      <c r="DL100" s="6">
        <f t="shared" si="667"/>
        <v>1879.95300847365</v>
      </c>
      <c r="DM100" s="6">
        <v>-86.248166666666677</v>
      </c>
      <c r="DN100" s="6">
        <f t="shared" si="668"/>
        <v>4366313.3460000101</v>
      </c>
      <c r="DO100" s="6">
        <f t="shared" si="669"/>
        <v>1879.9158746988903</v>
      </c>
      <c r="DP100" s="6">
        <v>-86.248166666666677</v>
      </c>
      <c r="DQ100" s="6">
        <f t="shared" si="670"/>
        <v>4366227.0978333438</v>
      </c>
      <c r="DR100" s="6">
        <f t="shared" si="671"/>
        <v>1879.8787409241311</v>
      </c>
      <c r="DS100" s="6">
        <v>-86.248166666666677</v>
      </c>
      <c r="DT100" s="6">
        <f t="shared" si="672"/>
        <v>4366140.8496666774</v>
      </c>
      <c r="DU100" s="6">
        <f t="shared" si="673"/>
        <v>1879.8416071493712</v>
      </c>
      <c r="DV100" s="6">
        <v>-86.248166666666677</v>
      </c>
      <c r="DW100" s="6">
        <f t="shared" si="674"/>
        <v>4366054.601500011</v>
      </c>
      <c r="DX100" s="6">
        <f t="shared" si="675"/>
        <v>1879.8044733746121</v>
      </c>
      <c r="DY100" s="6">
        <v>-86.248166666666677</v>
      </c>
      <c r="DZ100" s="6">
        <f t="shared" si="676"/>
        <v>4365968.3533333447</v>
      </c>
      <c r="EA100" s="6">
        <f t="shared" si="677"/>
        <v>1879.767339599852</v>
      </c>
      <c r="EB100" s="6">
        <v>-86.248166666666677</v>
      </c>
      <c r="EC100" s="6">
        <f t="shared" si="678"/>
        <v>4365882.1051666783</v>
      </c>
      <c r="ED100" s="6">
        <f t="shared" si="679"/>
        <v>1879.7302058250932</v>
      </c>
      <c r="EE100" s="6">
        <v>-86.248166666666677</v>
      </c>
      <c r="EF100" s="6">
        <f t="shared" si="680"/>
        <v>4365795.857000012</v>
      </c>
      <c r="EG100" s="6">
        <f t="shared" si="681"/>
        <v>1879.6930720503333</v>
      </c>
      <c r="EI100" s="118">
        <f t="shared" ca="1" si="682"/>
        <v>22564.114957303496</v>
      </c>
      <c r="EJ100" s="118">
        <f t="shared" ca="1" si="683"/>
        <v>-5.3472635653633915</v>
      </c>
      <c r="EK100" s="118">
        <f t="shared" ca="1" si="684"/>
        <v>22558.767693738133</v>
      </c>
    </row>
    <row r="101" spans="1:141" x14ac:dyDescent="0.2">
      <c r="A101" s="52" t="s">
        <v>101</v>
      </c>
      <c r="B101" s="10" t="str">
        <f t="shared" si="685"/>
        <v>OR</v>
      </c>
      <c r="C101" s="10" t="s">
        <v>33</v>
      </c>
      <c r="D101" s="52" t="s">
        <v>117</v>
      </c>
      <c r="E101" s="52" t="s">
        <v>118</v>
      </c>
      <c r="F101" s="52" t="str">
        <f t="shared" si="686"/>
        <v>AINTPOR</v>
      </c>
      <c r="G101" s="52" t="str">
        <f t="shared" si="687"/>
        <v>INTPOR</v>
      </c>
      <c r="H101" s="20"/>
      <c r="I101" s="20">
        <v>2.4898332233373988E-3</v>
      </c>
      <c r="J101" s="6">
        <v>4615415.1500000004</v>
      </c>
      <c r="K101" s="6">
        <f t="shared" si="597"/>
        <v>957.63449833039704</v>
      </c>
      <c r="L101" s="6">
        <v>-363.28966666666673</v>
      </c>
      <c r="M101" s="6">
        <f t="shared" si="598"/>
        <v>4615051.8603333337</v>
      </c>
      <c r="N101" s="6">
        <f t="shared" si="599"/>
        <v>957.59680955199019</v>
      </c>
      <c r="O101" s="6">
        <v>-363.28966666666673</v>
      </c>
      <c r="P101" s="6">
        <f t="shared" si="600"/>
        <v>4614688.5706666671</v>
      </c>
      <c r="Q101" s="6">
        <f t="shared" si="601"/>
        <v>957.52143199517695</v>
      </c>
      <c r="R101" s="6">
        <v>-363.28966666666673</v>
      </c>
      <c r="S101" s="6">
        <f t="shared" si="602"/>
        <v>4614325.2810000004</v>
      </c>
      <c r="T101" s="6">
        <f t="shared" si="603"/>
        <v>957.44605443836326</v>
      </c>
      <c r="U101" s="6">
        <v>-363.28966666666673</v>
      </c>
      <c r="V101" s="6">
        <f t="shared" si="604"/>
        <v>4613961.9913333338</v>
      </c>
      <c r="W101" s="6">
        <f t="shared" si="605"/>
        <v>957.37067688155003</v>
      </c>
      <c r="X101" s="6">
        <v>-363.28966666666673</v>
      </c>
      <c r="Y101" s="6">
        <f t="shared" si="606"/>
        <v>4613598.7016666671</v>
      </c>
      <c r="Z101" s="6">
        <f t="shared" si="607"/>
        <v>957.29529932473633</v>
      </c>
      <c r="AA101" s="6">
        <v>-363.28966666666673</v>
      </c>
      <c r="AB101" s="6">
        <f t="shared" si="608"/>
        <v>4613235.4120000005</v>
      </c>
      <c r="AC101" s="6">
        <f t="shared" si="609"/>
        <v>957.2199217679231</v>
      </c>
      <c r="AD101" s="6">
        <v>-363.28966666666673</v>
      </c>
      <c r="AE101" s="6">
        <f t="shared" si="610"/>
        <v>4612872.1223333338</v>
      </c>
      <c r="AF101" s="6">
        <f t="shared" si="611"/>
        <v>957.14454421110941</v>
      </c>
      <c r="AG101" s="6">
        <v>-363.28966666666673</v>
      </c>
      <c r="AH101" s="6">
        <f t="shared" si="612"/>
        <v>4612508.8326666672</v>
      </c>
      <c r="AI101" s="6">
        <f t="shared" si="613"/>
        <v>957.06916665429605</v>
      </c>
      <c r="AJ101" s="6">
        <v>-363.28966666666673</v>
      </c>
      <c r="AK101" s="6">
        <f t="shared" si="614"/>
        <v>4612145.5430000005</v>
      </c>
      <c r="AL101" s="6">
        <f t="shared" si="615"/>
        <v>956.99378909748236</v>
      </c>
      <c r="AM101" s="6">
        <v>-363.28966666666673</v>
      </c>
      <c r="AN101" s="6">
        <f t="shared" si="616"/>
        <v>4611782.2533333339</v>
      </c>
      <c r="AO101" s="6">
        <f t="shared" si="617"/>
        <v>956.91841154066913</v>
      </c>
      <c r="AP101" s="6">
        <v>-363.28966666666673</v>
      </c>
      <c r="AQ101" s="6">
        <f t="shared" si="618"/>
        <v>4611418.9636666672</v>
      </c>
      <c r="AR101" s="6">
        <f t="shared" si="619"/>
        <v>956.84303398385543</v>
      </c>
      <c r="AS101" s="6">
        <v>-363.28966666666673</v>
      </c>
      <c r="AT101" s="6">
        <f t="shared" si="620"/>
        <v>4611055.6740000006</v>
      </c>
      <c r="AU101" s="6">
        <f t="shared" si="621"/>
        <v>956.7676564270422</v>
      </c>
      <c r="AV101" s="6">
        <v>-363.28966666666673</v>
      </c>
      <c r="AW101" s="6">
        <f t="shared" si="622"/>
        <v>4610692.3843333339</v>
      </c>
      <c r="AX101" s="6">
        <f t="shared" si="623"/>
        <v>956.69227887022851</v>
      </c>
      <c r="AY101" s="6">
        <v>-363.28966666666673</v>
      </c>
      <c r="AZ101" s="6">
        <f t="shared" si="624"/>
        <v>4610329.0946666673</v>
      </c>
      <c r="BA101" s="6">
        <f t="shared" si="625"/>
        <v>956.61690131341527</v>
      </c>
      <c r="BB101" s="6">
        <v>-363.28966666666673</v>
      </c>
      <c r="BC101" s="6">
        <f t="shared" si="626"/>
        <v>4609965.8050000006</v>
      </c>
      <c r="BD101" s="6">
        <f t="shared" si="627"/>
        <v>956.54152375660158</v>
      </c>
      <c r="BE101" s="6">
        <v>-363.28966666666673</v>
      </c>
      <c r="BF101" s="6">
        <f t="shared" si="628"/>
        <v>4609602.515333334</v>
      </c>
      <c r="BG101" s="6">
        <f t="shared" si="629"/>
        <v>956.46614619978811</v>
      </c>
      <c r="BH101" s="6">
        <v>-363.28966666666673</v>
      </c>
      <c r="BI101" s="6">
        <f t="shared" si="630"/>
        <v>4609239.2256666673</v>
      </c>
      <c r="BJ101" s="6">
        <f t="shared" si="631"/>
        <v>956.39076864297442</v>
      </c>
      <c r="BK101" s="6">
        <v>-363.28966666666673</v>
      </c>
      <c r="BL101" s="6">
        <f t="shared" si="632"/>
        <v>4608875.9360000007</v>
      </c>
      <c r="BM101" s="6">
        <f t="shared" si="633"/>
        <v>956.31539108616118</v>
      </c>
      <c r="BN101" s="6">
        <v>-363.28966666666673</v>
      </c>
      <c r="BO101" s="6">
        <f t="shared" si="634"/>
        <v>4608512.646333334</v>
      </c>
      <c r="BP101" s="6">
        <f t="shared" si="635"/>
        <v>956.24001352934749</v>
      </c>
      <c r="BQ101" s="6">
        <v>-363.28966666666673</v>
      </c>
      <c r="BR101" s="6">
        <f t="shared" si="636"/>
        <v>4608149.3566666674</v>
      </c>
      <c r="BS101" s="6">
        <f t="shared" si="637"/>
        <v>956.16463597253426</v>
      </c>
      <c r="BT101" s="6">
        <v>-363.28966666666673</v>
      </c>
      <c r="BU101" s="6">
        <f t="shared" si="638"/>
        <v>4607786.0670000007</v>
      </c>
      <c r="BV101" s="6">
        <f t="shared" si="639"/>
        <v>956.08925841572056</v>
      </c>
      <c r="BW101" s="6">
        <v>-363.28966666666673</v>
      </c>
      <c r="BX101" s="6">
        <f t="shared" si="640"/>
        <v>4607422.7773333341</v>
      </c>
      <c r="BY101" s="6">
        <f t="shared" si="641"/>
        <v>956.01388085890733</v>
      </c>
      <c r="BZ101" s="6">
        <v>-363.28966666666673</v>
      </c>
      <c r="CA101" s="6">
        <f t="shared" si="642"/>
        <v>4607059.4876666674</v>
      </c>
      <c r="CB101" s="6">
        <f t="shared" si="643"/>
        <v>955.93850330209364</v>
      </c>
      <c r="CC101" s="6">
        <v>-363.28966666666673</v>
      </c>
      <c r="CD101" s="6">
        <f t="shared" si="644"/>
        <v>4606696.1980000008</v>
      </c>
      <c r="CE101" s="6">
        <f t="shared" si="645"/>
        <v>955.86312574528029</v>
      </c>
      <c r="CF101" s="6">
        <v>-363.28966666666673</v>
      </c>
      <c r="CG101" s="6">
        <f t="shared" si="646"/>
        <v>4606332.9083333341</v>
      </c>
      <c r="CH101" s="6">
        <f t="shared" si="647"/>
        <v>955.78774818846659</v>
      </c>
      <c r="CI101" s="6">
        <v>-363.28966666666673</v>
      </c>
      <c r="CJ101" s="6">
        <f t="shared" si="648"/>
        <v>4605969.6186666675</v>
      </c>
      <c r="CK101" s="6">
        <f t="shared" si="649"/>
        <v>955.71237063165336</v>
      </c>
      <c r="CL101" s="6">
        <v>-363.28966666666673</v>
      </c>
      <c r="CM101" s="6">
        <f t="shared" si="650"/>
        <v>4605606.3290000008</v>
      </c>
      <c r="CN101" s="6">
        <f t="shared" si="651"/>
        <v>955.63699307483967</v>
      </c>
      <c r="CO101" s="6">
        <v>-363.28966666666673</v>
      </c>
      <c r="CP101" s="6">
        <f t="shared" si="652"/>
        <v>4605243.0393333342</v>
      </c>
      <c r="CQ101" s="6">
        <f t="shared" si="653"/>
        <v>955.56161551802643</v>
      </c>
      <c r="CR101" s="6">
        <v>-363.28966666666673</v>
      </c>
      <c r="CS101" s="6">
        <f t="shared" si="654"/>
        <v>4604879.7496666675</v>
      </c>
      <c r="CT101" s="6">
        <f t="shared" si="655"/>
        <v>955.48623796121274</v>
      </c>
      <c r="CU101" s="6">
        <v>-363.28966666666673</v>
      </c>
      <c r="CV101" s="6">
        <f t="shared" si="656"/>
        <v>4604516.4600000009</v>
      </c>
      <c r="CW101" s="6">
        <f t="shared" si="657"/>
        <v>955.4108604043995</v>
      </c>
      <c r="CX101" s="6">
        <v>-363.28966666666673</v>
      </c>
      <c r="CY101" s="6">
        <f t="shared" si="658"/>
        <v>4604153.1703333342</v>
      </c>
      <c r="CZ101" s="6">
        <f t="shared" si="659"/>
        <v>955.33548284758581</v>
      </c>
      <c r="DA101" s="6">
        <v>-363.28966666666673</v>
      </c>
      <c r="DB101" s="6">
        <f t="shared" si="660"/>
        <v>4603789.8806666676</v>
      </c>
      <c r="DC101" s="6">
        <f t="shared" si="661"/>
        <v>955.26010529077246</v>
      </c>
      <c r="DD101" s="6">
        <v>-363.28966666666673</v>
      </c>
      <c r="DE101" s="6">
        <f t="shared" si="662"/>
        <v>4603426.5910000009</v>
      </c>
      <c r="DF101" s="6">
        <f t="shared" si="663"/>
        <v>955.18472773395877</v>
      </c>
      <c r="DG101" s="6">
        <v>-363.28966666666673</v>
      </c>
      <c r="DH101" s="6">
        <f t="shared" si="664"/>
        <v>4603063.3013333343</v>
      </c>
      <c r="DI101" s="6">
        <f t="shared" si="665"/>
        <v>955.10935017714553</v>
      </c>
      <c r="DJ101" s="6">
        <v>-363.28966666666673</v>
      </c>
      <c r="DK101" s="6">
        <f t="shared" si="666"/>
        <v>4602700.0116666676</v>
      </c>
      <c r="DL101" s="6">
        <f t="shared" si="667"/>
        <v>955.03397262033184</v>
      </c>
      <c r="DM101" s="6">
        <v>-363.28966666666673</v>
      </c>
      <c r="DN101" s="6">
        <f t="shared" si="668"/>
        <v>4602336.722000001</v>
      </c>
      <c r="DO101" s="6">
        <f t="shared" si="669"/>
        <v>954.9585950635186</v>
      </c>
      <c r="DP101" s="6">
        <v>-363.28966666666673</v>
      </c>
      <c r="DQ101" s="6">
        <f t="shared" si="670"/>
        <v>4601973.4323333343</v>
      </c>
      <c r="DR101" s="6">
        <f t="shared" si="671"/>
        <v>954.88321750670491</v>
      </c>
      <c r="DS101" s="6">
        <v>-363.28966666666673</v>
      </c>
      <c r="DT101" s="6">
        <f t="shared" si="672"/>
        <v>4601610.1426666677</v>
      </c>
      <c r="DU101" s="6">
        <f t="shared" si="673"/>
        <v>954.80783994989167</v>
      </c>
      <c r="DV101" s="6">
        <v>-363.28966666666673</v>
      </c>
      <c r="DW101" s="6">
        <f t="shared" si="674"/>
        <v>4601246.8530000011</v>
      </c>
      <c r="DX101" s="6">
        <f t="shared" si="675"/>
        <v>954.73246239307798</v>
      </c>
      <c r="DY101" s="6">
        <v>-363.28966666666673</v>
      </c>
      <c r="DZ101" s="6">
        <f t="shared" si="676"/>
        <v>4600883.5633333344</v>
      </c>
      <c r="EA101" s="6">
        <f t="shared" si="677"/>
        <v>954.65708483626452</v>
      </c>
      <c r="EB101" s="6">
        <v>-363.28966666666673</v>
      </c>
      <c r="EC101" s="6">
        <f t="shared" si="678"/>
        <v>4600520.2736666678</v>
      </c>
      <c r="ED101" s="6">
        <f t="shared" si="679"/>
        <v>954.58170727945082</v>
      </c>
      <c r="EE101" s="6">
        <v>-363.28966666666673</v>
      </c>
      <c r="EF101" s="6">
        <f t="shared" si="680"/>
        <v>4600156.9840000011</v>
      </c>
      <c r="EG101" s="6">
        <f t="shared" si="681"/>
        <v>954.50632972263759</v>
      </c>
      <c r="EI101" s="118">
        <f t="shared" ca="1" si="682"/>
        <v>11469.905243602483</v>
      </c>
      <c r="EJ101" s="118">
        <f t="shared" ca="1" si="683"/>
        <v>-10.854368181144309</v>
      </c>
      <c r="EK101" s="118">
        <f t="shared" ca="1" si="684"/>
        <v>11459.050875421339</v>
      </c>
    </row>
    <row r="102" spans="1:141" x14ac:dyDescent="0.2">
      <c r="A102" s="52" t="s">
        <v>112</v>
      </c>
      <c r="B102" s="10" t="str">
        <f t="shared" si="685"/>
        <v>CAEE</v>
      </c>
      <c r="C102" s="10" t="s">
        <v>45</v>
      </c>
      <c r="D102" s="52" t="s">
        <v>117</v>
      </c>
      <c r="E102" s="52" t="s">
        <v>118</v>
      </c>
      <c r="F102" s="52" t="str">
        <f t="shared" si="686"/>
        <v>AINTPCAEE</v>
      </c>
      <c r="G102" s="52" t="str">
        <f t="shared" si="687"/>
        <v>INTPCAEE</v>
      </c>
      <c r="H102" s="20"/>
      <c r="I102" s="20">
        <v>0.20000043928142344</v>
      </c>
      <c r="J102" s="6">
        <v>9105.7800000000007</v>
      </c>
      <c r="K102" s="6">
        <f t="shared" si="597"/>
        <v>151.76333333333335</v>
      </c>
      <c r="L102" s="6">
        <v>-388.32666666666665</v>
      </c>
      <c r="M102" s="6">
        <f t="shared" si="598"/>
        <v>8717.4533333333347</v>
      </c>
      <c r="N102" s="6">
        <f t="shared" si="599"/>
        <v>148.52727067008234</v>
      </c>
      <c r="O102" s="6">
        <v>-388.32666666666665</v>
      </c>
      <c r="P102" s="6">
        <f t="shared" si="600"/>
        <v>8329.1266666666688</v>
      </c>
      <c r="Q102" s="6">
        <f t="shared" si="601"/>
        <v>142.05514534358031</v>
      </c>
      <c r="R102" s="6">
        <v>-388.32666666666665</v>
      </c>
      <c r="S102" s="6">
        <f t="shared" si="602"/>
        <v>7940.800000000002</v>
      </c>
      <c r="T102" s="6">
        <f t="shared" si="603"/>
        <v>135.58302001707833</v>
      </c>
      <c r="U102" s="6">
        <v>-388.32666666666665</v>
      </c>
      <c r="V102" s="6">
        <f t="shared" si="604"/>
        <v>7552.4733333333352</v>
      </c>
      <c r="W102" s="6">
        <f t="shared" si="605"/>
        <v>129.11089469057632</v>
      </c>
      <c r="X102" s="6">
        <v>-388.32666666666665</v>
      </c>
      <c r="Y102" s="6">
        <f t="shared" si="606"/>
        <v>7164.1466666666684</v>
      </c>
      <c r="Z102" s="6">
        <f t="shared" si="607"/>
        <v>122.63876936407426</v>
      </c>
      <c r="AA102" s="6">
        <v>-388.32666666666665</v>
      </c>
      <c r="AB102" s="6">
        <f t="shared" si="608"/>
        <v>6775.8200000000015</v>
      </c>
      <c r="AC102" s="6">
        <f t="shared" si="609"/>
        <v>116.16664403757227</v>
      </c>
      <c r="AD102" s="6">
        <v>-388.32666666666665</v>
      </c>
      <c r="AE102" s="6">
        <f t="shared" si="610"/>
        <v>6387.4933333333347</v>
      </c>
      <c r="AF102" s="6">
        <f t="shared" si="611"/>
        <v>109.69451871107022</v>
      </c>
      <c r="AG102" s="6">
        <v>-388.32666666666665</v>
      </c>
      <c r="AH102" s="6">
        <f t="shared" si="612"/>
        <v>5999.1666666666679</v>
      </c>
      <c r="AI102" s="6">
        <f t="shared" si="613"/>
        <v>103.22239338456821</v>
      </c>
      <c r="AJ102" s="6">
        <v>-388.32666666666665</v>
      </c>
      <c r="AK102" s="6">
        <f t="shared" si="614"/>
        <v>5610.8400000000011</v>
      </c>
      <c r="AL102" s="6">
        <f t="shared" si="615"/>
        <v>96.750268058066183</v>
      </c>
      <c r="AM102" s="6">
        <v>-388.32666666666665</v>
      </c>
      <c r="AN102" s="6">
        <f t="shared" si="616"/>
        <v>5222.5133333333342</v>
      </c>
      <c r="AO102" s="6">
        <f t="shared" si="617"/>
        <v>90.278142731564174</v>
      </c>
      <c r="AP102" s="6">
        <v>-388.32666666666665</v>
      </c>
      <c r="AQ102" s="6">
        <f t="shared" si="618"/>
        <v>4834.1866666666674</v>
      </c>
      <c r="AR102" s="6">
        <f t="shared" si="619"/>
        <v>83.806017405062136</v>
      </c>
      <c r="AS102" s="6">
        <v>-388.32666666666665</v>
      </c>
      <c r="AT102" s="6">
        <f t="shared" si="620"/>
        <v>4445.8600000000006</v>
      </c>
      <c r="AU102" s="6">
        <f t="shared" si="621"/>
        <v>77.333892078560126</v>
      </c>
      <c r="AV102" s="6">
        <v>-388.32666666666665</v>
      </c>
      <c r="AW102" s="6">
        <f t="shared" si="622"/>
        <v>4057.5333333333338</v>
      </c>
      <c r="AX102" s="6">
        <f t="shared" si="623"/>
        <v>70.861766752058102</v>
      </c>
      <c r="AY102" s="6">
        <v>-388.32666666666665</v>
      </c>
      <c r="AZ102" s="6">
        <f t="shared" si="624"/>
        <v>3669.2066666666669</v>
      </c>
      <c r="BA102" s="6">
        <f t="shared" si="625"/>
        <v>64.389641425556079</v>
      </c>
      <c r="BB102" s="6">
        <v>-388.32666666666665</v>
      </c>
      <c r="BC102" s="6">
        <f t="shared" si="626"/>
        <v>3280.88</v>
      </c>
      <c r="BD102" s="6">
        <f t="shared" si="627"/>
        <v>57.917516099054062</v>
      </c>
      <c r="BE102" s="6">
        <v>-388.32666666666665</v>
      </c>
      <c r="BF102" s="6">
        <f t="shared" si="628"/>
        <v>2892.5533333333333</v>
      </c>
      <c r="BG102" s="6">
        <f t="shared" si="629"/>
        <v>51.445390772552038</v>
      </c>
      <c r="BH102" s="6">
        <v>-388.32666666666665</v>
      </c>
      <c r="BI102" s="6">
        <f t="shared" si="630"/>
        <v>2504.2266666666665</v>
      </c>
      <c r="BJ102" s="6">
        <f t="shared" si="631"/>
        <v>44.973265446050014</v>
      </c>
      <c r="BK102" s="6">
        <v>-388.32666666666665</v>
      </c>
      <c r="BL102" s="6">
        <f t="shared" si="632"/>
        <v>2115.8999999999996</v>
      </c>
      <c r="BM102" s="6">
        <f t="shared" si="633"/>
        <v>38.501140119547991</v>
      </c>
      <c r="BN102" s="6">
        <v>-388.32666666666665</v>
      </c>
      <c r="BO102" s="6">
        <f t="shared" si="634"/>
        <v>1727.573333333333</v>
      </c>
      <c r="BP102" s="6">
        <f t="shared" si="635"/>
        <v>32.029014793045974</v>
      </c>
      <c r="BQ102" s="6">
        <v>-388.32666666666665</v>
      </c>
      <c r="BR102" s="6">
        <f t="shared" si="636"/>
        <v>1339.2466666666664</v>
      </c>
      <c r="BS102" s="6">
        <f t="shared" si="637"/>
        <v>25.556889466543961</v>
      </c>
      <c r="BT102" s="6">
        <v>-388.32666666666665</v>
      </c>
      <c r="BU102" s="6">
        <f t="shared" si="638"/>
        <v>950.91999999999985</v>
      </c>
      <c r="BV102" s="6">
        <f t="shared" si="639"/>
        <v>19.084764140041937</v>
      </c>
      <c r="BW102" s="6">
        <v>-388.32666666666665</v>
      </c>
      <c r="BX102" s="6">
        <f t="shared" si="640"/>
        <v>562.59333333333325</v>
      </c>
      <c r="BY102" s="6">
        <f t="shared" si="641"/>
        <v>12.612638813539919</v>
      </c>
      <c r="BZ102" s="6">
        <v>-388.32666666666665</v>
      </c>
      <c r="CA102" s="6">
        <f t="shared" si="642"/>
        <v>174.26666666666659</v>
      </c>
      <c r="CB102" s="6">
        <f t="shared" si="643"/>
        <v>6.1405134870379028</v>
      </c>
      <c r="CC102" s="6">
        <v>-388.32666666666665</v>
      </c>
      <c r="CD102" s="6">
        <f t="shared" si="644"/>
        <v>-214.06000000000006</v>
      </c>
      <c r="CE102" s="6">
        <f t="shared" si="645"/>
        <v>-0.33161183946411682</v>
      </c>
      <c r="CF102" s="6">
        <v>-388.32666666666665</v>
      </c>
      <c r="CG102" s="6">
        <f t="shared" si="646"/>
        <v>-602.38666666666677</v>
      </c>
      <c r="CH102" s="6">
        <f t="shared" si="647"/>
        <v>-6.8037371659661359</v>
      </c>
      <c r="CI102" s="6">
        <v>-388.32666666666665</v>
      </c>
      <c r="CJ102" s="6">
        <f t="shared" si="648"/>
        <v>-990.71333333333337</v>
      </c>
      <c r="CK102" s="6">
        <f t="shared" si="649"/>
        <v>-13.275862492468155</v>
      </c>
      <c r="CL102" s="6">
        <v>-388.32666666666665</v>
      </c>
      <c r="CM102" s="6">
        <f t="shared" si="650"/>
        <v>-1379.04</v>
      </c>
      <c r="CN102" s="6">
        <f t="shared" si="651"/>
        <v>-19.74798781897017</v>
      </c>
      <c r="CO102" s="6">
        <v>-388.32666666666665</v>
      </c>
      <c r="CP102" s="6">
        <f t="shared" si="652"/>
        <v>-1767.3666666666666</v>
      </c>
      <c r="CQ102" s="6">
        <f t="shared" si="653"/>
        <v>-26.220113145472194</v>
      </c>
      <c r="CR102" s="6">
        <v>-388.32666666666665</v>
      </c>
      <c r="CS102" s="6">
        <f t="shared" si="654"/>
        <v>-2155.6933333333332</v>
      </c>
      <c r="CT102" s="6">
        <f t="shared" si="655"/>
        <v>-32.692238471974207</v>
      </c>
      <c r="CU102" s="6">
        <v>-388.32666666666665</v>
      </c>
      <c r="CV102" s="6">
        <f t="shared" si="656"/>
        <v>-2544.02</v>
      </c>
      <c r="CW102" s="6">
        <f t="shared" si="657"/>
        <v>-39.164363798476224</v>
      </c>
      <c r="CX102" s="6">
        <v>-388.32666666666665</v>
      </c>
      <c r="CY102" s="6">
        <f t="shared" si="658"/>
        <v>-2932.3466666666668</v>
      </c>
      <c r="CZ102" s="6">
        <f t="shared" si="659"/>
        <v>-45.636489124978247</v>
      </c>
      <c r="DA102" s="6">
        <v>-388.32666666666665</v>
      </c>
      <c r="DB102" s="6">
        <f t="shared" si="660"/>
        <v>-3320.6733333333336</v>
      </c>
      <c r="DC102" s="6">
        <f t="shared" si="661"/>
        <v>-52.108614451480271</v>
      </c>
      <c r="DD102" s="6">
        <v>-388.32666666666665</v>
      </c>
      <c r="DE102" s="6">
        <f t="shared" si="662"/>
        <v>-3709.0000000000005</v>
      </c>
      <c r="DF102" s="6">
        <f t="shared" si="663"/>
        <v>-58.580739777982295</v>
      </c>
      <c r="DG102" s="6">
        <v>-388.32666666666665</v>
      </c>
      <c r="DH102" s="6">
        <f t="shared" si="664"/>
        <v>-4097.3266666666668</v>
      </c>
      <c r="DI102" s="6">
        <f t="shared" si="665"/>
        <v>-65.052865104484312</v>
      </c>
      <c r="DJ102" s="6">
        <v>-388.32666666666665</v>
      </c>
      <c r="DK102" s="6">
        <f t="shared" si="666"/>
        <v>-4485.6533333333336</v>
      </c>
      <c r="DL102" s="6">
        <f t="shared" si="667"/>
        <v>-71.524990430986321</v>
      </c>
      <c r="DM102" s="6">
        <v>-388.32666666666665</v>
      </c>
      <c r="DN102" s="6">
        <f t="shared" si="668"/>
        <v>-4873.9800000000005</v>
      </c>
      <c r="DO102" s="6">
        <f t="shared" si="669"/>
        <v>-77.997115757488359</v>
      </c>
      <c r="DP102" s="6">
        <v>-388.32666666666665</v>
      </c>
      <c r="DQ102" s="6">
        <f t="shared" si="670"/>
        <v>-5262.3066666666673</v>
      </c>
      <c r="DR102" s="6">
        <f t="shared" si="671"/>
        <v>-84.469241083990354</v>
      </c>
      <c r="DS102" s="6">
        <v>-388.32666666666665</v>
      </c>
      <c r="DT102" s="6">
        <f t="shared" si="672"/>
        <v>-5650.6333333333341</v>
      </c>
      <c r="DU102" s="6">
        <f t="shared" si="673"/>
        <v>-90.941366410492392</v>
      </c>
      <c r="DV102" s="6">
        <v>-388.32666666666665</v>
      </c>
      <c r="DW102" s="6">
        <f t="shared" si="674"/>
        <v>-6038.9600000000009</v>
      </c>
      <c r="DX102" s="6">
        <f t="shared" si="675"/>
        <v>-97.413491736994402</v>
      </c>
      <c r="DY102" s="6">
        <v>-388.32666666666665</v>
      </c>
      <c r="DZ102" s="6">
        <f t="shared" si="676"/>
        <v>-6427.2866666666678</v>
      </c>
      <c r="EA102" s="6">
        <f t="shared" si="677"/>
        <v>-103.88561706349644</v>
      </c>
      <c r="EB102" s="6">
        <v>-388.32666666666665</v>
      </c>
      <c r="EC102" s="6">
        <f t="shared" si="678"/>
        <v>-6815.6133333333346</v>
      </c>
      <c r="ED102" s="6">
        <f t="shared" si="679"/>
        <v>-110.35774238999845</v>
      </c>
      <c r="EE102" s="6">
        <v>-388.32666666666665</v>
      </c>
      <c r="EF102" s="6">
        <f t="shared" si="680"/>
        <v>-7203.9400000000014</v>
      </c>
      <c r="EG102" s="6">
        <f t="shared" si="681"/>
        <v>-116.82986771650049</v>
      </c>
      <c r="EI102" s="118">
        <f t="shared" ca="1" si="682"/>
        <v>-42.812094032581498</v>
      </c>
      <c r="EJ102" s="118">
        <f t="shared" ca="1" si="683"/>
        <v>-931.98604701629074</v>
      </c>
      <c r="EK102" s="118">
        <f t="shared" ca="1" si="684"/>
        <v>-974.79814104887225</v>
      </c>
    </row>
    <row r="103" spans="1:141" x14ac:dyDescent="0.2">
      <c r="A103" s="52" t="s">
        <v>82</v>
      </c>
      <c r="B103" s="10" t="str">
        <f t="shared" si="685"/>
        <v>SG</v>
      </c>
      <c r="C103" s="10" t="s">
        <v>16</v>
      </c>
      <c r="D103" s="52" t="s">
        <v>117</v>
      </c>
      <c r="E103" s="52" t="s">
        <v>118</v>
      </c>
      <c r="F103" s="52" t="str">
        <f t="shared" si="686"/>
        <v>AINTPSG</v>
      </c>
      <c r="G103" s="52" t="str">
        <f t="shared" si="687"/>
        <v>INTPSG</v>
      </c>
      <c r="H103" s="20"/>
      <c r="I103" s="20">
        <v>3.2534014544053011E-2</v>
      </c>
      <c r="J103" s="6">
        <v>110425702.37</v>
      </c>
      <c r="K103" s="6">
        <f t="shared" si="597"/>
        <v>299382.6172452374</v>
      </c>
      <c r="L103" s="6">
        <v>-35086.556666666664</v>
      </c>
      <c r="M103" s="6">
        <f t="shared" si="598"/>
        <v>110390615.81333333</v>
      </c>
      <c r="N103" s="6">
        <f t="shared" si="599"/>
        <v>299335.05447253352</v>
      </c>
      <c r="O103" s="6">
        <v>-35086.556666666664</v>
      </c>
      <c r="P103" s="6">
        <f t="shared" si="600"/>
        <v>110355529.25666666</v>
      </c>
      <c r="Q103" s="6">
        <f t="shared" si="601"/>
        <v>299239.92892712564</v>
      </c>
      <c r="R103" s="6">
        <v>-35086.556666666664</v>
      </c>
      <c r="S103" s="6">
        <f t="shared" si="602"/>
        <v>110320442.69999999</v>
      </c>
      <c r="T103" s="6">
        <f t="shared" si="603"/>
        <v>299144.80338171782</v>
      </c>
      <c r="U103" s="6">
        <v>-35086.556666666664</v>
      </c>
      <c r="V103" s="6">
        <f t="shared" si="604"/>
        <v>110285356.14333332</v>
      </c>
      <c r="W103" s="6">
        <f t="shared" si="605"/>
        <v>299049.67783630994</v>
      </c>
      <c r="X103" s="6">
        <v>-35086.556666666664</v>
      </c>
      <c r="Y103" s="6">
        <f t="shared" si="606"/>
        <v>110250269.58666664</v>
      </c>
      <c r="Z103" s="6">
        <f t="shared" si="607"/>
        <v>298954.55229090207</v>
      </c>
      <c r="AA103" s="6">
        <v>-35086.556666666664</v>
      </c>
      <c r="AB103" s="6">
        <f t="shared" si="608"/>
        <v>110215183.02999997</v>
      </c>
      <c r="AC103" s="6">
        <f t="shared" si="609"/>
        <v>298859.42674549425</v>
      </c>
      <c r="AD103" s="6">
        <v>-35086.556666666664</v>
      </c>
      <c r="AE103" s="6">
        <f t="shared" si="610"/>
        <v>110180096.4733333</v>
      </c>
      <c r="AF103" s="6">
        <f t="shared" si="611"/>
        <v>298764.30120008637</v>
      </c>
      <c r="AG103" s="6">
        <v>-35086.556666666664</v>
      </c>
      <c r="AH103" s="6">
        <f t="shared" si="612"/>
        <v>110145009.91666663</v>
      </c>
      <c r="AI103" s="6">
        <f t="shared" si="613"/>
        <v>298669.17565467855</v>
      </c>
      <c r="AJ103" s="6">
        <v>-35086.556666666664</v>
      </c>
      <c r="AK103" s="6">
        <f t="shared" si="614"/>
        <v>110109923.35999995</v>
      </c>
      <c r="AL103" s="6">
        <f t="shared" si="615"/>
        <v>298574.05010927067</v>
      </c>
      <c r="AM103" s="6">
        <v>-35086.556666666664</v>
      </c>
      <c r="AN103" s="6">
        <f t="shared" si="616"/>
        <v>110074836.80333328</v>
      </c>
      <c r="AO103" s="6">
        <f t="shared" si="617"/>
        <v>298478.92456386279</v>
      </c>
      <c r="AP103" s="6">
        <v>-35086.556666666664</v>
      </c>
      <c r="AQ103" s="6">
        <f t="shared" si="618"/>
        <v>110039750.24666661</v>
      </c>
      <c r="AR103" s="6">
        <f t="shared" si="619"/>
        <v>298383.79901845497</v>
      </c>
      <c r="AS103" s="6">
        <v>-35086.556666666664</v>
      </c>
      <c r="AT103" s="6">
        <f t="shared" si="620"/>
        <v>110004663.68999994</v>
      </c>
      <c r="AU103" s="6">
        <f t="shared" si="621"/>
        <v>298288.67347304709</v>
      </c>
      <c r="AV103" s="6">
        <v>-35086.556666666664</v>
      </c>
      <c r="AW103" s="6">
        <f t="shared" si="622"/>
        <v>109969577.13333327</v>
      </c>
      <c r="AX103" s="6">
        <f t="shared" si="623"/>
        <v>298193.54792763927</v>
      </c>
      <c r="AY103" s="6">
        <v>-35086.556666666664</v>
      </c>
      <c r="AZ103" s="6">
        <f t="shared" si="624"/>
        <v>109934490.57666659</v>
      </c>
      <c r="BA103" s="6">
        <f t="shared" si="625"/>
        <v>298098.42238223139</v>
      </c>
      <c r="BB103" s="6">
        <v>-35086.556666666664</v>
      </c>
      <c r="BC103" s="6">
        <f t="shared" si="626"/>
        <v>109899404.01999992</v>
      </c>
      <c r="BD103" s="6">
        <f t="shared" si="627"/>
        <v>298003.29683682352</v>
      </c>
      <c r="BE103" s="6">
        <v>-35086.556666666664</v>
      </c>
      <c r="BF103" s="6">
        <f t="shared" si="628"/>
        <v>109864317.46333325</v>
      </c>
      <c r="BG103" s="6">
        <f t="shared" si="629"/>
        <v>297908.1712914157</v>
      </c>
      <c r="BH103" s="6">
        <v>-35086.556666666664</v>
      </c>
      <c r="BI103" s="6">
        <f t="shared" si="630"/>
        <v>109829230.90666658</v>
      </c>
      <c r="BJ103" s="6">
        <f t="shared" si="631"/>
        <v>297813.04574600782</v>
      </c>
      <c r="BK103" s="6">
        <v>-35086.556666666664</v>
      </c>
      <c r="BL103" s="6">
        <f t="shared" si="632"/>
        <v>109794144.3499999</v>
      </c>
      <c r="BM103" s="6">
        <f t="shared" si="633"/>
        <v>297717.9202006</v>
      </c>
      <c r="BN103" s="6">
        <v>-35086.556666666664</v>
      </c>
      <c r="BO103" s="6">
        <f t="shared" si="634"/>
        <v>109759057.79333323</v>
      </c>
      <c r="BP103" s="6">
        <f t="shared" si="635"/>
        <v>297622.79465519212</v>
      </c>
      <c r="BQ103" s="6">
        <v>-35086.556666666664</v>
      </c>
      <c r="BR103" s="6">
        <f t="shared" si="636"/>
        <v>109723971.23666656</v>
      </c>
      <c r="BS103" s="6">
        <f t="shared" si="637"/>
        <v>297527.66910978424</v>
      </c>
      <c r="BT103" s="6">
        <v>-35086.556666666664</v>
      </c>
      <c r="BU103" s="6">
        <f t="shared" si="638"/>
        <v>109688884.67999989</v>
      </c>
      <c r="BV103" s="6">
        <f t="shared" si="639"/>
        <v>297432.54356437642</v>
      </c>
      <c r="BW103" s="6">
        <v>-35086.556666666664</v>
      </c>
      <c r="BX103" s="6">
        <f t="shared" si="640"/>
        <v>109653798.12333322</v>
      </c>
      <c r="BY103" s="6">
        <f t="shared" si="641"/>
        <v>297337.41801896854</v>
      </c>
      <c r="BZ103" s="6">
        <v>-35086.556666666664</v>
      </c>
      <c r="CA103" s="6">
        <f t="shared" si="642"/>
        <v>109618711.56666654</v>
      </c>
      <c r="CB103" s="6">
        <f t="shared" si="643"/>
        <v>297242.29247356072</v>
      </c>
      <c r="CC103" s="6">
        <v>-35086.556666666664</v>
      </c>
      <c r="CD103" s="6">
        <f t="shared" si="644"/>
        <v>109583625.00999987</v>
      </c>
      <c r="CE103" s="6">
        <f t="shared" si="645"/>
        <v>297147.16692815284</v>
      </c>
      <c r="CF103" s="6">
        <v>-35086.556666666664</v>
      </c>
      <c r="CG103" s="6">
        <f t="shared" si="646"/>
        <v>109548538.4533332</v>
      </c>
      <c r="CH103" s="6">
        <f t="shared" si="647"/>
        <v>297052.04138274497</v>
      </c>
      <c r="CI103" s="6">
        <v>-35086.556666666664</v>
      </c>
      <c r="CJ103" s="6">
        <f t="shared" si="648"/>
        <v>109513451.89666653</v>
      </c>
      <c r="CK103" s="6">
        <f t="shared" si="649"/>
        <v>296956.91583733715</v>
      </c>
      <c r="CL103" s="6">
        <v>-35086.556666666664</v>
      </c>
      <c r="CM103" s="6">
        <f t="shared" si="650"/>
        <v>109478365.33999985</v>
      </c>
      <c r="CN103" s="6">
        <f t="shared" si="651"/>
        <v>296861.79029192933</v>
      </c>
      <c r="CO103" s="6">
        <v>-35086.556666666664</v>
      </c>
      <c r="CP103" s="6">
        <f t="shared" si="652"/>
        <v>109443278.78333318</v>
      </c>
      <c r="CQ103" s="6">
        <f t="shared" si="653"/>
        <v>296766.66474652145</v>
      </c>
      <c r="CR103" s="6">
        <v>-35086.556666666664</v>
      </c>
      <c r="CS103" s="6">
        <f t="shared" si="654"/>
        <v>109408192.22666651</v>
      </c>
      <c r="CT103" s="6">
        <f t="shared" si="655"/>
        <v>296671.53920111357</v>
      </c>
      <c r="CU103" s="6">
        <v>-35086.556666666664</v>
      </c>
      <c r="CV103" s="6">
        <f t="shared" si="656"/>
        <v>109373105.66999984</v>
      </c>
      <c r="CW103" s="6">
        <f t="shared" si="657"/>
        <v>296576.41365570569</v>
      </c>
      <c r="CX103" s="6">
        <v>-35086.556666666664</v>
      </c>
      <c r="CY103" s="6">
        <f t="shared" si="658"/>
        <v>109338019.11333317</v>
      </c>
      <c r="CZ103" s="6">
        <f t="shared" si="659"/>
        <v>296481.28811029787</v>
      </c>
      <c r="DA103" s="6">
        <v>-35086.556666666664</v>
      </c>
      <c r="DB103" s="6">
        <f t="shared" si="660"/>
        <v>109302932.55666649</v>
      </c>
      <c r="DC103" s="6">
        <f t="shared" si="661"/>
        <v>296386.16256489005</v>
      </c>
      <c r="DD103" s="6">
        <v>-35086.556666666664</v>
      </c>
      <c r="DE103" s="6">
        <f t="shared" si="662"/>
        <v>109267845.99999982</v>
      </c>
      <c r="DF103" s="6">
        <f t="shared" si="663"/>
        <v>296291.03701948217</v>
      </c>
      <c r="DG103" s="6">
        <v>-35086.556666666664</v>
      </c>
      <c r="DH103" s="6">
        <f t="shared" si="664"/>
        <v>109232759.44333315</v>
      </c>
      <c r="DI103" s="6">
        <f t="shared" si="665"/>
        <v>296195.9114740743</v>
      </c>
      <c r="DJ103" s="6">
        <v>-35086.556666666664</v>
      </c>
      <c r="DK103" s="6">
        <f t="shared" si="666"/>
        <v>109197672.88666648</v>
      </c>
      <c r="DL103" s="6">
        <f t="shared" si="667"/>
        <v>296100.78592866642</v>
      </c>
      <c r="DM103" s="6">
        <v>-35086.556666666664</v>
      </c>
      <c r="DN103" s="6">
        <f t="shared" si="668"/>
        <v>109162586.3299998</v>
      </c>
      <c r="DO103" s="6">
        <f t="shared" si="669"/>
        <v>296005.6603832586</v>
      </c>
      <c r="DP103" s="6">
        <v>-35086.556666666664</v>
      </c>
      <c r="DQ103" s="6">
        <f t="shared" si="670"/>
        <v>109127499.77333313</v>
      </c>
      <c r="DR103" s="6">
        <f t="shared" si="671"/>
        <v>295910.53483785078</v>
      </c>
      <c r="DS103" s="6">
        <v>-35086.556666666664</v>
      </c>
      <c r="DT103" s="6">
        <f t="shared" si="672"/>
        <v>109092413.21666646</v>
      </c>
      <c r="DU103" s="6">
        <f t="shared" si="673"/>
        <v>295815.4092924429</v>
      </c>
      <c r="DV103" s="6">
        <v>-35086.556666666664</v>
      </c>
      <c r="DW103" s="6">
        <f t="shared" si="674"/>
        <v>109057326.65999979</v>
      </c>
      <c r="DX103" s="6">
        <f t="shared" si="675"/>
        <v>295720.28374703502</v>
      </c>
      <c r="DY103" s="6">
        <v>-35086.556666666664</v>
      </c>
      <c r="DZ103" s="6">
        <f t="shared" si="676"/>
        <v>109022240.10333312</v>
      </c>
      <c r="EA103" s="6">
        <f t="shared" si="677"/>
        <v>295625.15820162714</v>
      </c>
      <c r="EB103" s="6">
        <v>-35086.556666666664</v>
      </c>
      <c r="EC103" s="6">
        <f t="shared" si="678"/>
        <v>108987153.54666644</v>
      </c>
      <c r="ED103" s="6">
        <f t="shared" si="679"/>
        <v>295530.03265621932</v>
      </c>
      <c r="EE103" s="6">
        <v>-35086.556666666664</v>
      </c>
      <c r="EF103" s="6">
        <f t="shared" si="680"/>
        <v>108952066.98999977</v>
      </c>
      <c r="EG103" s="6">
        <f t="shared" si="681"/>
        <v>295434.9071108115</v>
      </c>
      <c r="EI103" s="118">
        <f t="shared" ca="1" si="682"/>
        <v>3565195.2498653866</v>
      </c>
      <c r="EJ103" s="118">
        <f t="shared" ca="1" si="683"/>
        <v>-13698.078538730741</v>
      </c>
      <c r="EK103" s="118">
        <f t="shared" ca="1" si="684"/>
        <v>3551497.1713266559</v>
      </c>
    </row>
    <row r="104" spans="1:141" x14ac:dyDescent="0.2">
      <c r="A104" s="52" t="s">
        <v>78</v>
      </c>
      <c r="B104" s="10" t="str">
        <f t="shared" si="685"/>
        <v>CAGE</v>
      </c>
      <c r="C104" s="10" t="s">
        <v>14</v>
      </c>
      <c r="D104" s="52" t="s">
        <v>117</v>
      </c>
      <c r="E104" s="52" t="s">
        <v>118</v>
      </c>
      <c r="F104" s="52" t="str">
        <f t="shared" si="686"/>
        <v>AINTPCAGE</v>
      </c>
      <c r="G104" s="52" t="str">
        <f t="shared" si="687"/>
        <v>INTPCAGE</v>
      </c>
      <c r="H104" s="20"/>
      <c r="I104" s="20">
        <v>4.1204030105503942E-2</v>
      </c>
      <c r="J104" s="6">
        <v>69448695.25</v>
      </c>
      <c r="K104" s="6">
        <f t="shared" si="597"/>
        <v>238463.84415574736</v>
      </c>
      <c r="L104" s="6">
        <v>-16870.529333333336</v>
      </c>
      <c r="M104" s="6">
        <f t="shared" si="598"/>
        <v>69431824.720666662</v>
      </c>
      <c r="N104" s="6">
        <f t="shared" si="599"/>
        <v>238434.88024747456</v>
      </c>
      <c r="O104" s="6">
        <v>-16870.529333333336</v>
      </c>
      <c r="P104" s="6">
        <f t="shared" si="600"/>
        <v>69414954.191333324</v>
      </c>
      <c r="Q104" s="6">
        <f t="shared" si="601"/>
        <v>238376.95243092906</v>
      </c>
      <c r="R104" s="6">
        <v>-16870.529333333336</v>
      </c>
      <c r="S104" s="6">
        <f t="shared" si="602"/>
        <v>69398083.661999986</v>
      </c>
      <c r="T104" s="6">
        <f t="shared" si="603"/>
        <v>238319.02461438347</v>
      </c>
      <c r="U104" s="6">
        <v>-16870.529333333336</v>
      </c>
      <c r="V104" s="6">
        <f t="shared" si="604"/>
        <v>69381213.132666647</v>
      </c>
      <c r="W104" s="6">
        <f t="shared" si="605"/>
        <v>238261.09679783796</v>
      </c>
      <c r="X104" s="6">
        <v>-16870.529333333336</v>
      </c>
      <c r="Y104" s="6">
        <f t="shared" si="606"/>
        <v>69364342.603333309</v>
      </c>
      <c r="Z104" s="6">
        <f t="shared" si="607"/>
        <v>238203.16898129237</v>
      </c>
      <c r="AA104" s="6">
        <v>-16870.529333333336</v>
      </c>
      <c r="AB104" s="6">
        <f t="shared" si="608"/>
        <v>69347472.073999971</v>
      </c>
      <c r="AC104" s="6">
        <f t="shared" si="609"/>
        <v>238145.24116474684</v>
      </c>
      <c r="AD104" s="6">
        <v>-16870.529333333336</v>
      </c>
      <c r="AE104" s="6">
        <f t="shared" si="610"/>
        <v>69330601.544666633</v>
      </c>
      <c r="AF104" s="6">
        <f t="shared" si="611"/>
        <v>238087.31334820125</v>
      </c>
      <c r="AG104" s="6">
        <v>-16870.529333333336</v>
      </c>
      <c r="AH104" s="6">
        <f t="shared" si="612"/>
        <v>69313731.015333295</v>
      </c>
      <c r="AI104" s="6">
        <f t="shared" si="613"/>
        <v>238029.38553165575</v>
      </c>
      <c r="AJ104" s="6">
        <v>-16870.529333333336</v>
      </c>
      <c r="AK104" s="6">
        <f t="shared" si="614"/>
        <v>69296860.485999957</v>
      </c>
      <c r="AL104" s="6">
        <f t="shared" si="615"/>
        <v>237971.45771511015</v>
      </c>
      <c r="AM104" s="6">
        <v>-16870.529333333336</v>
      </c>
      <c r="AN104" s="6">
        <f t="shared" si="616"/>
        <v>69279989.956666619</v>
      </c>
      <c r="AO104" s="6">
        <f t="shared" si="617"/>
        <v>237913.52989856465</v>
      </c>
      <c r="AP104" s="6">
        <v>-16870.529333333336</v>
      </c>
      <c r="AQ104" s="6">
        <f t="shared" si="618"/>
        <v>69263119.42733328</v>
      </c>
      <c r="AR104" s="6">
        <f t="shared" si="619"/>
        <v>237855.60208201906</v>
      </c>
      <c r="AS104" s="6">
        <v>-16870.529333333336</v>
      </c>
      <c r="AT104" s="6">
        <f t="shared" si="620"/>
        <v>69246248.897999942</v>
      </c>
      <c r="AU104" s="6">
        <f t="shared" si="621"/>
        <v>237797.67426547353</v>
      </c>
      <c r="AV104" s="6">
        <v>-16870.529333333336</v>
      </c>
      <c r="AW104" s="6">
        <f t="shared" si="622"/>
        <v>69229378.368666604</v>
      </c>
      <c r="AX104" s="6">
        <f t="shared" si="623"/>
        <v>237739.74644892791</v>
      </c>
      <c r="AY104" s="6">
        <v>-16870.529333333336</v>
      </c>
      <c r="AZ104" s="6">
        <f t="shared" si="624"/>
        <v>69212507.839333266</v>
      </c>
      <c r="BA104" s="6">
        <f t="shared" si="625"/>
        <v>237681.81863238243</v>
      </c>
      <c r="BB104" s="6">
        <v>-16870.529333333336</v>
      </c>
      <c r="BC104" s="6">
        <f t="shared" si="626"/>
        <v>69195637.309999928</v>
      </c>
      <c r="BD104" s="6">
        <f t="shared" si="627"/>
        <v>237623.89081583681</v>
      </c>
      <c r="BE104" s="6">
        <v>-16870.529333333336</v>
      </c>
      <c r="BF104" s="6">
        <f t="shared" si="628"/>
        <v>69178766.78066659</v>
      </c>
      <c r="BG104" s="6">
        <f t="shared" si="629"/>
        <v>237565.96299929134</v>
      </c>
      <c r="BH104" s="6">
        <v>-16870.529333333336</v>
      </c>
      <c r="BI104" s="6">
        <f t="shared" si="630"/>
        <v>69161896.251333252</v>
      </c>
      <c r="BJ104" s="6">
        <f t="shared" si="631"/>
        <v>237508.03518274569</v>
      </c>
      <c r="BK104" s="6">
        <v>-16870.529333333336</v>
      </c>
      <c r="BL104" s="6">
        <f t="shared" si="632"/>
        <v>69145025.721999913</v>
      </c>
      <c r="BM104" s="6">
        <f t="shared" si="633"/>
        <v>237450.10736620019</v>
      </c>
      <c r="BN104" s="6">
        <v>-16870.529333333336</v>
      </c>
      <c r="BO104" s="6">
        <f t="shared" si="634"/>
        <v>69128155.192666575</v>
      </c>
      <c r="BP104" s="6">
        <f t="shared" si="635"/>
        <v>237392.1795496546</v>
      </c>
      <c r="BQ104" s="6">
        <v>-16870.529333333336</v>
      </c>
      <c r="BR104" s="6">
        <f t="shared" si="636"/>
        <v>69111284.663333237</v>
      </c>
      <c r="BS104" s="6">
        <f t="shared" si="637"/>
        <v>237334.25173310909</v>
      </c>
      <c r="BT104" s="6">
        <v>-16870.529333333336</v>
      </c>
      <c r="BU104" s="6">
        <f t="shared" si="638"/>
        <v>69094414.133999899</v>
      </c>
      <c r="BV104" s="6">
        <f t="shared" si="639"/>
        <v>237276.3239165635</v>
      </c>
      <c r="BW104" s="6">
        <v>-16870.529333333336</v>
      </c>
      <c r="BX104" s="6">
        <f t="shared" si="640"/>
        <v>69077543.604666561</v>
      </c>
      <c r="BY104" s="6">
        <f t="shared" si="641"/>
        <v>237218.39610001797</v>
      </c>
      <c r="BZ104" s="6">
        <v>-16870.529333333336</v>
      </c>
      <c r="CA104" s="6">
        <f t="shared" si="642"/>
        <v>69060673.075333223</v>
      </c>
      <c r="CB104" s="6">
        <f t="shared" si="643"/>
        <v>237160.46828347238</v>
      </c>
      <c r="CC104" s="6">
        <v>-16870.529333333336</v>
      </c>
      <c r="CD104" s="6">
        <f t="shared" si="644"/>
        <v>69043802.545999885</v>
      </c>
      <c r="CE104" s="6">
        <f t="shared" si="645"/>
        <v>237102.54046692688</v>
      </c>
      <c r="CF104" s="6">
        <v>-16870.529333333336</v>
      </c>
      <c r="CG104" s="6">
        <f t="shared" si="646"/>
        <v>69026932.016666546</v>
      </c>
      <c r="CH104" s="6">
        <f t="shared" si="647"/>
        <v>237044.61265038128</v>
      </c>
      <c r="CI104" s="6">
        <v>-16870.529333333336</v>
      </c>
      <c r="CJ104" s="6">
        <f t="shared" si="648"/>
        <v>69010061.487333208</v>
      </c>
      <c r="CK104" s="6">
        <f t="shared" si="649"/>
        <v>236986.68483383578</v>
      </c>
      <c r="CL104" s="6">
        <v>-16870.529333333336</v>
      </c>
      <c r="CM104" s="6">
        <f t="shared" si="650"/>
        <v>68993190.95799987</v>
      </c>
      <c r="CN104" s="6">
        <f t="shared" si="651"/>
        <v>236928.75701729019</v>
      </c>
      <c r="CO104" s="6">
        <v>-16870.529333333336</v>
      </c>
      <c r="CP104" s="6">
        <f t="shared" si="652"/>
        <v>68976320.428666532</v>
      </c>
      <c r="CQ104" s="6">
        <f t="shared" si="653"/>
        <v>236870.82920074466</v>
      </c>
      <c r="CR104" s="6">
        <v>-16870.529333333336</v>
      </c>
      <c r="CS104" s="6">
        <f t="shared" si="654"/>
        <v>68959449.899333194</v>
      </c>
      <c r="CT104" s="6">
        <f t="shared" si="655"/>
        <v>236812.90138419904</v>
      </c>
      <c r="CU104" s="6">
        <v>-16870.529333333336</v>
      </c>
      <c r="CV104" s="6">
        <f t="shared" si="656"/>
        <v>68942579.369999856</v>
      </c>
      <c r="CW104" s="6">
        <f t="shared" si="657"/>
        <v>236754.97356765356</v>
      </c>
      <c r="CX104" s="6">
        <v>-16870.529333333336</v>
      </c>
      <c r="CY104" s="6">
        <f t="shared" si="658"/>
        <v>68925708.840666518</v>
      </c>
      <c r="CZ104" s="6">
        <f t="shared" si="659"/>
        <v>236697.04575110794</v>
      </c>
      <c r="DA104" s="6">
        <v>-16870.529333333336</v>
      </c>
      <c r="DB104" s="6">
        <f t="shared" si="660"/>
        <v>68908838.311333179</v>
      </c>
      <c r="DC104" s="6">
        <f t="shared" si="661"/>
        <v>236639.11793456247</v>
      </c>
      <c r="DD104" s="6">
        <v>-16870.529333333336</v>
      </c>
      <c r="DE104" s="6">
        <f t="shared" si="662"/>
        <v>68891967.781999841</v>
      </c>
      <c r="DF104" s="6">
        <f t="shared" si="663"/>
        <v>236581.19011801682</v>
      </c>
      <c r="DG104" s="6">
        <v>-16870.529333333336</v>
      </c>
      <c r="DH104" s="6">
        <f t="shared" si="664"/>
        <v>68875097.252666503</v>
      </c>
      <c r="DI104" s="6">
        <f t="shared" si="665"/>
        <v>236523.26230147135</v>
      </c>
      <c r="DJ104" s="6">
        <v>-16870.529333333336</v>
      </c>
      <c r="DK104" s="6">
        <f t="shared" si="666"/>
        <v>68858226.723333165</v>
      </c>
      <c r="DL104" s="6">
        <f t="shared" si="667"/>
        <v>236465.33448492573</v>
      </c>
      <c r="DM104" s="6">
        <v>-16870.529333333336</v>
      </c>
      <c r="DN104" s="6">
        <f t="shared" si="668"/>
        <v>68841356.193999827</v>
      </c>
      <c r="DO104" s="6">
        <f t="shared" si="669"/>
        <v>236407.40666838022</v>
      </c>
      <c r="DP104" s="6">
        <v>-16870.529333333336</v>
      </c>
      <c r="DQ104" s="6">
        <f t="shared" si="670"/>
        <v>68824485.664666489</v>
      </c>
      <c r="DR104" s="6">
        <f t="shared" si="671"/>
        <v>236349.47885183463</v>
      </c>
      <c r="DS104" s="6">
        <v>-16870.529333333336</v>
      </c>
      <c r="DT104" s="6">
        <f t="shared" si="672"/>
        <v>68807615.135333151</v>
      </c>
      <c r="DU104" s="6">
        <f t="shared" si="673"/>
        <v>236291.5510352891</v>
      </c>
      <c r="DV104" s="6">
        <v>-16870.529333333336</v>
      </c>
      <c r="DW104" s="6">
        <f t="shared" si="674"/>
        <v>68790744.605999812</v>
      </c>
      <c r="DX104" s="6">
        <f t="shared" si="675"/>
        <v>236233.62321874351</v>
      </c>
      <c r="DY104" s="6">
        <v>-16870.529333333336</v>
      </c>
      <c r="DZ104" s="6">
        <f t="shared" si="676"/>
        <v>68773874.076666474</v>
      </c>
      <c r="EA104" s="6">
        <f t="shared" si="677"/>
        <v>236175.69540219801</v>
      </c>
      <c r="EB104" s="6">
        <v>-16870.529333333336</v>
      </c>
      <c r="EC104" s="6">
        <f t="shared" si="678"/>
        <v>68757003.547333136</v>
      </c>
      <c r="ED104" s="6">
        <f t="shared" si="679"/>
        <v>236117.76758565241</v>
      </c>
      <c r="EE104" s="6">
        <v>-16870.529333333336</v>
      </c>
      <c r="EF104" s="6">
        <f t="shared" si="680"/>
        <v>68740133.017999798</v>
      </c>
      <c r="EG104" s="6">
        <f t="shared" si="681"/>
        <v>236059.83976910691</v>
      </c>
      <c r="EI104" s="118">
        <f t="shared" ca="1" si="682"/>
        <v>2844882.918703849</v>
      </c>
      <c r="EJ104" s="118">
        <f t="shared" ca="1" si="683"/>
        <v>-8341.6055825599469</v>
      </c>
      <c r="EK104" s="118">
        <f t="shared" ca="1" si="684"/>
        <v>2836541.313121289</v>
      </c>
    </row>
    <row r="105" spans="1:141" x14ac:dyDescent="0.2">
      <c r="A105" s="52" t="s">
        <v>81</v>
      </c>
      <c r="B105" s="10" t="str">
        <f t="shared" si="685"/>
        <v>CAGW</v>
      </c>
      <c r="C105" s="10" t="s">
        <v>15</v>
      </c>
      <c r="D105" s="52" t="s">
        <v>117</v>
      </c>
      <c r="E105" s="52" t="s">
        <v>118</v>
      </c>
      <c r="F105" s="52" t="str">
        <f t="shared" si="686"/>
        <v>AINTPCAGW</v>
      </c>
      <c r="G105" s="52" t="str">
        <f t="shared" si="687"/>
        <v>INTPCAGW</v>
      </c>
      <c r="H105" s="20"/>
      <c r="I105" s="20">
        <v>1.7828922792076509E-2</v>
      </c>
      <c r="J105" s="6">
        <v>29296315.809999999</v>
      </c>
      <c r="K105" s="6">
        <f t="shared" si="597"/>
        <v>43526.812722398361</v>
      </c>
      <c r="L105" s="6">
        <v>-1398.8408333333334</v>
      </c>
      <c r="M105" s="6">
        <f t="shared" si="598"/>
        <v>29294916.969166666</v>
      </c>
      <c r="N105" s="6">
        <f t="shared" si="599"/>
        <v>43525.773563014372</v>
      </c>
      <c r="O105" s="6">
        <v>-1398.8408333333334</v>
      </c>
      <c r="P105" s="6">
        <f t="shared" si="600"/>
        <v>29293518.128333334</v>
      </c>
      <c r="Q105" s="6">
        <f t="shared" si="601"/>
        <v>43523.695244246373</v>
      </c>
      <c r="R105" s="6">
        <v>-1398.8408333333334</v>
      </c>
      <c r="S105" s="6">
        <f t="shared" si="602"/>
        <v>29292119.287500001</v>
      </c>
      <c r="T105" s="6">
        <f t="shared" si="603"/>
        <v>43521.616925478389</v>
      </c>
      <c r="U105" s="6">
        <v>-1398.8408333333334</v>
      </c>
      <c r="V105" s="6">
        <f t="shared" si="604"/>
        <v>29290720.446666669</v>
      </c>
      <c r="W105" s="6">
        <f t="shared" si="605"/>
        <v>43519.53860671039</v>
      </c>
      <c r="X105" s="6">
        <v>-1398.8408333333334</v>
      </c>
      <c r="Y105" s="6">
        <f t="shared" si="606"/>
        <v>29289321.605833337</v>
      </c>
      <c r="Z105" s="6">
        <f t="shared" si="607"/>
        <v>43517.460287942406</v>
      </c>
      <c r="AA105" s="6">
        <v>-1398.8408333333334</v>
      </c>
      <c r="AB105" s="6">
        <f t="shared" si="608"/>
        <v>29287922.765000004</v>
      </c>
      <c r="AC105" s="6">
        <f t="shared" si="609"/>
        <v>43515.381969174414</v>
      </c>
      <c r="AD105" s="6">
        <v>-1398.8408333333334</v>
      </c>
      <c r="AE105" s="6">
        <f t="shared" si="610"/>
        <v>29286523.924166672</v>
      </c>
      <c r="AF105" s="6">
        <f t="shared" si="611"/>
        <v>43513.303650406429</v>
      </c>
      <c r="AG105" s="6">
        <v>-1398.8408333333334</v>
      </c>
      <c r="AH105" s="6">
        <f t="shared" si="612"/>
        <v>29285125.08333334</v>
      </c>
      <c r="AI105" s="6">
        <f t="shared" si="613"/>
        <v>43511.22533163843</v>
      </c>
      <c r="AJ105" s="6">
        <v>-1398.8408333333334</v>
      </c>
      <c r="AK105" s="6">
        <f t="shared" si="614"/>
        <v>29283726.242500007</v>
      </c>
      <c r="AL105" s="6">
        <f t="shared" si="615"/>
        <v>43509.147012870446</v>
      </c>
      <c r="AM105" s="6">
        <v>-1398.8408333333334</v>
      </c>
      <c r="AN105" s="6">
        <f t="shared" si="616"/>
        <v>29282327.401666675</v>
      </c>
      <c r="AO105" s="6">
        <f t="shared" si="617"/>
        <v>43507.068694102447</v>
      </c>
      <c r="AP105" s="6">
        <v>-1398.8408333333334</v>
      </c>
      <c r="AQ105" s="6">
        <f t="shared" si="618"/>
        <v>29280928.560833342</v>
      </c>
      <c r="AR105" s="6">
        <f t="shared" si="619"/>
        <v>43504.990375334462</v>
      </c>
      <c r="AS105" s="6">
        <v>-1398.8408333333334</v>
      </c>
      <c r="AT105" s="6">
        <f t="shared" si="620"/>
        <v>29279529.72000001</v>
      </c>
      <c r="AU105" s="6">
        <f t="shared" si="621"/>
        <v>43502.912056566471</v>
      </c>
      <c r="AV105" s="6">
        <v>-1398.8408333333334</v>
      </c>
      <c r="AW105" s="6">
        <f t="shared" si="622"/>
        <v>29278130.879166678</v>
      </c>
      <c r="AX105" s="6">
        <f t="shared" si="623"/>
        <v>43500.833737798479</v>
      </c>
      <c r="AY105" s="6">
        <v>-1398.8408333333334</v>
      </c>
      <c r="AZ105" s="6">
        <f t="shared" si="624"/>
        <v>29276732.038333345</v>
      </c>
      <c r="BA105" s="6">
        <f t="shared" si="625"/>
        <v>43498.755419030487</v>
      </c>
      <c r="BB105" s="6">
        <v>-1398.8408333333334</v>
      </c>
      <c r="BC105" s="6">
        <f t="shared" si="626"/>
        <v>29275333.197500013</v>
      </c>
      <c r="BD105" s="6">
        <f t="shared" si="627"/>
        <v>43496.677100262503</v>
      </c>
      <c r="BE105" s="6">
        <v>-1398.8408333333334</v>
      </c>
      <c r="BF105" s="6">
        <f t="shared" si="628"/>
        <v>29273934.35666668</v>
      </c>
      <c r="BG105" s="6">
        <f t="shared" si="629"/>
        <v>43494.598781494504</v>
      </c>
      <c r="BH105" s="6">
        <v>-1398.8408333333334</v>
      </c>
      <c r="BI105" s="6">
        <f t="shared" si="630"/>
        <v>29272535.515833348</v>
      </c>
      <c r="BJ105" s="6">
        <f t="shared" si="631"/>
        <v>43492.520462726519</v>
      </c>
      <c r="BK105" s="6">
        <v>-1398.8408333333334</v>
      </c>
      <c r="BL105" s="6">
        <f t="shared" si="632"/>
        <v>29271136.675000016</v>
      </c>
      <c r="BM105" s="6">
        <f t="shared" si="633"/>
        <v>43490.44214395852</v>
      </c>
      <c r="BN105" s="6">
        <v>-1398.8408333333334</v>
      </c>
      <c r="BO105" s="6">
        <f t="shared" si="634"/>
        <v>29269737.834166683</v>
      </c>
      <c r="BP105" s="6">
        <f t="shared" si="635"/>
        <v>43488.363825190543</v>
      </c>
      <c r="BQ105" s="6">
        <v>-1398.8408333333334</v>
      </c>
      <c r="BR105" s="6">
        <f t="shared" si="636"/>
        <v>29268338.993333351</v>
      </c>
      <c r="BS105" s="6">
        <f t="shared" si="637"/>
        <v>43486.285506422544</v>
      </c>
      <c r="BT105" s="6">
        <v>-1398.8408333333334</v>
      </c>
      <c r="BU105" s="6">
        <f t="shared" si="638"/>
        <v>29266940.152500018</v>
      </c>
      <c r="BV105" s="6">
        <f t="shared" si="639"/>
        <v>43484.20718765456</v>
      </c>
      <c r="BW105" s="6">
        <v>-1398.8408333333334</v>
      </c>
      <c r="BX105" s="6">
        <f t="shared" si="640"/>
        <v>29265541.311666686</v>
      </c>
      <c r="BY105" s="6">
        <f t="shared" si="641"/>
        <v>43482.128868886561</v>
      </c>
      <c r="BZ105" s="6">
        <v>-1398.8408333333334</v>
      </c>
      <c r="CA105" s="6">
        <f t="shared" si="642"/>
        <v>29264142.470833354</v>
      </c>
      <c r="CB105" s="6">
        <f t="shared" si="643"/>
        <v>43480.050550118576</v>
      </c>
      <c r="CC105" s="6">
        <v>-1398.8408333333334</v>
      </c>
      <c r="CD105" s="6">
        <f t="shared" si="644"/>
        <v>29262743.630000021</v>
      </c>
      <c r="CE105" s="6">
        <f t="shared" si="645"/>
        <v>43477.972231350584</v>
      </c>
      <c r="CF105" s="6">
        <v>-1398.8408333333334</v>
      </c>
      <c r="CG105" s="6">
        <f t="shared" si="646"/>
        <v>29261344.789166689</v>
      </c>
      <c r="CH105" s="6">
        <f t="shared" si="647"/>
        <v>43475.893912582593</v>
      </c>
      <c r="CI105" s="6">
        <v>-1398.8408333333334</v>
      </c>
      <c r="CJ105" s="6">
        <f t="shared" si="648"/>
        <v>29259945.948333357</v>
      </c>
      <c r="CK105" s="6">
        <f t="shared" si="649"/>
        <v>43473.815593814601</v>
      </c>
      <c r="CL105" s="6">
        <v>-1398.8408333333334</v>
      </c>
      <c r="CM105" s="6">
        <f t="shared" si="650"/>
        <v>29258547.107500024</v>
      </c>
      <c r="CN105" s="6">
        <f t="shared" si="651"/>
        <v>43471.737275046617</v>
      </c>
      <c r="CO105" s="6">
        <v>-1398.8408333333334</v>
      </c>
      <c r="CP105" s="6">
        <f t="shared" si="652"/>
        <v>29257148.266666692</v>
      </c>
      <c r="CQ105" s="6">
        <f t="shared" si="653"/>
        <v>43469.658956278618</v>
      </c>
      <c r="CR105" s="6">
        <v>-1398.8408333333334</v>
      </c>
      <c r="CS105" s="6">
        <f t="shared" si="654"/>
        <v>29255749.425833359</v>
      </c>
      <c r="CT105" s="6">
        <f t="shared" si="655"/>
        <v>43467.580637510633</v>
      </c>
      <c r="CU105" s="6">
        <v>-1398.8408333333334</v>
      </c>
      <c r="CV105" s="6">
        <f t="shared" si="656"/>
        <v>29254350.585000027</v>
      </c>
      <c r="CW105" s="6">
        <f t="shared" si="657"/>
        <v>43465.502318742634</v>
      </c>
      <c r="CX105" s="6">
        <v>-1398.8408333333334</v>
      </c>
      <c r="CY105" s="6">
        <f t="shared" si="658"/>
        <v>29252951.744166695</v>
      </c>
      <c r="CZ105" s="6">
        <f t="shared" si="659"/>
        <v>43463.423999974657</v>
      </c>
      <c r="DA105" s="6">
        <v>-1398.8408333333334</v>
      </c>
      <c r="DB105" s="6">
        <f t="shared" si="660"/>
        <v>29251552.903333362</v>
      </c>
      <c r="DC105" s="6">
        <f t="shared" si="661"/>
        <v>43461.345681206658</v>
      </c>
      <c r="DD105" s="6">
        <v>-1398.8408333333334</v>
      </c>
      <c r="DE105" s="6">
        <f t="shared" si="662"/>
        <v>29250154.06250003</v>
      </c>
      <c r="DF105" s="6">
        <f t="shared" si="663"/>
        <v>43459.267362438673</v>
      </c>
      <c r="DG105" s="6">
        <v>-1398.8408333333334</v>
      </c>
      <c r="DH105" s="6">
        <f t="shared" si="664"/>
        <v>29248755.221666697</v>
      </c>
      <c r="DI105" s="6">
        <f t="shared" si="665"/>
        <v>43457.189043670674</v>
      </c>
      <c r="DJ105" s="6">
        <v>-1398.8408333333334</v>
      </c>
      <c r="DK105" s="6">
        <f t="shared" si="666"/>
        <v>29247356.380833365</v>
      </c>
      <c r="DL105" s="6">
        <f t="shared" si="667"/>
        <v>43455.11072490269</v>
      </c>
      <c r="DM105" s="6">
        <v>-1398.8408333333334</v>
      </c>
      <c r="DN105" s="6">
        <f t="shared" si="668"/>
        <v>29245957.540000033</v>
      </c>
      <c r="DO105" s="6">
        <f t="shared" si="669"/>
        <v>43453.032406134698</v>
      </c>
      <c r="DP105" s="6">
        <v>-1398.8408333333334</v>
      </c>
      <c r="DQ105" s="6">
        <f t="shared" si="670"/>
        <v>29244558.6991667</v>
      </c>
      <c r="DR105" s="6">
        <f t="shared" si="671"/>
        <v>43450.954087366707</v>
      </c>
      <c r="DS105" s="6">
        <v>-1398.8408333333334</v>
      </c>
      <c r="DT105" s="6">
        <f t="shared" si="672"/>
        <v>29243159.858333368</v>
      </c>
      <c r="DU105" s="6">
        <f t="shared" si="673"/>
        <v>43448.875768598715</v>
      </c>
      <c r="DV105" s="6">
        <v>-1398.8408333333334</v>
      </c>
      <c r="DW105" s="6">
        <f t="shared" si="674"/>
        <v>29241761.017500035</v>
      </c>
      <c r="DX105" s="6">
        <f t="shared" si="675"/>
        <v>43446.797449830723</v>
      </c>
      <c r="DY105" s="6">
        <v>-1398.8408333333334</v>
      </c>
      <c r="DZ105" s="6">
        <f t="shared" si="676"/>
        <v>29240362.176666703</v>
      </c>
      <c r="EA105" s="6">
        <f t="shared" si="677"/>
        <v>43444.719131062731</v>
      </c>
      <c r="EB105" s="6">
        <v>-1398.8408333333334</v>
      </c>
      <c r="EC105" s="6">
        <f t="shared" si="678"/>
        <v>29238963.335833371</v>
      </c>
      <c r="ED105" s="6">
        <f t="shared" si="679"/>
        <v>43442.640812294747</v>
      </c>
      <c r="EE105" s="6">
        <v>-1398.8408333333334</v>
      </c>
      <c r="EF105" s="6">
        <f t="shared" si="680"/>
        <v>29237564.495000038</v>
      </c>
      <c r="EG105" s="6">
        <f t="shared" si="681"/>
        <v>43440.562493526748</v>
      </c>
      <c r="EI105" s="118">
        <f t="shared" ca="1" si="682"/>
        <v>521723.19686359912</v>
      </c>
      <c r="EJ105" s="118">
        <f t="shared" ca="1" si="683"/>
        <v>-299.27790259069297</v>
      </c>
      <c r="EK105" s="118">
        <f ca="1">SUMIF($CY$6:$EG$7,"Depreciation Expense",$CY105:$EG105)</f>
        <v>521423.91896100843</v>
      </c>
    </row>
    <row r="106" spans="1:141" x14ac:dyDescent="0.2">
      <c r="A106" s="52" t="s">
        <v>110</v>
      </c>
      <c r="B106" s="10" t="str">
        <f t="shared" si="685"/>
        <v>SO</v>
      </c>
      <c r="C106" s="10" t="s">
        <v>42</v>
      </c>
      <c r="D106" s="52" t="s">
        <v>117</v>
      </c>
      <c r="E106" s="52" t="s">
        <v>118</v>
      </c>
      <c r="F106" s="52" t="str">
        <f t="shared" si="686"/>
        <v>AINTPSO</v>
      </c>
      <c r="G106" s="52" t="str">
        <f t="shared" si="687"/>
        <v>INTPSO</v>
      </c>
      <c r="H106" s="20"/>
      <c r="I106" s="20">
        <v>7.0850415660855592E-2</v>
      </c>
      <c r="J106" s="6">
        <v>451886805.00999999</v>
      </c>
      <c r="K106" s="6">
        <f t="shared" si="597"/>
        <v>2668030.6638845415</v>
      </c>
      <c r="L106" s="6">
        <v>14658062.945333334</v>
      </c>
      <c r="M106" s="6">
        <f t="shared" si="598"/>
        <v>466544867.95533335</v>
      </c>
      <c r="N106" s="6">
        <f t="shared" si="599"/>
        <v>2711302.7410703688</v>
      </c>
      <c r="O106" s="6">
        <v>9127439.7610268537</v>
      </c>
      <c r="P106" s="6">
        <f t="shared" si="600"/>
        <v>475672307.71636021</v>
      </c>
      <c r="Q106" s="6">
        <f t="shared" si="601"/>
        <v>2781519.9391307035</v>
      </c>
      <c r="R106" s="6">
        <v>6362149.4750793166</v>
      </c>
      <c r="S106" s="6">
        <f t="shared" si="602"/>
        <v>482034457.19143951</v>
      </c>
      <c r="T106" s="6">
        <f t="shared" si="603"/>
        <v>2827246.7656221217</v>
      </c>
      <c r="U106" s="6">
        <v>762490.4401106576</v>
      </c>
      <c r="V106" s="6">
        <f t="shared" si="604"/>
        <v>482796947.63155019</v>
      </c>
      <c r="W106" s="6">
        <f t="shared" si="605"/>
        <v>2848279.4197648354</v>
      </c>
      <c r="X106" s="6">
        <v>-191996.48047896475</v>
      </c>
      <c r="Y106" s="6">
        <f t="shared" si="606"/>
        <v>482604951.15107125</v>
      </c>
      <c r="Z106" s="6">
        <f t="shared" si="607"/>
        <v>2849963.5753553319</v>
      </c>
      <c r="AA106" s="6">
        <v>6844387.5847371891</v>
      </c>
      <c r="AB106" s="6">
        <f t="shared" si="608"/>
        <v>489449338.73580843</v>
      </c>
      <c r="AC106" s="6">
        <f t="shared" si="609"/>
        <v>2869602.1034751348</v>
      </c>
      <c r="AD106" s="6">
        <v>49995.606346783461</v>
      </c>
      <c r="AE106" s="6">
        <f t="shared" si="610"/>
        <v>489499334.34215522</v>
      </c>
      <c r="AF106" s="6">
        <f t="shared" si="611"/>
        <v>2889955.0165923648</v>
      </c>
      <c r="AG106" s="6">
        <v>1522518.4563681439</v>
      </c>
      <c r="AH106" s="6">
        <f t="shared" si="612"/>
        <v>491021852.79852337</v>
      </c>
      <c r="AI106" s="6">
        <f t="shared" si="613"/>
        <v>2894597.2363830269</v>
      </c>
      <c r="AJ106" s="6">
        <v>6521229.8713454828</v>
      </c>
      <c r="AK106" s="6">
        <f t="shared" si="614"/>
        <v>497543082.66986883</v>
      </c>
      <c r="AL106" s="6">
        <f t="shared" si="615"/>
        <v>2918343.1910701026</v>
      </c>
      <c r="AM106" s="6">
        <v>2242847.62142698</v>
      </c>
      <c r="AN106" s="6">
        <f t="shared" si="616"/>
        <v>499785930.29129583</v>
      </c>
      <c r="AO106" s="6">
        <f t="shared" si="617"/>
        <v>2944215.62995539</v>
      </c>
      <c r="AP106" s="6">
        <v>1744836.1652185835</v>
      </c>
      <c r="AQ106" s="6">
        <f t="shared" si="618"/>
        <v>501530766.45651442</v>
      </c>
      <c r="AR106" s="6">
        <f t="shared" si="619"/>
        <v>2955987.6738640517</v>
      </c>
      <c r="AS106" s="6">
        <v>6145898.5457289536</v>
      </c>
      <c r="AT106" s="6">
        <f t="shared" si="620"/>
        <v>507676665.0022434</v>
      </c>
      <c r="AU106" s="6">
        <f t="shared" si="621"/>
        <v>2979281.9169532261</v>
      </c>
      <c r="AV106" s="6">
        <v>8224765.8152277339</v>
      </c>
      <c r="AW106" s="6">
        <f t="shared" si="622"/>
        <v>515901430.81747115</v>
      </c>
      <c r="AX106" s="6">
        <f t="shared" si="623"/>
        <v>3021705.564590577</v>
      </c>
      <c r="AY106" s="6">
        <v>1909320.1907804536</v>
      </c>
      <c r="AZ106" s="6">
        <f t="shared" si="624"/>
        <v>517810751.00825161</v>
      </c>
      <c r="BA106" s="6">
        <f t="shared" si="625"/>
        <v>3051622.4065017663</v>
      </c>
      <c r="BB106" s="6">
        <v>2762739.9382921038</v>
      </c>
      <c r="BC106" s="6">
        <f t="shared" si="626"/>
        <v>520573490.94654369</v>
      </c>
      <c r="BD106" s="6">
        <f t="shared" si="627"/>
        <v>3065414.7982574874</v>
      </c>
      <c r="BE106" s="6">
        <v>1893327.0515772437</v>
      </c>
      <c r="BF106" s="6">
        <f t="shared" si="628"/>
        <v>522466817.99812096</v>
      </c>
      <c r="BG106" s="6">
        <f t="shared" si="629"/>
        <v>3079159.9766565301</v>
      </c>
      <c r="BH106" s="6">
        <v>2071110.2418765335</v>
      </c>
      <c r="BI106" s="6">
        <f t="shared" si="630"/>
        <v>524537928.23999751</v>
      </c>
      <c r="BJ106" s="6">
        <f t="shared" si="631"/>
        <v>3090863.3945774715</v>
      </c>
      <c r="BK106" s="6">
        <v>15220977.311417693</v>
      </c>
      <c r="BL106" s="6">
        <f t="shared" si="632"/>
        <v>539758905.55141521</v>
      </c>
      <c r="BM106" s="6">
        <f t="shared" si="633"/>
        <v>3141911.3775272556</v>
      </c>
      <c r="BN106" s="6">
        <v>3205555.1928745732</v>
      </c>
      <c r="BO106" s="6">
        <f t="shared" si="634"/>
        <v>542964460.74428976</v>
      </c>
      <c r="BP106" s="6">
        <f t="shared" si="635"/>
        <v>3196308.3561571459</v>
      </c>
      <c r="BQ106" s="6">
        <v>2187607.0750082843</v>
      </c>
      <c r="BR106" s="6">
        <f t="shared" si="636"/>
        <v>545152067.81929803</v>
      </c>
      <c r="BS106" s="6">
        <f t="shared" si="637"/>
        <v>3212229.5140073933</v>
      </c>
      <c r="BT106" s="6">
        <v>10730408.800507655</v>
      </c>
      <c r="BU106" s="6">
        <f t="shared" si="638"/>
        <v>555882476.61980569</v>
      </c>
      <c r="BV106" s="6">
        <f t="shared" si="639"/>
        <v>3250364.7971029696</v>
      </c>
      <c r="BW106" s="6">
        <v>2477681.3592725145</v>
      </c>
      <c r="BX106" s="6">
        <f t="shared" si="640"/>
        <v>558360157.97907817</v>
      </c>
      <c r="BY106" s="6">
        <f t="shared" si="641"/>
        <v>3289356.4086824064</v>
      </c>
      <c r="BZ106" s="6">
        <v>768805.15661976347</v>
      </c>
      <c r="CA106" s="6">
        <f t="shared" si="642"/>
        <v>559128963.13569796</v>
      </c>
      <c r="CB106" s="6">
        <f t="shared" si="643"/>
        <v>3298940.3636444206</v>
      </c>
      <c r="CC106" s="6">
        <v>15911461.273246607</v>
      </c>
      <c r="CD106" s="6">
        <f t="shared" si="644"/>
        <v>575040424.40894461</v>
      </c>
      <c r="CE106" s="6">
        <f t="shared" si="645"/>
        <v>3348182.1890564971</v>
      </c>
      <c r="CF106" s="6">
        <v>1027227.4687687038</v>
      </c>
      <c r="CG106" s="6">
        <f t="shared" si="646"/>
        <v>576067651.87771332</v>
      </c>
      <c r="CH106" s="6">
        <f t="shared" si="647"/>
        <v>3398186.9031448993</v>
      </c>
      <c r="CI106" s="6">
        <v>3485962.4319017529</v>
      </c>
      <c r="CJ106" s="6">
        <f t="shared" si="648"/>
        <v>579553614.30961514</v>
      </c>
      <c r="CK106" s="6">
        <f t="shared" si="649"/>
        <v>3411510.2939956859</v>
      </c>
      <c r="CL106" s="6">
        <v>2456160.857846803</v>
      </c>
      <c r="CM106" s="6">
        <f t="shared" si="650"/>
        <v>582009775.16746199</v>
      </c>
      <c r="CN106" s="6">
        <f t="shared" si="651"/>
        <v>3429052.0400367999</v>
      </c>
      <c r="CO106" s="6">
        <v>939558.3959258534</v>
      </c>
      <c r="CP106" s="6">
        <f t="shared" si="652"/>
        <v>582949333.56338787</v>
      </c>
      <c r="CQ106" s="6">
        <f t="shared" si="653"/>
        <v>3439076.5450616903</v>
      </c>
      <c r="CR106" s="6">
        <v>2653221.1801293464</v>
      </c>
      <c r="CS106" s="6">
        <f t="shared" si="654"/>
        <v>585602554.74351716</v>
      </c>
      <c r="CT106" s="6">
        <f t="shared" si="655"/>
        <v>3449682.7919925801</v>
      </c>
      <c r="CU106" s="6">
        <v>11376668.510594452</v>
      </c>
      <c r="CV106" s="6">
        <f t="shared" si="656"/>
        <v>596979223.25411165</v>
      </c>
      <c r="CW106" s="6">
        <f t="shared" si="657"/>
        <v>3491100.4385035685</v>
      </c>
      <c r="CX106" s="6">
        <v>172497564.86471635</v>
      </c>
      <c r="CY106" s="6">
        <f t="shared" si="658"/>
        <v>769476788.11882806</v>
      </c>
      <c r="CZ106" s="6">
        <f t="shared" si="659"/>
        <v>4033915.6828353163</v>
      </c>
      <c r="DA106" s="6">
        <v>1386233.2704127536</v>
      </c>
      <c r="DB106" s="6">
        <f t="shared" si="660"/>
        <v>770863021.38924086</v>
      </c>
      <c r="DC106" s="6">
        <f t="shared" si="661"/>
        <v>4547238.1567754084</v>
      </c>
      <c r="DD106" s="6">
        <v>1649217.8496142838</v>
      </c>
      <c r="DE106" s="6">
        <f t="shared" si="662"/>
        <v>772512239.23885512</v>
      </c>
      <c r="DF106" s="6">
        <f t="shared" si="663"/>
        <v>4556199.114007581</v>
      </c>
      <c r="DG106" s="6">
        <v>1287250.2371230135</v>
      </c>
      <c r="DH106" s="6">
        <f t="shared" si="664"/>
        <v>773799489.47597814</v>
      </c>
      <c r="DI106" s="6">
        <f t="shared" si="665"/>
        <v>4564867.863362588</v>
      </c>
      <c r="DJ106" s="6">
        <v>321805.64212163549</v>
      </c>
      <c r="DK106" s="6">
        <f t="shared" si="666"/>
        <v>774121295.11809981</v>
      </c>
      <c r="DL106" s="6">
        <f t="shared" si="667"/>
        <v>4569617.9582736725</v>
      </c>
      <c r="DM106" s="6">
        <v>3877699.3589220056</v>
      </c>
      <c r="DN106" s="6">
        <f t="shared" si="668"/>
        <v>777998994.47702181</v>
      </c>
      <c r="DO106" s="6">
        <f t="shared" si="669"/>
        <v>4582015.3197275801</v>
      </c>
      <c r="DP106" s="6">
        <v>1088024.5631326737</v>
      </c>
      <c r="DQ106" s="6">
        <f t="shared" si="670"/>
        <v>779087019.04015446</v>
      </c>
      <c r="DR106" s="6">
        <f t="shared" si="671"/>
        <v>4596674.6365581891</v>
      </c>
      <c r="DS106" s="6">
        <v>239482.80385970045</v>
      </c>
      <c r="DT106" s="6">
        <f t="shared" si="672"/>
        <v>779326501.84401417</v>
      </c>
      <c r="DU106" s="6">
        <f t="shared" si="673"/>
        <v>4600593.5719225332</v>
      </c>
      <c r="DV106" s="6">
        <v>145569761.57195246</v>
      </c>
      <c r="DW106" s="6">
        <f t="shared" si="674"/>
        <v>924896263.41596663</v>
      </c>
      <c r="DX106" s="6">
        <f t="shared" si="675"/>
        <v>5031037.1373900985</v>
      </c>
      <c r="DY106" s="6">
        <v>78222.565999581479</v>
      </c>
      <c r="DZ106" s="6">
        <f t="shared" si="676"/>
        <v>924974485.98196626</v>
      </c>
      <c r="EA106" s="6">
        <f t="shared" si="677"/>
        <v>5461004.6464042496</v>
      </c>
      <c r="EB106" s="6">
        <v>1290858.9070716915</v>
      </c>
      <c r="EC106" s="6">
        <f t="shared" si="678"/>
        <v>926265344.88903797</v>
      </c>
      <c r="ED106" s="6">
        <f t="shared" si="679"/>
        <v>5465046.3127142768</v>
      </c>
      <c r="EE106" s="6">
        <v>89645697.149106443</v>
      </c>
      <c r="EF106" s="6">
        <f t="shared" si="680"/>
        <v>1015911042.0381444</v>
      </c>
      <c r="EG106" s="6">
        <f t="shared" si="681"/>
        <v>5733500.1791870659</v>
      </c>
      <c r="EI106" s="118">
        <f t="shared" ca="1" si="682"/>
        <v>40213990.641386062</v>
      </c>
      <c r="EJ106" s="118">
        <f t="shared" ca="1" si="683"/>
        <v>17527719.937772505</v>
      </c>
      <c r="EK106" s="118">
        <f t="shared" ref="EK106:EK120" ca="1" si="688">SUMIF($CY$6:$EG$7,"Depreciation Expense",$CY106:$EG106)</f>
        <v>57741710.579158567</v>
      </c>
    </row>
    <row r="107" spans="1:141" x14ac:dyDescent="0.2">
      <c r="A107" s="52" t="s">
        <v>82</v>
      </c>
      <c r="B107" s="10" t="str">
        <f t="shared" si="685"/>
        <v>SG-P</v>
      </c>
      <c r="C107" s="10" t="s">
        <v>21</v>
      </c>
      <c r="D107" s="52" t="s">
        <v>117</v>
      </c>
      <c r="E107" s="52" t="s">
        <v>118</v>
      </c>
      <c r="F107" s="52" t="str">
        <f t="shared" si="686"/>
        <v>AINTPSG-P</v>
      </c>
      <c r="G107" s="52" t="str">
        <f t="shared" si="687"/>
        <v>INTPSG-P</v>
      </c>
      <c r="H107" s="20"/>
      <c r="I107" s="20">
        <v>2.5928575803631258E-2</v>
      </c>
      <c r="J107" s="6">
        <v>103455074.83</v>
      </c>
      <c r="K107" s="6">
        <f t="shared" si="597"/>
        <v>223536.89583333326</v>
      </c>
      <c r="L107" s="6">
        <v>-4665.5863333333336</v>
      </c>
      <c r="M107" s="6">
        <f t="shared" si="598"/>
        <v>103450409.24366666</v>
      </c>
      <c r="N107" s="6">
        <f t="shared" si="599"/>
        <v>223531.85533296192</v>
      </c>
      <c r="O107" s="6">
        <v>-4665.5863333333336</v>
      </c>
      <c r="P107" s="6">
        <f t="shared" si="600"/>
        <v>103445743.65733333</v>
      </c>
      <c r="Q107" s="6">
        <f t="shared" si="601"/>
        <v>223521.77433221924</v>
      </c>
      <c r="R107" s="6">
        <v>-4665.5863333333336</v>
      </c>
      <c r="S107" s="6">
        <f t="shared" si="602"/>
        <v>103441078.07099999</v>
      </c>
      <c r="T107" s="6">
        <f t="shared" si="603"/>
        <v>223511.69333147653</v>
      </c>
      <c r="U107" s="6">
        <v>-4665.5863333333336</v>
      </c>
      <c r="V107" s="6">
        <f t="shared" si="604"/>
        <v>103436412.48466666</v>
      </c>
      <c r="W107" s="6">
        <f t="shared" si="605"/>
        <v>223501.61233073383</v>
      </c>
      <c r="X107" s="6">
        <v>-4665.5863333333336</v>
      </c>
      <c r="Y107" s="6">
        <f t="shared" si="606"/>
        <v>103431746.89833333</v>
      </c>
      <c r="Z107" s="6">
        <f t="shared" si="607"/>
        <v>223491.53132999118</v>
      </c>
      <c r="AA107" s="6">
        <v>-4665.5863333333336</v>
      </c>
      <c r="AB107" s="6">
        <f t="shared" si="608"/>
        <v>103427081.31199999</v>
      </c>
      <c r="AC107" s="6">
        <f t="shared" si="609"/>
        <v>223481.45032924847</v>
      </c>
      <c r="AD107" s="6">
        <v>-4665.5863333333336</v>
      </c>
      <c r="AE107" s="6">
        <f t="shared" si="610"/>
        <v>103422415.72566666</v>
      </c>
      <c r="AF107" s="6">
        <f t="shared" si="611"/>
        <v>223471.3693285058</v>
      </c>
      <c r="AG107" s="6">
        <v>-4665.5863333333336</v>
      </c>
      <c r="AH107" s="6">
        <f t="shared" si="612"/>
        <v>103417750.13933332</v>
      </c>
      <c r="AI107" s="6">
        <f t="shared" si="613"/>
        <v>223461.28832776309</v>
      </c>
      <c r="AJ107" s="6">
        <v>-4665.5863333333336</v>
      </c>
      <c r="AK107" s="6">
        <f t="shared" si="614"/>
        <v>103413084.55299999</v>
      </c>
      <c r="AL107" s="6">
        <f t="shared" si="615"/>
        <v>223451.20732702044</v>
      </c>
      <c r="AM107" s="6">
        <v>-4665.5863333333336</v>
      </c>
      <c r="AN107" s="6">
        <f t="shared" si="616"/>
        <v>103408418.96666665</v>
      </c>
      <c r="AO107" s="6">
        <f t="shared" si="617"/>
        <v>223441.12632627774</v>
      </c>
      <c r="AP107" s="6">
        <v>-4665.5863333333336</v>
      </c>
      <c r="AQ107" s="6">
        <f t="shared" si="618"/>
        <v>103403753.38033332</v>
      </c>
      <c r="AR107" s="6">
        <f t="shared" si="619"/>
        <v>223431.04532553503</v>
      </c>
      <c r="AS107" s="6">
        <v>-4665.5863333333336</v>
      </c>
      <c r="AT107" s="6">
        <f t="shared" si="620"/>
        <v>103399087.79399998</v>
      </c>
      <c r="AU107" s="6">
        <f t="shared" si="621"/>
        <v>223420.96432479235</v>
      </c>
      <c r="AV107" s="6">
        <v>-4665.5863333333336</v>
      </c>
      <c r="AW107" s="6">
        <f t="shared" si="622"/>
        <v>103394422.20766665</v>
      </c>
      <c r="AX107" s="6">
        <f t="shared" si="623"/>
        <v>223410.88332404968</v>
      </c>
      <c r="AY107" s="6">
        <v>-4665.5863333333336</v>
      </c>
      <c r="AZ107" s="6">
        <f t="shared" si="624"/>
        <v>103389756.62133332</v>
      </c>
      <c r="BA107" s="6">
        <f t="shared" si="625"/>
        <v>223400.802323307</v>
      </c>
      <c r="BB107" s="6">
        <v>-4665.5863333333336</v>
      </c>
      <c r="BC107" s="6">
        <f t="shared" si="626"/>
        <v>103385091.03499998</v>
      </c>
      <c r="BD107" s="6">
        <f t="shared" si="627"/>
        <v>223390.72132256429</v>
      </c>
      <c r="BE107" s="6">
        <v>-4665.5863333333336</v>
      </c>
      <c r="BF107" s="6">
        <f t="shared" si="628"/>
        <v>103380425.44866665</v>
      </c>
      <c r="BG107" s="6">
        <f t="shared" si="629"/>
        <v>223380.64032182159</v>
      </c>
      <c r="BH107" s="6">
        <v>-4665.5863333333336</v>
      </c>
      <c r="BI107" s="6">
        <f t="shared" si="630"/>
        <v>103375759.86233331</v>
      </c>
      <c r="BJ107" s="6">
        <f t="shared" si="631"/>
        <v>223370.55932107891</v>
      </c>
      <c r="BK107" s="6">
        <v>-4665.5863333333336</v>
      </c>
      <c r="BL107" s="6">
        <f t="shared" si="632"/>
        <v>103371094.27599998</v>
      </c>
      <c r="BM107" s="6">
        <f t="shared" si="633"/>
        <v>223360.47832033623</v>
      </c>
      <c r="BN107" s="6">
        <v>-4665.5863333333336</v>
      </c>
      <c r="BO107" s="6">
        <f t="shared" si="634"/>
        <v>103366428.68966664</v>
      </c>
      <c r="BP107" s="6">
        <f t="shared" si="635"/>
        <v>223350.39731959355</v>
      </c>
      <c r="BQ107" s="6">
        <v>-4665.5863333333336</v>
      </c>
      <c r="BR107" s="6">
        <f t="shared" si="636"/>
        <v>103361763.10333331</v>
      </c>
      <c r="BS107" s="6">
        <f t="shared" si="637"/>
        <v>223340.31631885085</v>
      </c>
      <c r="BT107" s="6">
        <v>-4665.5863333333336</v>
      </c>
      <c r="BU107" s="6">
        <f t="shared" si="638"/>
        <v>103357097.51699997</v>
      </c>
      <c r="BV107" s="6">
        <f t="shared" si="639"/>
        <v>223330.23531810814</v>
      </c>
      <c r="BW107" s="6">
        <v>-4665.5863333333336</v>
      </c>
      <c r="BX107" s="6">
        <f t="shared" si="640"/>
        <v>103352431.93066664</v>
      </c>
      <c r="BY107" s="6">
        <f t="shared" si="641"/>
        <v>223320.15431736549</v>
      </c>
      <c r="BZ107" s="6">
        <v>-4665.5863333333336</v>
      </c>
      <c r="CA107" s="6">
        <f t="shared" si="642"/>
        <v>103347766.34433331</v>
      </c>
      <c r="CB107" s="6">
        <f t="shared" si="643"/>
        <v>223310.07331662279</v>
      </c>
      <c r="CC107" s="6">
        <v>-4665.5863333333336</v>
      </c>
      <c r="CD107" s="6">
        <f t="shared" si="644"/>
        <v>103343100.75799997</v>
      </c>
      <c r="CE107" s="6">
        <f t="shared" si="645"/>
        <v>223299.99231588011</v>
      </c>
      <c r="CF107" s="6">
        <v>-4665.5863333333336</v>
      </c>
      <c r="CG107" s="6">
        <f t="shared" si="646"/>
        <v>103338435.17166664</v>
      </c>
      <c r="CH107" s="6">
        <f t="shared" si="647"/>
        <v>223289.9113151374</v>
      </c>
      <c r="CI107" s="6">
        <v>-4665.5863333333336</v>
      </c>
      <c r="CJ107" s="6">
        <f t="shared" si="648"/>
        <v>103333769.5853333</v>
      </c>
      <c r="CK107" s="6">
        <f t="shared" si="649"/>
        <v>223279.83031439476</v>
      </c>
      <c r="CL107" s="6">
        <v>-4665.5863333333336</v>
      </c>
      <c r="CM107" s="6">
        <f t="shared" si="650"/>
        <v>103329103.99899997</v>
      </c>
      <c r="CN107" s="6">
        <f t="shared" si="651"/>
        <v>223269.74931365205</v>
      </c>
      <c r="CO107" s="6">
        <v>-4665.5863333333336</v>
      </c>
      <c r="CP107" s="6">
        <f t="shared" si="652"/>
        <v>103324438.41266663</v>
      </c>
      <c r="CQ107" s="6">
        <f t="shared" si="653"/>
        <v>223259.66831290934</v>
      </c>
      <c r="CR107" s="6">
        <v>-4665.5863333333336</v>
      </c>
      <c r="CS107" s="6">
        <f t="shared" si="654"/>
        <v>103319772.8263333</v>
      </c>
      <c r="CT107" s="6">
        <f t="shared" si="655"/>
        <v>223249.58731216667</v>
      </c>
      <c r="CU107" s="6">
        <v>-4665.5863333333336</v>
      </c>
      <c r="CV107" s="6">
        <f t="shared" si="656"/>
        <v>103315107.23999996</v>
      </c>
      <c r="CW107" s="6">
        <f t="shared" si="657"/>
        <v>223239.50631142399</v>
      </c>
      <c r="CX107" s="6">
        <v>-4665.5863333333336</v>
      </c>
      <c r="CY107" s="6">
        <f t="shared" si="658"/>
        <v>103310441.65366663</v>
      </c>
      <c r="CZ107" s="6">
        <f t="shared" si="659"/>
        <v>223229.42531068131</v>
      </c>
      <c r="DA107" s="6">
        <v>-4665.5863333333336</v>
      </c>
      <c r="DB107" s="6">
        <f t="shared" si="660"/>
        <v>103305776.0673333</v>
      </c>
      <c r="DC107" s="6">
        <f t="shared" si="661"/>
        <v>223219.34430993861</v>
      </c>
      <c r="DD107" s="6">
        <v>-4665.5863333333336</v>
      </c>
      <c r="DE107" s="6">
        <f t="shared" si="662"/>
        <v>103301110.48099996</v>
      </c>
      <c r="DF107" s="6">
        <f t="shared" si="663"/>
        <v>223209.2633091959</v>
      </c>
      <c r="DG107" s="6">
        <v>-4665.5863333333336</v>
      </c>
      <c r="DH107" s="6">
        <f t="shared" si="664"/>
        <v>103296444.89466663</v>
      </c>
      <c r="DI107" s="6">
        <f t="shared" si="665"/>
        <v>223199.18230845322</v>
      </c>
      <c r="DJ107" s="6">
        <v>-4665.5863333333336</v>
      </c>
      <c r="DK107" s="6">
        <f t="shared" si="666"/>
        <v>103291779.30833329</v>
      </c>
      <c r="DL107" s="6">
        <f t="shared" si="667"/>
        <v>223189.10130771055</v>
      </c>
      <c r="DM107" s="6">
        <v>-4665.5863333333336</v>
      </c>
      <c r="DN107" s="6">
        <f t="shared" si="668"/>
        <v>103287113.72199996</v>
      </c>
      <c r="DO107" s="6">
        <f t="shared" si="669"/>
        <v>223179.02030696787</v>
      </c>
      <c r="DP107" s="6">
        <v>-4665.5863333333336</v>
      </c>
      <c r="DQ107" s="6">
        <f t="shared" si="670"/>
        <v>103282448.13566662</v>
      </c>
      <c r="DR107" s="6">
        <f t="shared" si="671"/>
        <v>223168.93930622516</v>
      </c>
      <c r="DS107" s="6">
        <v>-4665.5863333333336</v>
      </c>
      <c r="DT107" s="6">
        <f t="shared" si="672"/>
        <v>103277782.54933329</v>
      </c>
      <c r="DU107" s="6">
        <f t="shared" si="673"/>
        <v>223158.85830548246</v>
      </c>
      <c r="DV107" s="6">
        <v>-4665.5863333333336</v>
      </c>
      <c r="DW107" s="6">
        <f t="shared" si="674"/>
        <v>103273116.96299995</v>
      </c>
      <c r="DX107" s="6">
        <f t="shared" si="675"/>
        <v>223148.77730473981</v>
      </c>
      <c r="DY107" s="6">
        <v>-4665.5863333333336</v>
      </c>
      <c r="DZ107" s="6">
        <f t="shared" si="676"/>
        <v>103268451.37666662</v>
      </c>
      <c r="EA107" s="6">
        <f t="shared" si="677"/>
        <v>223138.6963039971</v>
      </c>
      <c r="EB107" s="6">
        <v>-4665.5863333333336</v>
      </c>
      <c r="EC107" s="6">
        <f t="shared" si="678"/>
        <v>103263785.79033329</v>
      </c>
      <c r="ED107" s="6">
        <f t="shared" si="679"/>
        <v>223128.61530325442</v>
      </c>
      <c r="EE107" s="6">
        <v>-4665.5863333333336</v>
      </c>
      <c r="EF107" s="6">
        <f t="shared" si="680"/>
        <v>103259120.20399995</v>
      </c>
      <c r="EG107" s="6">
        <f t="shared" si="681"/>
        <v>223118.53430251172</v>
      </c>
      <c r="EI107" s="118">
        <f t="shared" ca="1" si="682"/>
        <v>2679539.4217861053</v>
      </c>
      <c r="EJ107" s="118">
        <f t="shared" ca="1" si="683"/>
        <v>-1451.6641069473699</v>
      </c>
      <c r="EK107" s="118">
        <f t="shared" ca="1" si="688"/>
        <v>2678087.7576791579</v>
      </c>
    </row>
    <row r="108" spans="1:141" hidden="1" x14ac:dyDescent="0.2">
      <c r="B108" s="10"/>
      <c r="C108" s="10"/>
      <c r="H108" s="20"/>
      <c r="I108" s="20"/>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I108" s="118"/>
      <c r="EJ108" s="118"/>
      <c r="EK108" s="118"/>
    </row>
    <row r="109" spans="1:141" hidden="1" x14ac:dyDescent="0.2">
      <c r="B109" s="10"/>
      <c r="C109" s="10"/>
      <c r="H109" s="20"/>
      <c r="I109" s="20"/>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I109" s="118"/>
      <c r="EJ109" s="118"/>
      <c r="EK109" s="118"/>
    </row>
    <row r="110" spans="1:141" hidden="1" x14ac:dyDescent="0.2">
      <c r="B110" s="10"/>
      <c r="C110" s="10"/>
      <c r="H110" s="20"/>
      <c r="I110" s="20"/>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I110" s="118"/>
      <c r="EJ110" s="118"/>
      <c r="EK110" s="118"/>
    </row>
    <row r="111" spans="1:141" hidden="1" x14ac:dyDescent="0.2">
      <c r="B111" s="10"/>
      <c r="C111" s="10"/>
      <c r="H111" s="20"/>
      <c r="I111" s="20"/>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I111" s="118"/>
      <c r="EJ111" s="118"/>
      <c r="EK111" s="118"/>
    </row>
    <row r="112" spans="1:141" hidden="1" x14ac:dyDescent="0.2">
      <c r="B112" s="10"/>
      <c r="C112" s="10"/>
      <c r="H112" s="20"/>
      <c r="I112" s="20"/>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I112" s="118"/>
      <c r="EJ112" s="118"/>
      <c r="EK112" s="118"/>
    </row>
    <row r="113" spans="1:141" hidden="1" x14ac:dyDescent="0.2">
      <c r="B113" s="10"/>
      <c r="C113" s="10"/>
      <c r="H113" s="20"/>
      <c r="I113" s="20"/>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I113" s="118"/>
      <c r="EJ113" s="118"/>
      <c r="EK113" s="118"/>
    </row>
    <row r="114" spans="1:141" hidden="1" x14ac:dyDescent="0.2">
      <c r="B114" s="10"/>
      <c r="C114" s="10"/>
      <c r="H114" s="20"/>
      <c r="I114" s="20"/>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I114" s="118"/>
      <c r="EJ114" s="118"/>
      <c r="EK114" s="118"/>
    </row>
    <row r="115" spans="1:141" hidden="1" x14ac:dyDescent="0.2">
      <c r="B115" s="10"/>
      <c r="C115" s="10"/>
      <c r="H115" s="20"/>
      <c r="I115" s="20"/>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I115" s="118"/>
      <c r="EJ115" s="118"/>
      <c r="EK115" s="118"/>
    </row>
    <row r="116" spans="1:141" x14ac:dyDescent="0.2">
      <c r="A116" s="52" t="s">
        <v>104</v>
      </c>
      <c r="B116" s="10" t="str">
        <f t="shared" si="685"/>
        <v>UT</v>
      </c>
      <c r="C116" s="10" t="s">
        <v>34</v>
      </c>
      <c r="D116" s="52" t="s">
        <v>117</v>
      </c>
      <c r="E116" s="52" t="s">
        <v>118</v>
      </c>
      <c r="F116" s="52" t="str">
        <f t="shared" si="686"/>
        <v>AINTPUT</v>
      </c>
      <c r="G116" s="52" t="str">
        <f t="shared" si="687"/>
        <v>INTPUT</v>
      </c>
      <c r="H116" s="20"/>
      <c r="I116" s="20">
        <v>-1.4032574410196873E-3</v>
      </c>
      <c r="J116" s="6">
        <v>-26167500.650000002</v>
      </c>
      <c r="K116" s="6">
        <f t="shared" si="597"/>
        <v>3059.9783333333339</v>
      </c>
      <c r="L116" s="6">
        <v>-771.09816666666666</v>
      </c>
      <c r="M116" s="6">
        <f t="shared" si="598"/>
        <v>-26168271.748166669</v>
      </c>
      <c r="N116" s="6">
        <f t="shared" si="599"/>
        <v>3060.0234187183396</v>
      </c>
      <c r="O116" s="6">
        <v>-771.09816666666666</v>
      </c>
      <c r="P116" s="6">
        <f t="shared" si="600"/>
        <v>-26169042.846333336</v>
      </c>
      <c r="Q116" s="6">
        <f t="shared" si="601"/>
        <v>3060.1135894883505</v>
      </c>
      <c r="R116" s="6">
        <v>-771.09816666666666</v>
      </c>
      <c r="S116" s="6">
        <f t="shared" si="602"/>
        <v>-26169813.944500003</v>
      </c>
      <c r="T116" s="6">
        <f t="shared" si="603"/>
        <v>3060.2037602583619</v>
      </c>
      <c r="U116" s="6">
        <v>-771.09816666666666</v>
      </c>
      <c r="V116" s="6">
        <f t="shared" si="604"/>
        <v>-26170585.04266667</v>
      </c>
      <c r="W116" s="6">
        <f t="shared" si="605"/>
        <v>3060.2939310283728</v>
      </c>
      <c r="X116" s="6">
        <v>-771.09816666666666</v>
      </c>
      <c r="Y116" s="6">
        <f t="shared" si="606"/>
        <v>-26171356.140833337</v>
      </c>
      <c r="Z116" s="6">
        <f t="shared" si="607"/>
        <v>3060.3841017983837</v>
      </c>
      <c r="AA116" s="6">
        <v>-771.09816666666666</v>
      </c>
      <c r="AB116" s="6">
        <f t="shared" si="608"/>
        <v>-26172127.239000004</v>
      </c>
      <c r="AC116" s="6">
        <f t="shared" si="609"/>
        <v>3060.4742725683941</v>
      </c>
      <c r="AD116" s="6">
        <v>-771.09816666666666</v>
      </c>
      <c r="AE116" s="6">
        <f t="shared" si="610"/>
        <v>-26172898.337166671</v>
      </c>
      <c r="AF116" s="6">
        <f t="shared" si="611"/>
        <v>3060.5644433384055</v>
      </c>
      <c r="AG116" s="6">
        <v>-771.09816666666666</v>
      </c>
      <c r="AH116" s="6">
        <f t="shared" si="612"/>
        <v>-26173669.435333338</v>
      </c>
      <c r="AI116" s="6">
        <f t="shared" si="613"/>
        <v>3060.6546141084164</v>
      </c>
      <c r="AJ116" s="6">
        <v>-771.09816666666666</v>
      </c>
      <c r="AK116" s="6">
        <f t="shared" si="614"/>
        <v>-26174440.533500005</v>
      </c>
      <c r="AL116" s="6">
        <f t="shared" si="615"/>
        <v>3060.7447848784273</v>
      </c>
      <c r="AM116" s="6">
        <v>-771.09816666666666</v>
      </c>
      <c r="AN116" s="6">
        <f t="shared" si="616"/>
        <v>-26175211.631666671</v>
      </c>
      <c r="AO116" s="6">
        <f t="shared" si="617"/>
        <v>3060.8349556484386</v>
      </c>
      <c r="AP116" s="6">
        <v>-771.09816666666666</v>
      </c>
      <c r="AQ116" s="6">
        <f t="shared" si="618"/>
        <v>-26175982.729833338</v>
      </c>
      <c r="AR116" s="6">
        <f t="shared" si="619"/>
        <v>3060.9251264184495</v>
      </c>
      <c r="AS116" s="6">
        <v>-771.09816666666666</v>
      </c>
      <c r="AT116" s="6">
        <f t="shared" si="620"/>
        <v>-26176753.828000005</v>
      </c>
      <c r="AU116" s="6">
        <f t="shared" si="621"/>
        <v>3061.0152971884604</v>
      </c>
      <c r="AV116" s="6">
        <v>-771.09816666666666</v>
      </c>
      <c r="AW116" s="6">
        <f t="shared" si="622"/>
        <v>-26177524.926166672</v>
      </c>
      <c r="AX116" s="6">
        <f t="shared" si="623"/>
        <v>3061.1054679584718</v>
      </c>
      <c r="AY116" s="6">
        <v>-771.09816666666666</v>
      </c>
      <c r="AZ116" s="6">
        <f t="shared" si="624"/>
        <v>-26178296.024333339</v>
      </c>
      <c r="BA116" s="6">
        <f t="shared" si="625"/>
        <v>3061.1956387284827</v>
      </c>
      <c r="BB116" s="6">
        <v>-771.09816666666666</v>
      </c>
      <c r="BC116" s="6">
        <f t="shared" si="626"/>
        <v>-26179067.122500006</v>
      </c>
      <c r="BD116" s="6">
        <f t="shared" si="627"/>
        <v>3061.2858094984936</v>
      </c>
      <c r="BE116" s="6">
        <v>-771.09816666666666</v>
      </c>
      <c r="BF116" s="6">
        <f t="shared" si="628"/>
        <v>-26179838.220666673</v>
      </c>
      <c r="BG116" s="6">
        <f t="shared" si="629"/>
        <v>3061.3759802685049</v>
      </c>
      <c r="BH116" s="6">
        <v>-771.09816666666666</v>
      </c>
      <c r="BI116" s="6">
        <f t="shared" si="630"/>
        <v>-26180609.31883334</v>
      </c>
      <c r="BJ116" s="6">
        <f t="shared" si="631"/>
        <v>3061.4661510385154</v>
      </c>
      <c r="BK116" s="6">
        <v>-771.09816666666666</v>
      </c>
      <c r="BL116" s="6">
        <f t="shared" si="632"/>
        <v>-26181380.417000007</v>
      </c>
      <c r="BM116" s="6">
        <f t="shared" si="633"/>
        <v>3061.5563218085263</v>
      </c>
      <c r="BN116" s="6">
        <v>-771.09816666666666</v>
      </c>
      <c r="BO116" s="6">
        <f t="shared" si="634"/>
        <v>-26182151.515166674</v>
      </c>
      <c r="BP116" s="6">
        <f t="shared" si="635"/>
        <v>3061.6464925785372</v>
      </c>
      <c r="BQ116" s="6">
        <v>-771.09816666666666</v>
      </c>
      <c r="BR116" s="6">
        <f t="shared" si="636"/>
        <v>-26182922.613333341</v>
      </c>
      <c r="BS116" s="6">
        <f t="shared" si="637"/>
        <v>3061.7366633485485</v>
      </c>
      <c r="BT116" s="6">
        <v>-771.09816666666666</v>
      </c>
      <c r="BU116" s="6">
        <f t="shared" si="638"/>
        <v>-26183693.711500008</v>
      </c>
      <c r="BV116" s="6">
        <f t="shared" si="639"/>
        <v>3061.8268341185594</v>
      </c>
      <c r="BW116" s="6">
        <v>-771.09816666666666</v>
      </c>
      <c r="BX116" s="6">
        <f t="shared" si="640"/>
        <v>-26184464.809666675</v>
      </c>
      <c r="BY116" s="6">
        <f t="shared" si="641"/>
        <v>3061.9170048885703</v>
      </c>
      <c r="BZ116" s="6">
        <v>-771.09816666666666</v>
      </c>
      <c r="CA116" s="6">
        <f t="shared" si="642"/>
        <v>-26185235.907833342</v>
      </c>
      <c r="CB116" s="6">
        <f t="shared" si="643"/>
        <v>3062.0071756585817</v>
      </c>
      <c r="CC116" s="6">
        <v>-771.09816666666666</v>
      </c>
      <c r="CD116" s="6">
        <f t="shared" si="644"/>
        <v>-26186007.006000008</v>
      </c>
      <c r="CE116" s="6">
        <f t="shared" si="645"/>
        <v>3062.0973464285926</v>
      </c>
      <c r="CF116" s="6">
        <v>-771.09816666666666</v>
      </c>
      <c r="CG116" s="6">
        <f t="shared" si="646"/>
        <v>-26186778.104166675</v>
      </c>
      <c r="CH116" s="6">
        <f t="shared" si="647"/>
        <v>3062.1875171986035</v>
      </c>
      <c r="CI116" s="6">
        <v>-771.09816666666666</v>
      </c>
      <c r="CJ116" s="6">
        <f t="shared" si="648"/>
        <v>-26187549.202333342</v>
      </c>
      <c r="CK116" s="6">
        <f t="shared" si="649"/>
        <v>3062.2776879686148</v>
      </c>
      <c r="CL116" s="6">
        <v>-771.09816666666666</v>
      </c>
      <c r="CM116" s="6">
        <f t="shared" si="650"/>
        <v>-26188320.300500009</v>
      </c>
      <c r="CN116" s="6">
        <f t="shared" si="651"/>
        <v>3062.3678587386257</v>
      </c>
      <c r="CO116" s="6">
        <v>-771.09816666666666</v>
      </c>
      <c r="CP116" s="6">
        <f t="shared" si="652"/>
        <v>-26189091.398666676</v>
      </c>
      <c r="CQ116" s="6">
        <f t="shared" si="653"/>
        <v>3062.4580295086366</v>
      </c>
      <c r="CR116" s="6">
        <v>-771.09816666666666</v>
      </c>
      <c r="CS116" s="6">
        <f t="shared" si="654"/>
        <v>-26189862.496833343</v>
      </c>
      <c r="CT116" s="6">
        <f t="shared" si="655"/>
        <v>3062.5482002786471</v>
      </c>
      <c r="CU116" s="6">
        <v>-771.09816666666666</v>
      </c>
      <c r="CV116" s="6">
        <f t="shared" si="656"/>
        <v>-26190633.59500001</v>
      </c>
      <c r="CW116" s="6">
        <f t="shared" si="657"/>
        <v>3062.6383710486584</v>
      </c>
      <c r="CX116" s="6">
        <v>-771.09816666666666</v>
      </c>
      <c r="CY116" s="6">
        <f t="shared" si="658"/>
        <v>-26191404.693166677</v>
      </c>
      <c r="CZ116" s="6">
        <f t="shared" si="659"/>
        <v>3062.7285418186693</v>
      </c>
      <c r="DA116" s="6">
        <v>-771.09816666666666</v>
      </c>
      <c r="DB116" s="6">
        <f t="shared" si="660"/>
        <v>-26192175.791333344</v>
      </c>
      <c r="DC116" s="6">
        <f t="shared" si="661"/>
        <v>3062.8187125886802</v>
      </c>
      <c r="DD116" s="6">
        <v>-771.09816666666666</v>
      </c>
      <c r="DE116" s="6">
        <f t="shared" si="662"/>
        <v>-26192946.889500011</v>
      </c>
      <c r="DF116" s="6">
        <f t="shared" si="663"/>
        <v>3062.9088833586916</v>
      </c>
      <c r="DG116" s="6">
        <v>-771.09816666666666</v>
      </c>
      <c r="DH116" s="6">
        <f t="shared" si="664"/>
        <v>-26193717.987666678</v>
      </c>
      <c r="DI116" s="6">
        <f t="shared" si="665"/>
        <v>3062.9990541287025</v>
      </c>
      <c r="DJ116" s="6">
        <v>-771.09816666666666</v>
      </c>
      <c r="DK116" s="6">
        <f t="shared" si="666"/>
        <v>-26194489.085833345</v>
      </c>
      <c r="DL116" s="6">
        <f t="shared" si="667"/>
        <v>3063.0892248987134</v>
      </c>
      <c r="DM116" s="6">
        <v>-771.09816666666666</v>
      </c>
      <c r="DN116" s="6">
        <f t="shared" si="668"/>
        <v>-26195260.184000012</v>
      </c>
      <c r="DO116" s="6">
        <f t="shared" si="669"/>
        <v>3063.1793956687247</v>
      </c>
      <c r="DP116" s="6">
        <v>-771.09816666666666</v>
      </c>
      <c r="DQ116" s="6">
        <f t="shared" si="670"/>
        <v>-26196031.282166678</v>
      </c>
      <c r="DR116" s="6">
        <f t="shared" si="671"/>
        <v>3063.2695664387356</v>
      </c>
      <c r="DS116" s="6">
        <v>-771.09816666666666</v>
      </c>
      <c r="DT116" s="6">
        <f t="shared" si="672"/>
        <v>-26196802.380333345</v>
      </c>
      <c r="DU116" s="6">
        <f t="shared" si="673"/>
        <v>3063.3597372087465</v>
      </c>
      <c r="DV116" s="6">
        <v>-771.09816666666666</v>
      </c>
      <c r="DW116" s="6">
        <f t="shared" si="674"/>
        <v>-26197573.478500012</v>
      </c>
      <c r="DX116" s="6">
        <f t="shared" si="675"/>
        <v>3063.4499079787579</v>
      </c>
      <c r="DY116" s="6">
        <v>-771.09816666666666</v>
      </c>
      <c r="DZ116" s="6">
        <f t="shared" si="676"/>
        <v>-26198344.576666679</v>
      </c>
      <c r="EA116" s="6">
        <f t="shared" si="677"/>
        <v>3063.5400787487688</v>
      </c>
      <c r="EB116" s="6">
        <v>-771.09816666666666</v>
      </c>
      <c r="EC116" s="6">
        <f t="shared" si="678"/>
        <v>-26199115.674833346</v>
      </c>
      <c r="ED116" s="6">
        <f t="shared" si="679"/>
        <v>3063.6302495187792</v>
      </c>
      <c r="EE116" s="6">
        <v>-771.09816666666666</v>
      </c>
      <c r="EF116" s="6">
        <f t="shared" si="680"/>
        <v>-26199886.773000013</v>
      </c>
      <c r="EG116" s="6">
        <f t="shared" si="681"/>
        <v>3063.7204202887901</v>
      </c>
      <c r="EI116" s="118">
        <f t="shared" ca="1" si="682"/>
        <v>36745.709181763174</v>
      </c>
      <c r="EJ116" s="118">
        <f t="shared" ca="1" si="683"/>
        <v>12.984590881576878</v>
      </c>
      <c r="EK116" s="118">
        <f t="shared" ca="1" si="688"/>
        <v>36758.69377264475</v>
      </c>
    </row>
    <row r="117" spans="1:141" x14ac:dyDescent="0.2">
      <c r="A117" s="52" t="s">
        <v>102</v>
      </c>
      <c r="B117" s="10" t="str">
        <f t="shared" si="685"/>
        <v>WA</v>
      </c>
      <c r="C117" s="10" t="s">
        <v>27</v>
      </c>
      <c r="D117" s="52" t="s">
        <v>117</v>
      </c>
      <c r="E117" s="52" t="s">
        <v>118</v>
      </c>
      <c r="F117" s="52" t="str">
        <f t="shared" si="686"/>
        <v>AINTPWA</v>
      </c>
      <c r="G117" s="52" t="str">
        <f t="shared" si="687"/>
        <v>INTPWA</v>
      </c>
      <c r="H117" s="20"/>
      <c r="I117" s="20">
        <v>6.1203157161941206E-5</v>
      </c>
      <c r="J117" s="6">
        <v>2036986.42</v>
      </c>
      <c r="K117" s="6">
        <f t="shared" si="597"/>
        <v>10.389166666666664</v>
      </c>
      <c r="L117" s="6">
        <v>0</v>
      </c>
      <c r="M117" s="6">
        <f t="shared" si="598"/>
        <v>2036986.42</v>
      </c>
      <c r="N117" s="6">
        <f t="shared" si="599"/>
        <v>10.389166666666664</v>
      </c>
      <c r="O117" s="6">
        <v>0</v>
      </c>
      <c r="P117" s="6">
        <f t="shared" si="600"/>
        <v>2036986.42</v>
      </c>
      <c r="Q117" s="6">
        <f t="shared" si="601"/>
        <v>10.389166666666664</v>
      </c>
      <c r="R117" s="6">
        <v>0</v>
      </c>
      <c r="S117" s="6">
        <f t="shared" si="602"/>
        <v>2036986.42</v>
      </c>
      <c r="T117" s="6">
        <f t="shared" si="603"/>
        <v>10.389166666666664</v>
      </c>
      <c r="U117" s="6">
        <v>0</v>
      </c>
      <c r="V117" s="6">
        <f t="shared" si="604"/>
        <v>2036986.42</v>
      </c>
      <c r="W117" s="6">
        <f t="shared" si="605"/>
        <v>10.389166666666664</v>
      </c>
      <c r="X117" s="6">
        <v>0</v>
      </c>
      <c r="Y117" s="6">
        <f t="shared" si="606"/>
        <v>2036986.42</v>
      </c>
      <c r="Z117" s="6">
        <f t="shared" si="607"/>
        <v>10.389166666666664</v>
      </c>
      <c r="AA117" s="6">
        <v>0</v>
      </c>
      <c r="AB117" s="6">
        <f t="shared" si="608"/>
        <v>2036986.42</v>
      </c>
      <c r="AC117" s="6">
        <f t="shared" si="609"/>
        <v>10.389166666666664</v>
      </c>
      <c r="AD117" s="6">
        <v>0</v>
      </c>
      <c r="AE117" s="6">
        <f t="shared" si="610"/>
        <v>2036986.42</v>
      </c>
      <c r="AF117" s="6">
        <f t="shared" si="611"/>
        <v>10.389166666666664</v>
      </c>
      <c r="AG117" s="6">
        <v>0</v>
      </c>
      <c r="AH117" s="6">
        <f t="shared" si="612"/>
        <v>2036986.42</v>
      </c>
      <c r="AI117" s="6">
        <f t="shared" si="613"/>
        <v>10.389166666666664</v>
      </c>
      <c r="AJ117" s="6">
        <v>0</v>
      </c>
      <c r="AK117" s="6">
        <f t="shared" si="614"/>
        <v>2036986.42</v>
      </c>
      <c r="AL117" s="6">
        <f t="shared" si="615"/>
        <v>10.389166666666664</v>
      </c>
      <c r="AM117" s="6">
        <v>0</v>
      </c>
      <c r="AN117" s="6">
        <f t="shared" si="616"/>
        <v>2036986.42</v>
      </c>
      <c r="AO117" s="6">
        <f t="shared" si="617"/>
        <v>10.389166666666664</v>
      </c>
      <c r="AP117" s="6">
        <v>0</v>
      </c>
      <c r="AQ117" s="6">
        <f t="shared" si="618"/>
        <v>2036986.42</v>
      </c>
      <c r="AR117" s="6">
        <f t="shared" si="619"/>
        <v>10.389166666666664</v>
      </c>
      <c r="AS117" s="6">
        <v>0</v>
      </c>
      <c r="AT117" s="6">
        <f t="shared" si="620"/>
        <v>2036986.42</v>
      </c>
      <c r="AU117" s="6">
        <f t="shared" si="621"/>
        <v>10.389166666666664</v>
      </c>
      <c r="AV117" s="6">
        <v>0</v>
      </c>
      <c r="AW117" s="6">
        <f t="shared" si="622"/>
        <v>2036986.42</v>
      </c>
      <c r="AX117" s="6">
        <f t="shared" si="623"/>
        <v>10.389166666666664</v>
      </c>
      <c r="AY117" s="6">
        <v>0</v>
      </c>
      <c r="AZ117" s="6">
        <f t="shared" si="624"/>
        <v>2036986.42</v>
      </c>
      <c r="BA117" s="6">
        <f t="shared" si="625"/>
        <v>10.389166666666664</v>
      </c>
      <c r="BB117" s="6">
        <v>0</v>
      </c>
      <c r="BC117" s="6">
        <f t="shared" si="626"/>
        <v>2036986.42</v>
      </c>
      <c r="BD117" s="6">
        <f t="shared" si="627"/>
        <v>10.389166666666664</v>
      </c>
      <c r="BE117" s="6">
        <v>0</v>
      </c>
      <c r="BF117" s="6">
        <f t="shared" si="628"/>
        <v>2036986.42</v>
      </c>
      <c r="BG117" s="6">
        <f t="shared" si="629"/>
        <v>10.389166666666664</v>
      </c>
      <c r="BH117" s="6">
        <v>0</v>
      </c>
      <c r="BI117" s="6">
        <f t="shared" si="630"/>
        <v>2036986.42</v>
      </c>
      <c r="BJ117" s="6">
        <f t="shared" si="631"/>
        <v>10.389166666666664</v>
      </c>
      <c r="BK117" s="6">
        <v>0</v>
      </c>
      <c r="BL117" s="6">
        <f t="shared" si="632"/>
        <v>2036986.42</v>
      </c>
      <c r="BM117" s="6">
        <f t="shared" si="633"/>
        <v>10.389166666666664</v>
      </c>
      <c r="BN117" s="6">
        <v>0</v>
      </c>
      <c r="BO117" s="6">
        <f t="shared" si="634"/>
        <v>2036986.42</v>
      </c>
      <c r="BP117" s="6">
        <f t="shared" si="635"/>
        <v>10.389166666666664</v>
      </c>
      <c r="BQ117" s="6">
        <v>0</v>
      </c>
      <c r="BR117" s="6">
        <f t="shared" si="636"/>
        <v>2036986.42</v>
      </c>
      <c r="BS117" s="6">
        <f t="shared" si="637"/>
        <v>10.389166666666664</v>
      </c>
      <c r="BT117" s="6">
        <v>0</v>
      </c>
      <c r="BU117" s="6">
        <f t="shared" si="638"/>
        <v>2036986.42</v>
      </c>
      <c r="BV117" s="6">
        <f t="shared" si="639"/>
        <v>10.389166666666664</v>
      </c>
      <c r="BW117" s="6">
        <v>0</v>
      </c>
      <c r="BX117" s="6">
        <f t="shared" si="640"/>
        <v>2036986.42</v>
      </c>
      <c r="BY117" s="6">
        <f t="shared" si="641"/>
        <v>10.389166666666664</v>
      </c>
      <c r="BZ117" s="6">
        <v>0</v>
      </c>
      <c r="CA117" s="6">
        <f t="shared" si="642"/>
        <v>2036986.42</v>
      </c>
      <c r="CB117" s="6">
        <f t="shared" si="643"/>
        <v>10.389166666666664</v>
      </c>
      <c r="CC117" s="6">
        <v>0</v>
      </c>
      <c r="CD117" s="6">
        <f t="shared" si="644"/>
        <v>2036986.42</v>
      </c>
      <c r="CE117" s="6">
        <f t="shared" si="645"/>
        <v>10.389166666666664</v>
      </c>
      <c r="CF117" s="6">
        <v>0</v>
      </c>
      <c r="CG117" s="6">
        <f t="shared" si="646"/>
        <v>2036986.42</v>
      </c>
      <c r="CH117" s="6">
        <f t="shared" si="647"/>
        <v>10.389166666666664</v>
      </c>
      <c r="CI117" s="6">
        <v>0</v>
      </c>
      <c r="CJ117" s="6">
        <f t="shared" si="648"/>
        <v>2036986.42</v>
      </c>
      <c r="CK117" s="6">
        <f t="shared" si="649"/>
        <v>10.389166666666664</v>
      </c>
      <c r="CL117" s="6">
        <v>0</v>
      </c>
      <c r="CM117" s="6">
        <f t="shared" si="650"/>
        <v>2036986.42</v>
      </c>
      <c r="CN117" s="6">
        <f t="shared" si="651"/>
        <v>10.389166666666664</v>
      </c>
      <c r="CO117" s="6">
        <v>0</v>
      </c>
      <c r="CP117" s="6">
        <f t="shared" si="652"/>
        <v>2036986.42</v>
      </c>
      <c r="CQ117" s="6">
        <f t="shared" si="653"/>
        <v>10.389166666666664</v>
      </c>
      <c r="CR117" s="6">
        <v>0</v>
      </c>
      <c r="CS117" s="6">
        <f t="shared" si="654"/>
        <v>2036986.42</v>
      </c>
      <c r="CT117" s="6">
        <f t="shared" si="655"/>
        <v>10.389166666666664</v>
      </c>
      <c r="CU117" s="6">
        <v>0</v>
      </c>
      <c r="CV117" s="6">
        <f t="shared" si="656"/>
        <v>2036986.42</v>
      </c>
      <c r="CW117" s="6">
        <f t="shared" si="657"/>
        <v>10.389166666666664</v>
      </c>
      <c r="CX117" s="6">
        <v>0</v>
      </c>
      <c r="CY117" s="6">
        <f t="shared" si="658"/>
        <v>2036986.42</v>
      </c>
      <c r="CZ117" s="6">
        <f t="shared" si="659"/>
        <v>10.389166666666664</v>
      </c>
      <c r="DA117" s="6">
        <v>0</v>
      </c>
      <c r="DB117" s="6">
        <f t="shared" si="660"/>
        <v>2036986.42</v>
      </c>
      <c r="DC117" s="6">
        <f t="shared" si="661"/>
        <v>10.389166666666664</v>
      </c>
      <c r="DD117" s="6">
        <v>0</v>
      </c>
      <c r="DE117" s="6">
        <f t="shared" si="662"/>
        <v>2036986.42</v>
      </c>
      <c r="DF117" s="6">
        <f t="shared" si="663"/>
        <v>10.389166666666664</v>
      </c>
      <c r="DG117" s="6">
        <v>0</v>
      </c>
      <c r="DH117" s="6">
        <f t="shared" si="664"/>
        <v>2036986.42</v>
      </c>
      <c r="DI117" s="6">
        <f t="shared" si="665"/>
        <v>10.389166666666664</v>
      </c>
      <c r="DJ117" s="6">
        <v>0</v>
      </c>
      <c r="DK117" s="6">
        <f t="shared" si="666"/>
        <v>2036986.42</v>
      </c>
      <c r="DL117" s="6">
        <f t="shared" si="667"/>
        <v>10.389166666666664</v>
      </c>
      <c r="DM117" s="6">
        <v>0</v>
      </c>
      <c r="DN117" s="6">
        <f t="shared" si="668"/>
        <v>2036986.42</v>
      </c>
      <c r="DO117" s="6">
        <f t="shared" si="669"/>
        <v>10.389166666666664</v>
      </c>
      <c r="DP117" s="6">
        <v>0</v>
      </c>
      <c r="DQ117" s="6">
        <f t="shared" si="670"/>
        <v>2036986.42</v>
      </c>
      <c r="DR117" s="6">
        <f t="shared" si="671"/>
        <v>10.389166666666664</v>
      </c>
      <c r="DS117" s="6">
        <v>0</v>
      </c>
      <c r="DT117" s="6">
        <f t="shared" si="672"/>
        <v>2036986.42</v>
      </c>
      <c r="DU117" s="6">
        <f t="shared" si="673"/>
        <v>10.389166666666664</v>
      </c>
      <c r="DV117" s="6">
        <v>0</v>
      </c>
      <c r="DW117" s="6">
        <f t="shared" si="674"/>
        <v>2036986.42</v>
      </c>
      <c r="DX117" s="6">
        <f t="shared" si="675"/>
        <v>10.389166666666664</v>
      </c>
      <c r="DY117" s="6">
        <v>0</v>
      </c>
      <c r="DZ117" s="6">
        <f t="shared" si="676"/>
        <v>2036986.42</v>
      </c>
      <c r="EA117" s="6">
        <f t="shared" si="677"/>
        <v>10.389166666666664</v>
      </c>
      <c r="EB117" s="6">
        <v>0</v>
      </c>
      <c r="EC117" s="6">
        <f t="shared" si="678"/>
        <v>2036986.42</v>
      </c>
      <c r="ED117" s="6">
        <f t="shared" si="679"/>
        <v>10.389166666666664</v>
      </c>
      <c r="EE117" s="6">
        <v>0</v>
      </c>
      <c r="EF117" s="6">
        <f t="shared" si="680"/>
        <v>2036986.42</v>
      </c>
      <c r="EG117" s="6">
        <f t="shared" si="681"/>
        <v>10.389166666666664</v>
      </c>
      <c r="EI117" s="118">
        <f t="shared" ca="1" si="682"/>
        <v>124.67</v>
      </c>
      <c r="EJ117" s="118">
        <f t="shared" ca="1" si="683"/>
        <v>0</v>
      </c>
      <c r="EK117" s="118">
        <f t="shared" ca="1" si="688"/>
        <v>124.67</v>
      </c>
    </row>
    <row r="118" spans="1:141" x14ac:dyDescent="0.2">
      <c r="A118" s="52" t="s">
        <v>103</v>
      </c>
      <c r="B118" s="10" t="str">
        <f t="shared" si="685"/>
        <v>WYP</v>
      </c>
      <c r="C118" s="10" t="s">
        <v>35</v>
      </c>
      <c r="D118" s="52" t="s">
        <v>117</v>
      </c>
      <c r="E118" s="52" t="s">
        <v>118</v>
      </c>
      <c r="F118" s="52" t="str">
        <f t="shared" si="686"/>
        <v>AINTPWYP</v>
      </c>
      <c r="G118" s="52" t="str">
        <f t="shared" si="687"/>
        <v>INTPWYP</v>
      </c>
      <c r="H118" s="20"/>
      <c r="I118" s="20">
        <v>2.2269769707144269E-2</v>
      </c>
      <c r="J118" s="6">
        <v>5750431.2999999998</v>
      </c>
      <c r="K118" s="6">
        <f t="shared" si="597"/>
        <v>10671.731730646186</v>
      </c>
      <c r="L118" s="6">
        <v>0</v>
      </c>
      <c r="M118" s="6">
        <f t="shared" si="598"/>
        <v>5750431.2999999998</v>
      </c>
      <c r="N118" s="6">
        <f t="shared" si="599"/>
        <v>10671.731730646186</v>
      </c>
      <c r="O118" s="6">
        <v>0</v>
      </c>
      <c r="P118" s="6">
        <f t="shared" si="600"/>
        <v>5750431.2999999998</v>
      </c>
      <c r="Q118" s="6">
        <f t="shared" si="601"/>
        <v>10671.731730646186</v>
      </c>
      <c r="R118" s="6">
        <v>0</v>
      </c>
      <c r="S118" s="6">
        <f t="shared" si="602"/>
        <v>5750431.2999999998</v>
      </c>
      <c r="T118" s="6">
        <f t="shared" si="603"/>
        <v>10671.731730646186</v>
      </c>
      <c r="U118" s="6">
        <v>0</v>
      </c>
      <c r="V118" s="6">
        <f t="shared" si="604"/>
        <v>5750431.2999999998</v>
      </c>
      <c r="W118" s="6">
        <f t="shared" si="605"/>
        <v>10671.731730646186</v>
      </c>
      <c r="X118" s="6">
        <v>0</v>
      </c>
      <c r="Y118" s="6">
        <f t="shared" si="606"/>
        <v>5750431.2999999998</v>
      </c>
      <c r="Z118" s="6">
        <f t="shared" si="607"/>
        <v>10671.731730646186</v>
      </c>
      <c r="AA118" s="6">
        <v>0</v>
      </c>
      <c r="AB118" s="6">
        <f t="shared" si="608"/>
        <v>5750431.2999999998</v>
      </c>
      <c r="AC118" s="6">
        <f t="shared" si="609"/>
        <v>10671.731730646186</v>
      </c>
      <c r="AD118" s="6">
        <v>0</v>
      </c>
      <c r="AE118" s="6">
        <f t="shared" si="610"/>
        <v>5750431.2999999998</v>
      </c>
      <c r="AF118" s="6">
        <f t="shared" si="611"/>
        <v>10671.731730646186</v>
      </c>
      <c r="AG118" s="6">
        <v>0</v>
      </c>
      <c r="AH118" s="6">
        <f t="shared" si="612"/>
        <v>5750431.2999999998</v>
      </c>
      <c r="AI118" s="6">
        <f t="shared" si="613"/>
        <v>10671.731730646186</v>
      </c>
      <c r="AJ118" s="6">
        <v>0</v>
      </c>
      <c r="AK118" s="6">
        <f t="shared" si="614"/>
        <v>5750431.2999999998</v>
      </c>
      <c r="AL118" s="6">
        <f t="shared" si="615"/>
        <v>10671.731730646186</v>
      </c>
      <c r="AM118" s="6">
        <v>0</v>
      </c>
      <c r="AN118" s="6">
        <f t="shared" si="616"/>
        <v>5750431.2999999998</v>
      </c>
      <c r="AO118" s="6">
        <f t="shared" si="617"/>
        <v>10671.731730646186</v>
      </c>
      <c r="AP118" s="6">
        <v>0</v>
      </c>
      <c r="AQ118" s="6">
        <f t="shared" si="618"/>
        <v>5750431.2999999998</v>
      </c>
      <c r="AR118" s="6">
        <f t="shared" si="619"/>
        <v>10671.731730646186</v>
      </c>
      <c r="AS118" s="6">
        <v>0</v>
      </c>
      <c r="AT118" s="6">
        <f t="shared" si="620"/>
        <v>5750431.2999999998</v>
      </c>
      <c r="AU118" s="6">
        <f t="shared" si="621"/>
        <v>10671.731730646186</v>
      </c>
      <c r="AV118" s="6">
        <v>0</v>
      </c>
      <c r="AW118" s="6">
        <f t="shared" si="622"/>
        <v>5750431.2999999998</v>
      </c>
      <c r="AX118" s="6">
        <f t="shared" si="623"/>
        <v>10671.731730646186</v>
      </c>
      <c r="AY118" s="6">
        <v>0</v>
      </c>
      <c r="AZ118" s="6">
        <f t="shared" si="624"/>
        <v>5750431.2999999998</v>
      </c>
      <c r="BA118" s="6">
        <f t="shared" si="625"/>
        <v>10671.731730646186</v>
      </c>
      <c r="BB118" s="6">
        <v>0</v>
      </c>
      <c r="BC118" s="6">
        <f t="shared" si="626"/>
        <v>5750431.2999999998</v>
      </c>
      <c r="BD118" s="6">
        <f t="shared" si="627"/>
        <v>10671.731730646186</v>
      </c>
      <c r="BE118" s="6">
        <v>0</v>
      </c>
      <c r="BF118" s="6">
        <f t="shared" si="628"/>
        <v>5750431.2999999998</v>
      </c>
      <c r="BG118" s="6">
        <f t="shared" si="629"/>
        <v>10671.731730646186</v>
      </c>
      <c r="BH118" s="6">
        <v>0</v>
      </c>
      <c r="BI118" s="6">
        <f t="shared" si="630"/>
        <v>5750431.2999999998</v>
      </c>
      <c r="BJ118" s="6">
        <f t="shared" si="631"/>
        <v>10671.731730646186</v>
      </c>
      <c r="BK118" s="6">
        <v>0</v>
      </c>
      <c r="BL118" s="6">
        <f t="shared" si="632"/>
        <v>5750431.2999999998</v>
      </c>
      <c r="BM118" s="6">
        <f t="shared" si="633"/>
        <v>10671.731730646186</v>
      </c>
      <c r="BN118" s="6">
        <v>0</v>
      </c>
      <c r="BO118" s="6">
        <f t="shared" si="634"/>
        <v>5750431.2999999998</v>
      </c>
      <c r="BP118" s="6">
        <f t="shared" si="635"/>
        <v>10671.731730646186</v>
      </c>
      <c r="BQ118" s="6">
        <v>0</v>
      </c>
      <c r="BR118" s="6">
        <f t="shared" si="636"/>
        <v>5750431.2999999998</v>
      </c>
      <c r="BS118" s="6">
        <f t="shared" si="637"/>
        <v>10671.731730646186</v>
      </c>
      <c r="BT118" s="6">
        <v>0</v>
      </c>
      <c r="BU118" s="6">
        <f t="shared" si="638"/>
        <v>5750431.2999999998</v>
      </c>
      <c r="BV118" s="6">
        <f t="shared" si="639"/>
        <v>10671.731730646186</v>
      </c>
      <c r="BW118" s="6">
        <v>0</v>
      </c>
      <c r="BX118" s="6">
        <f t="shared" si="640"/>
        <v>5750431.2999999998</v>
      </c>
      <c r="BY118" s="6">
        <f t="shared" si="641"/>
        <v>10671.731730646186</v>
      </c>
      <c r="BZ118" s="6">
        <v>0</v>
      </c>
      <c r="CA118" s="6">
        <f t="shared" si="642"/>
        <v>5750431.2999999998</v>
      </c>
      <c r="CB118" s="6">
        <f t="shared" si="643"/>
        <v>10671.731730646186</v>
      </c>
      <c r="CC118" s="6">
        <v>0</v>
      </c>
      <c r="CD118" s="6">
        <f t="shared" si="644"/>
        <v>5750431.2999999998</v>
      </c>
      <c r="CE118" s="6">
        <f t="shared" si="645"/>
        <v>10671.731730646186</v>
      </c>
      <c r="CF118" s="6">
        <v>0</v>
      </c>
      <c r="CG118" s="6">
        <f t="shared" si="646"/>
        <v>5750431.2999999998</v>
      </c>
      <c r="CH118" s="6">
        <f t="shared" si="647"/>
        <v>10671.731730646186</v>
      </c>
      <c r="CI118" s="6">
        <v>0</v>
      </c>
      <c r="CJ118" s="6">
        <f t="shared" si="648"/>
        <v>5750431.2999999998</v>
      </c>
      <c r="CK118" s="6">
        <f t="shared" si="649"/>
        <v>10671.731730646186</v>
      </c>
      <c r="CL118" s="6">
        <v>0</v>
      </c>
      <c r="CM118" s="6">
        <f t="shared" si="650"/>
        <v>5750431.2999999998</v>
      </c>
      <c r="CN118" s="6">
        <f t="shared" si="651"/>
        <v>10671.731730646186</v>
      </c>
      <c r="CO118" s="6">
        <v>0</v>
      </c>
      <c r="CP118" s="6">
        <f t="shared" si="652"/>
        <v>5750431.2999999998</v>
      </c>
      <c r="CQ118" s="6">
        <f t="shared" si="653"/>
        <v>10671.731730646186</v>
      </c>
      <c r="CR118" s="6">
        <v>0</v>
      </c>
      <c r="CS118" s="6">
        <f t="shared" si="654"/>
        <v>5750431.2999999998</v>
      </c>
      <c r="CT118" s="6">
        <f t="shared" si="655"/>
        <v>10671.731730646186</v>
      </c>
      <c r="CU118" s="6">
        <v>0</v>
      </c>
      <c r="CV118" s="6">
        <f t="shared" si="656"/>
        <v>5750431.2999999998</v>
      </c>
      <c r="CW118" s="6">
        <f t="shared" si="657"/>
        <v>10671.731730646186</v>
      </c>
      <c r="CX118" s="6">
        <v>0</v>
      </c>
      <c r="CY118" s="6">
        <f t="shared" si="658"/>
        <v>5750431.2999999998</v>
      </c>
      <c r="CZ118" s="6">
        <f t="shared" si="659"/>
        <v>10671.731730646186</v>
      </c>
      <c r="DA118" s="6">
        <v>0</v>
      </c>
      <c r="DB118" s="6">
        <f t="shared" si="660"/>
        <v>5750431.2999999998</v>
      </c>
      <c r="DC118" s="6">
        <f t="shared" si="661"/>
        <v>10671.731730646186</v>
      </c>
      <c r="DD118" s="6">
        <v>0</v>
      </c>
      <c r="DE118" s="6">
        <f t="shared" si="662"/>
        <v>5750431.2999999998</v>
      </c>
      <c r="DF118" s="6">
        <f t="shared" si="663"/>
        <v>10671.731730646186</v>
      </c>
      <c r="DG118" s="6">
        <v>0</v>
      </c>
      <c r="DH118" s="6">
        <f t="shared" si="664"/>
        <v>5750431.2999999998</v>
      </c>
      <c r="DI118" s="6">
        <f t="shared" si="665"/>
        <v>10671.731730646186</v>
      </c>
      <c r="DJ118" s="6">
        <v>0</v>
      </c>
      <c r="DK118" s="6">
        <f t="shared" si="666"/>
        <v>5750431.2999999998</v>
      </c>
      <c r="DL118" s="6">
        <f t="shared" si="667"/>
        <v>10671.731730646186</v>
      </c>
      <c r="DM118" s="6">
        <v>0</v>
      </c>
      <c r="DN118" s="6">
        <f t="shared" si="668"/>
        <v>5750431.2999999998</v>
      </c>
      <c r="DO118" s="6">
        <f t="shared" si="669"/>
        <v>10671.731730646186</v>
      </c>
      <c r="DP118" s="6">
        <v>0</v>
      </c>
      <c r="DQ118" s="6">
        <f t="shared" si="670"/>
        <v>5750431.2999999998</v>
      </c>
      <c r="DR118" s="6">
        <f t="shared" si="671"/>
        <v>10671.731730646186</v>
      </c>
      <c r="DS118" s="6">
        <v>0</v>
      </c>
      <c r="DT118" s="6">
        <f t="shared" si="672"/>
        <v>5750431.2999999998</v>
      </c>
      <c r="DU118" s="6">
        <f t="shared" si="673"/>
        <v>10671.731730646186</v>
      </c>
      <c r="DV118" s="6">
        <v>0</v>
      </c>
      <c r="DW118" s="6">
        <f t="shared" si="674"/>
        <v>5750431.2999999998</v>
      </c>
      <c r="DX118" s="6">
        <f t="shared" si="675"/>
        <v>10671.731730646186</v>
      </c>
      <c r="DY118" s="6">
        <v>0</v>
      </c>
      <c r="DZ118" s="6">
        <f t="shared" si="676"/>
        <v>5750431.2999999998</v>
      </c>
      <c r="EA118" s="6">
        <f t="shared" si="677"/>
        <v>10671.731730646186</v>
      </c>
      <c r="EB118" s="6">
        <v>0</v>
      </c>
      <c r="EC118" s="6">
        <f t="shared" si="678"/>
        <v>5750431.2999999998</v>
      </c>
      <c r="ED118" s="6">
        <f t="shared" si="679"/>
        <v>10671.731730646186</v>
      </c>
      <c r="EE118" s="6">
        <v>0</v>
      </c>
      <c r="EF118" s="6">
        <f t="shared" si="680"/>
        <v>5750431.2999999998</v>
      </c>
      <c r="EG118" s="6">
        <f t="shared" si="681"/>
        <v>10671.731730646186</v>
      </c>
      <c r="EI118" s="118">
        <f t="shared" ca="1" si="682"/>
        <v>128060.78076775426</v>
      </c>
      <c r="EJ118" s="118">
        <f t="shared" ca="1" si="683"/>
        <v>0</v>
      </c>
      <c r="EK118" s="118">
        <f t="shared" ca="1" si="688"/>
        <v>128060.78076775426</v>
      </c>
    </row>
    <row r="119" spans="1:141" x14ac:dyDescent="0.2">
      <c r="A119" s="52" t="s">
        <v>82</v>
      </c>
      <c r="B119" s="10" t="str">
        <f t="shared" si="685"/>
        <v>SG-U</v>
      </c>
      <c r="C119" s="10" t="s">
        <v>22</v>
      </c>
      <c r="D119" s="52" t="s">
        <v>117</v>
      </c>
      <c r="E119" s="52" t="s">
        <v>118</v>
      </c>
      <c r="F119" s="52" t="str">
        <f t="shared" si="686"/>
        <v>AINTPSG-U</v>
      </c>
      <c r="G119" s="52" t="str">
        <f t="shared" si="687"/>
        <v>INTPSG-U</v>
      </c>
      <c r="H119" s="20"/>
      <c r="I119" s="20">
        <v>3.1969240664787346E-2</v>
      </c>
      <c r="J119" s="6">
        <v>10499692.25</v>
      </c>
      <c r="K119" s="6">
        <f t="shared" si="597"/>
        <v>27972.265703871046</v>
      </c>
      <c r="L119" s="6">
        <v>-16977.039499999999</v>
      </c>
      <c r="M119" s="6">
        <f t="shared" si="598"/>
        <v>10482715.2105</v>
      </c>
      <c r="N119" s="6">
        <f t="shared" si="599"/>
        <v>27949.651409639755</v>
      </c>
      <c r="O119" s="6">
        <v>-16977.039499999999</v>
      </c>
      <c r="P119" s="6">
        <f t="shared" si="600"/>
        <v>10465738.171</v>
      </c>
      <c r="Q119" s="6">
        <f t="shared" si="601"/>
        <v>27904.422821177155</v>
      </c>
      <c r="R119" s="6">
        <v>-16977.039499999999</v>
      </c>
      <c r="S119" s="6">
        <f t="shared" si="602"/>
        <v>10448761.1315</v>
      </c>
      <c r="T119" s="6">
        <f t="shared" si="603"/>
        <v>27859.19423271457</v>
      </c>
      <c r="U119" s="6">
        <v>-16977.039499999999</v>
      </c>
      <c r="V119" s="6">
        <f t="shared" si="604"/>
        <v>10431784.092</v>
      </c>
      <c r="W119" s="6">
        <f t="shared" si="605"/>
        <v>27813.965644251974</v>
      </c>
      <c r="X119" s="6">
        <v>-16977.039499999999</v>
      </c>
      <c r="Y119" s="6">
        <f t="shared" si="606"/>
        <v>10414807.0525</v>
      </c>
      <c r="Z119" s="6">
        <f t="shared" si="607"/>
        <v>27768.737055789385</v>
      </c>
      <c r="AA119" s="6">
        <v>-16977.039499999999</v>
      </c>
      <c r="AB119" s="6">
        <f t="shared" si="608"/>
        <v>10397830.013</v>
      </c>
      <c r="AC119" s="6">
        <f t="shared" si="609"/>
        <v>27723.508467326788</v>
      </c>
      <c r="AD119" s="6">
        <v>-16977.039499999999</v>
      </c>
      <c r="AE119" s="6">
        <f t="shared" si="610"/>
        <v>10380852.9735</v>
      </c>
      <c r="AF119" s="6">
        <f t="shared" si="611"/>
        <v>27678.279878864199</v>
      </c>
      <c r="AG119" s="6">
        <v>-16977.039499999999</v>
      </c>
      <c r="AH119" s="6">
        <f t="shared" si="612"/>
        <v>10363875.934</v>
      </c>
      <c r="AI119" s="6">
        <f t="shared" si="613"/>
        <v>27633.051290401607</v>
      </c>
      <c r="AJ119" s="6">
        <v>-16977.039499999999</v>
      </c>
      <c r="AK119" s="6">
        <f t="shared" si="614"/>
        <v>10346898.8945</v>
      </c>
      <c r="AL119" s="6">
        <f t="shared" si="615"/>
        <v>27587.822701939018</v>
      </c>
      <c r="AM119" s="6">
        <v>-16977.039499999999</v>
      </c>
      <c r="AN119" s="6">
        <f t="shared" si="616"/>
        <v>10329921.855</v>
      </c>
      <c r="AO119" s="6">
        <f t="shared" si="617"/>
        <v>27542.594113476425</v>
      </c>
      <c r="AP119" s="6">
        <v>-16977.039499999999</v>
      </c>
      <c r="AQ119" s="6">
        <f t="shared" si="618"/>
        <v>10312944.8155</v>
      </c>
      <c r="AR119" s="6">
        <f t="shared" si="619"/>
        <v>27497.365525013836</v>
      </c>
      <c r="AS119" s="6">
        <v>-16977.039499999999</v>
      </c>
      <c r="AT119" s="6">
        <f t="shared" si="620"/>
        <v>10295967.776000001</v>
      </c>
      <c r="AU119" s="6">
        <f t="shared" si="621"/>
        <v>27452.13693655124</v>
      </c>
      <c r="AV119" s="6">
        <v>-16977.039499999999</v>
      </c>
      <c r="AW119" s="6">
        <f t="shared" si="622"/>
        <v>10278990.736500001</v>
      </c>
      <c r="AX119" s="6">
        <f t="shared" si="623"/>
        <v>27406.908348088651</v>
      </c>
      <c r="AY119" s="6">
        <v>-16977.039499999999</v>
      </c>
      <c r="AZ119" s="6">
        <f t="shared" si="624"/>
        <v>10262013.697000001</v>
      </c>
      <c r="BA119" s="6">
        <f t="shared" si="625"/>
        <v>27361.679759626055</v>
      </c>
      <c r="BB119" s="6">
        <v>-16977.039499999999</v>
      </c>
      <c r="BC119" s="6">
        <f t="shared" si="626"/>
        <v>10245036.657500001</v>
      </c>
      <c r="BD119" s="6">
        <f t="shared" si="627"/>
        <v>27316.45117116347</v>
      </c>
      <c r="BE119" s="6">
        <v>-16977.039499999999</v>
      </c>
      <c r="BF119" s="6">
        <f t="shared" si="628"/>
        <v>10228059.618000001</v>
      </c>
      <c r="BG119" s="6">
        <f t="shared" si="629"/>
        <v>27271.22258270087</v>
      </c>
      <c r="BH119" s="6">
        <v>-16977.039499999999</v>
      </c>
      <c r="BI119" s="6">
        <f t="shared" si="630"/>
        <v>10211082.578500001</v>
      </c>
      <c r="BJ119" s="6">
        <f t="shared" si="631"/>
        <v>27225.993994238288</v>
      </c>
      <c r="BK119" s="6">
        <v>-16977.039499999999</v>
      </c>
      <c r="BL119" s="6">
        <f t="shared" si="632"/>
        <v>10194105.539000001</v>
      </c>
      <c r="BM119" s="6">
        <f t="shared" si="633"/>
        <v>27180.765405775688</v>
      </c>
      <c r="BN119" s="6">
        <v>-16977.039499999999</v>
      </c>
      <c r="BO119" s="6">
        <f t="shared" si="634"/>
        <v>10177128.499500001</v>
      </c>
      <c r="BP119" s="6">
        <f t="shared" si="635"/>
        <v>27135.536817313103</v>
      </c>
      <c r="BQ119" s="6">
        <v>-16977.039499999999</v>
      </c>
      <c r="BR119" s="6">
        <f t="shared" si="636"/>
        <v>10160151.460000001</v>
      </c>
      <c r="BS119" s="6">
        <f t="shared" si="637"/>
        <v>27090.308228850507</v>
      </c>
      <c r="BT119" s="6">
        <v>-16977.039499999999</v>
      </c>
      <c r="BU119" s="6">
        <f t="shared" si="638"/>
        <v>10143174.420500001</v>
      </c>
      <c r="BV119" s="6">
        <f t="shared" si="639"/>
        <v>27045.079640387921</v>
      </c>
      <c r="BW119" s="6">
        <v>-16977.039499999999</v>
      </c>
      <c r="BX119" s="6">
        <f t="shared" si="640"/>
        <v>10126197.381000001</v>
      </c>
      <c r="BY119" s="6">
        <f t="shared" si="641"/>
        <v>26999.851051925321</v>
      </c>
      <c r="BZ119" s="6">
        <v>-16977.039499999999</v>
      </c>
      <c r="CA119" s="6">
        <f t="shared" si="642"/>
        <v>10109220.341500001</v>
      </c>
      <c r="CB119" s="6">
        <f t="shared" si="643"/>
        <v>26954.62246346274</v>
      </c>
      <c r="CC119" s="6">
        <v>-16977.039499999999</v>
      </c>
      <c r="CD119" s="6">
        <f t="shared" si="644"/>
        <v>10092243.302000001</v>
      </c>
      <c r="CE119" s="6">
        <f t="shared" si="645"/>
        <v>26909.39387500014</v>
      </c>
      <c r="CF119" s="6">
        <v>-16977.039499999999</v>
      </c>
      <c r="CG119" s="6">
        <f t="shared" si="646"/>
        <v>10075266.262500001</v>
      </c>
      <c r="CH119" s="6">
        <f t="shared" si="647"/>
        <v>26864.165286537551</v>
      </c>
      <c r="CI119" s="6">
        <v>-16977.039499999999</v>
      </c>
      <c r="CJ119" s="6">
        <f t="shared" si="648"/>
        <v>10058289.223000001</v>
      </c>
      <c r="CK119" s="6">
        <f t="shared" si="649"/>
        <v>26818.936698074958</v>
      </c>
      <c r="CL119" s="6">
        <v>-16977.039499999999</v>
      </c>
      <c r="CM119" s="6">
        <f t="shared" si="650"/>
        <v>10041312.183500001</v>
      </c>
      <c r="CN119" s="6">
        <f t="shared" si="651"/>
        <v>26773.708109612369</v>
      </c>
      <c r="CO119" s="6">
        <v>-16977.039499999999</v>
      </c>
      <c r="CP119" s="6">
        <f t="shared" si="652"/>
        <v>10024335.144000001</v>
      </c>
      <c r="CQ119" s="6">
        <f t="shared" si="653"/>
        <v>26728.479521149773</v>
      </c>
      <c r="CR119" s="6">
        <v>-16977.039499999999</v>
      </c>
      <c r="CS119" s="6">
        <f t="shared" si="654"/>
        <v>10007358.104500001</v>
      </c>
      <c r="CT119" s="6">
        <f t="shared" si="655"/>
        <v>26683.250932687184</v>
      </c>
      <c r="CU119" s="6">
        <v>-16977.039499999999</v>
      </c>
      <c r="CV119" s="6">
        <f t="shared" si="656"/>
        <v>9990381.0650000013</v>
      </c>
      <c r="CW119" s="6">
        <f t="shared" si="657"/>
        <v>26638.022344224592</v>
      </c>
      <c r="CX119" s="6">
        <v>-16977.039499999999</v>
      </c>
      <c r="CY119" s="6">
        <f t="shared" si="658"/>
        <v>9973404.0255000014</v>
      </c>
      <c r="CZ119" s="6">
        <f t="shared" si="659"/>
        <v>26592.793755762003</v>
      </c>
      <c r="DA119" s="6">
        <v>-16977.039499999999</v>
      </c>
      <c r="DB119" s="6">
        <f t="shared" si="660"/>
        <v>9956426.9860000014</v>
      </c>
      <c r="DC119" s="6">
        <f t="shared" si="661"/>
        <v>26547.56516729941</v>
      </c>
      <c r="DD119" s="6">
        <v>-16977.039499999999</v>
      </c>
      <c r="DE119" s="6">
        <f t="shared" si="662"/>
        <v>9939449.9465000015</v>
      </c>
      <c r="DF119" s="6">
        <f t="shared" si="663"/>
        <v>26502.336578836821</v>
      </c>
      <c r="DG119" s="6">
        <v>-16977.039499999999</v>
      </c>
      <c r="DH119" s="6">
        <f t="shared" si="664"/>
        <v>9922472.9070000015</v>
      </c>
      <c r="DI119" s="6">
        <f t="shared" si="665"/>
        <v>26457.107990374221</v>
      </c>
      <c r="DJ119" s="6">
        <v>-16977.039499999999</v>
      </c>
      <c r="DK119" s="6">
        <f t="shared" si="666"/>
        <v>9905495.8675000016</v>
      </c>
      <c r="DL119" s="6">
        <f t="shared" si="667"/>
        <v>26411.879401911636</v>
      </c>
      <c r="DM119" s="6">
        <v>-16977.039499999999</v>
      </c>
      <c r="DN119" s="6">
        <f t="shared" si="668"/>
        <v>9888518.8280000016</v>
      </c>
      <c r="DO119" s="6">
        <f t="shared" si="669"/>
        <v>26366.65081344904</v>
      </c>
      <c r="DP119" s="6">
        <v>-16977.039499999999</v>
      </c>
      <c r="DQ119" s="6">
        <f t="shared" si="670"/>
        <v>9871541.7885000017</v>
      </c>
      <c r="DR119" s="6">
        <f t="shared" si="671"/>
        <v>26321.422224986454</v>
      </c>
      <c r="DS119" s="6">
        <v>-16977.039499999999</v>
      </c>
      <c r="DT119" s="6">
        <f t="shared" si="672"/>
        <v>9854564.7490000017</v>
      </c>
      <c r="DU119" s="6">
        <f t="shared" si="673"/>
        <v>26276.193636523854</v>
      </c>
      <c r="DV119" s="6">
        <v>-16977.039499999999</v>
      </c>
      <c r="DW119" s="6">
        <f t="shared" si="674"/>
        <v>9837587.7095000017</v>
      </c>
      <c r="DX119" s="6">
        <f t="shared" si="675"/>
        <v>26230.965048061273</v>
      </c>
      <c r="DY119" s="6">
        <v>-16977.039499999999</v>
      </c>
      <c r="DZ119" s="6">
        <f t="shared" si="676"/>
        <v>9820610.6700000018</v>
      </c>
      <c r="EA119" s="6">
        <f t="shared" si="677"/>
        <v>26185.736459598673</v>
      </c>
      <c r="EB119" s="6">
        <v>-16977.039499999999</v>
      </c>
      <c r="EC119" s="6">
        <f t="shared" si="678"/>
        <v>9803633.6305000018</v>
      </c>
      <c r="ED119" s="6">
        <f t="shared" si="679"/>
        <v>26140.507871136087</v>
      </c>
      <c r="EE119" s="6">
        <v>-16977.039499999999</v>
      </c>
      <c r="EF119" s="6">
        <f t="shared" si="680"/>
        <v>9786656.5910000019</v>
      </c>
      <c r="EG119" s="6">
        <f t="shared" si="681"/>
        <v>26095.279282673491</v>
      </c>
      <c r="EI119" s="118">
        <f t="shared" ca="1" si="682"/>
        <v>322641.35496922617</v>
      </c>
      <c r="EJ119" s="118">
        <f t="shared" ca="1" si="683"/>
        <v>-6512.9167386132176</v>
      </c>
      <c r="EK119" s="118">
        <f t="shared" ca="1" si="688"/>
        <v>316128.43823061296</v>
      </c>
    </row>
    <row r="120" spans="1:141" x14ac:dyDescent="0.2">
      <c r="A120" s="52" t="s">
        <v>119</v>
      </c>
      <c r="B120" s="10" t="str">
        <f t="shared" si="685"/>
        <v>SG-P</v>
      </c>
      <c r="C120" s="52" t="s">
        <v>21</v>
      </c>
      <c r="D120" s="52" t="s">
        <v>117</v>
      </c>
      <c r="E120" s="52" t="s">
        <v>120</v>
      </c>
      <c r="F120" s="52" t="str">
        <f>D120&amp;E120&amp;C120</f>
        <v>AHYDPKASG-P</v>
      </c>
      <c r="G120" s="52" t="str">
        <f>E120&amp;C120</f>
        <v>HYDPKASG-P</v>
      </c>
      <c r="H120" s="20"/>
      <c r="I120" s="20">
        <v>0</v>
      </c>
      <c r="J120" s="6">
        <v>74111749.809999987</v>
      </c>
      <c r="K120" s="6">
        <f t="shared" si="597"/>
        <v>0</v>
      </c>
      <c r="L120" s="6">
        <v>0</v>
      </c>
      <c r="M120" s="6">
        <f t="shared" si="598"/>
        <v>74111749.809999987</v>
      </c>
      <c r="N120" s="6">
        <f t="shared" si="599"/>
        <v>0</v>
      </c>
      <c r="O120" s="6">
        <v>0</v>
      </c>
      <c r="P120" s="6">
        <f t="shared" si="600"/>
        <v>74111749.809999987</v>
      </c>
      <c r="Q120" s="6">
        <f t="shared" si="601"/>
        <v>0</v>
      </c>
      <c r="R120" s="6">
        <v>0</v>
      </c>
      <c r="S120" s="6">
        <f t="shared" si="602"/>
        <v>74111749.809999987</v>
      </c>
      <c r="T120" s="6">
        <f t="shared" si="603"/>
        <v>0</v>
      </c>
      <c r="U120" s="6">
        <v>0</v>
      </c>
      <c r="V120" s="6">
        <f t="shared" si="604"/>
        <v>74111749.809999987</v>
      </c>
      <c r="W120" s="6">
        <f t="shared" si="605"/>
        <v>0</v>
      </c>
      <c r="X120" s="6">
        <v>0</v>
      </c>
      <c r="Y120" s="6">
        <f t="shared" si="606"/>
        <v>74111749.809999987</v>
      </c>
      <c r="Z120" s="6">
        <f t="shared" si="607"/>
        <v>0</v>
      </c>
      <c r="AA120" s="6">
        <v>0</v>
      </c>
      <c r="AB120" s="6">
        <f t="shared" si="608"/>
        <v>74111749.809999987</v>
      </c>
      <c r="AC120" s="6">
        <f t="shared" si="609"/>
        <v>0</v>
      </c>
      <c r="AD120" s="6">
        <v>0</v>
      </c>
      <c r="AE120" s="6">
        <f t="shared" si="610"/>
        <v>74111749.809999987</v>
      </c>
      <c r="AF120" s="6">
        <f t="shared" si="611"/>
        <v>0</v>
      </c>
      <c r="AG120" s="6">
        <v>0</v>
      </c>
      <c r="AH120" s="6">
        <f t="shared" si="612"/>
        <v>74111749.809999987</v>
      </c>
      <c r="AI120" s="6">
        <f t="shared" si="613"/>
        <v>0</v>
      </c>
      <c r="AJ120" s="6">
        <v>0</v>
      </c>
      <c r="AK120" s="6">
        <f t="shared" si="614"/>
        <v>74111749.809999987</v>
      </c>
      <c r="AL120" s="6">
        <f t="shared" si="615"/>
        <v>0</v>
      </c>
      <c r="AM120" s="6">
        <v>0</v>
      </c>
      <c r="AN120" s="6">
        <f t="shared" si="616"/>
        <v>74111749.809999987</v>
      </c>
      <c r="AO120" s="6">
        <f t="shared" si="617"/>
        <v>0</v>
      </c>
      <c r="AP120" s="6">
        <v>0</v>
      </c>
      <c r="AQ120" s="6">
        <f t="shared" si="618"/>
        <v>74111749.809999987</v>
      </c>
      <c r="AR120" s="6">
        <f t="shared" si="619"/>
        <v>0</v>
      </c>
      <c r="AS120" s="6">
        <v>0</v>
      </c>
      <c r="AT120" s="6">
        <f t="shared" si="620"/>
        <v>74111749.809999987</v>
      </c>
      <c r="AU120" s="6">
        <f t="shared" si="621"/>
        <v>0</v>
      </c>
      <c r="AV120" s="6">
        <v>0</v>
      </c>
      <c r="AW120" s="6">
        <f t="shared" si="622"/>
        <v>74111749.809999987</v>
      </c>
      <c r="AX120" s="6">
        <f t="shared" si="623"/>
        <v>0</v>
      </c>
      <c r="AY120" s="6">
        <v>0</v>
      </c>
      <c r="AZ120" s="6">
        <f t="shared" si="624"/>
        <v>74111749.809999987</v>
      </c>
      <c r="BA120" s="6">
        <f t="shared" si="625"/>
        <v>0</v>
      </c>
      <c r="BB120" s="6">
        <v>0</v>
      </c>
      <c r="BC120" s="6">
        <f t="shared" si="626"/>
        <v>74111749.809999987</v>
      </c>
      <c r="BD120" s="6">
        <f t="shared" si="627"/>
        <v>0</v>
      </c>
      <c r="BE120" s="6">
        <v>0</v>
      </c>
      <c r="BF120" s="6">
        <f t="shared" si="628"/>
        <v>74111749.809999987</v>
      </c>
      <c r="BG120" s="6">
        <f t="shared" si="629"/>
        <v>0</v>
      </c>
      <c r="BH120" s="6">
        <v>0</v>
      </c>
      <c r="BI120" s="6">
        <f t="shared" si="630"/>
        <v>74111749.809999987</v>
      </c>
      <c r="BJ120" s="6">
        <f t="shared" si="631"/>
        <v>0</v>
      </c>
      <c r="BK120" s="6">
        <v>0</v>
      </c>
      <c r="BL120" s="6">
        <f t="shared" si="632"/>
        <v>74111749.809999987</v>
      </c>
      <c r="BM120" s="6">
        <f t="shared" si="633"/>
        <v>0</v>
      </c>
      <c r="BN120" s="6">
        <v>0</v>
      </c>
      <c r="BO120" s="6">
        <f t="shared" si="634"/>
        <v>74111749.809999987</v>
      </c>
      <c r="BP120" s="6">
        <f t="shared" si="635"/>
        <v>0</v>
      </c>
      <c r="BQ120" s="6">
        <v>0</v>
      </c>
      <c r="BR120" s="6">
        <f t="shared" si="636"/>
        <v>74111749.809999987</v>
      </c>
      <c r="BS120" s="6">
        <f t="shared" si="637"/>
        <v>0</v>
      </c>
      <c r="BT120" s="6">
        <v>0</v>
      </c>
      <c r="BU120" s="6">
        <f t="shared" si="638"/>
        <v>74111749.809999987</v>
      </c>
      <c r="BV120" s="6">
        <f t="shared" si="639"/>
        <v>0</v>
      </c>
      <c r="BW120" s="6">
        <v>0</v>
      </c>
      <c r="BX120" s="6">
        <f t="shared" si="640"/>
        <v>74111749.809999987</v>
      </c>
      <c r="BY120" s="6">
        <f t="shared" si="641"/>
        <v>0</v>
      </c>
      <c r="BZ120" s="6">
        <v>0</v>
      </c>
      <c r="CA120" s="6">
        <f t="shared" si="642"/>
        <v>74111749.809999987</v>
      </c>
      <c r="CB120" s="6">
        <f t="shared" si="643"/>
        <v>0</v>
      </c>
      <c r="CC120" s="6">
        <v>0</v>
      </c>
      <c r="CD120" s="6">
        <f t="shared" si="644"/>
        <v>74111749.809999987</v>
      </c>
      <c r="CE120" s="6">
        <f t="shared" si="645"/>
        <v>0</v>
      </c>
      <c r="CF120" s="6">
        <v>0</v>
      </c>
      <c r="CG120" s="6">
        <f t="shared" si="646"/>
        <v>74111749.809999987</v>
      </c>
      <c r="CH120" s="6">
        <f t="shared" si="647"/>
        <v>0</v>
      </c>
      <c r="CI120" s="6">
        <v>0</v>
      </c>
      <c r="CJ120" s="6">
        <f t="shared" si="648"/>
        <v>74111749.809999987</v>
      </c>
      <c r="CK120" s="6">
        <f t="shared" si="649"/>
        <v>0</v>
      </c>
      <c r="CL120" s="6">
        <v>0</v>
      </c>
      <c r="CM120" s="6">
        <f t="shared" si="650"/>
        <v>74111749.809999987</v>
      </c>
      <c r="CN120" s="6">
        <f t="shared" si="651"/>
        <v>0</v>
      </c>
      <c r="CO120" s="6">
        <v>0</v>
      </c>
      <c r="CP120" s="6">
        <f t="shared" si="652"/>
        <v>74111749.809999987</v>
      </c>
      <c r="CQ120" s="6">
        <f t="shared" si="653"/>
        <v>0</v>
      </c>
      <c r="CR120" s="6">
        <v>0</v>
      </c>
      <c r="CS120" s="6">
        <f t="shared" si="654"/>
        <v>74111749.809999987</v>
      </c>
      <c r="CT120" s="6">
        <f t="shared" si="655"/>
        <v>0</v>
      </c>
      <c r="CU120" s="6">
        <v>0</v>
      </c>
      <c r="CV120" s="6">
        <f t="shared" si="656"/>
        <v>74111749.809999987</v>
      </c>
      <c r="CW120" s="6">
        <f t="shared" si="657"/>
        <v>0</v>
      </c>
      <c r="CX120" s="6">
        <v>0</v>
      </c>
      <c r="CY120" s="6">
        <f t="shared" si="658"/>
        <v>74111749.809999987</v>
      </c>
      <c r="CZ120" s="6">
        <f t="shared" si="659"/>
        <v>0</v>
      </c>
      <c r="DA120" s="6">
        <v>0</v>
      </c>
      <c r="DB120" s="6">
        <f t="shared" si="660"/>
        <v>74111749.809999987</v>
      </c>
      <c r="DC120" s="6">
        <f t="shared" si="661"/>
        <v>0</v>
      </c>
      <c r="DD120" s="6">
        <v>0</v>
      </c>
      <c r="DE120" s="6">
        <f t="shared" si="662"/>
        <v>74111749.809999987</v>
      </c>
      <c r="DF120" s="6">
        <f t="shared" si="663"/>
        <v>0</v>
      </c>
      <c r="DG120" s="6">
        <v>0</v>
      </c>
      <c r="DH120" s="6">
        <f t="shared" si="664"/>
        <v>74111749.809999987</v>
      </c>
      <c r="DI120" s="6">
        <f t="shared" si="665"/>
        <v>0</v>
      </c>
      <c r="DJ120" s="6">
        <v>0</v>
      </c>
      <c r="DK120" s="6">
        <f t="shared" si="666"/>
        <v>74111749.809999987</v>
      </c>
      <c r="DL120" s="6">
        <f t="shared" si="667"/>
        <v>0</v>
      </c>
      <c r="DM120" s="6">
        <v>0</v>
      </c>
      <c r="DN120" s="6">
        <f t="shared" si="668"/>
        <v>74111749.809999987</v>
      </c>
      <c r="DO120" s="6">
        <f t="shared" si="669"/>
        <v>0</v>
      </c>
      <c r="DP120" s="6">
        <v>0</v>
      </c>
      <c r="DQ120" s="6">
        <f t="shared" si="670"/>
        <v>74111749.809999987</v>
      </c>
      <c r="DR120" s="6">
        <f t="shared" si="671"/>
        <v>0</v>
      </c>
      <c r="DS120" s="6">
        <v>0</v>
      </c>
      <c r="DT120" s="6">
        <f t="shared" si="672"/>
        <v>74111749.809999987</v>
      </c>
      <c r="DU120" s="6">
        <f t="shared" si="673"/>
        <v>0</v>
      </c>
      <c r="DV120" s="6">
        <v>0</v>
      </c>
      <c r="DW120" s="6">
        <f t="shared" si="674"/>
        <v>74111749.809999987</v>
      </c>
      <c r="DX120" s="6">
        <f t="shared" si="675"/>
        <v>0</v>
      </c>
      <c r="DY120" s="6">
        <v>0</v>
      </c>
      <c r="DZ120" s="6">
        <f t="shared" si="676"/>
        <v>74111749.809999987</v>
      </c>
      <c r="EA120" s="6">
        <f t="shared" si="677"/>
        <v>0</v>
      </c>
      <c r="EB120" s="6">
        <v>0</v>
      </c>
      <c r="EC120" s="6">
        <f t="shared" si="678"/>
        <v>74111749.809999987</v>
      </c>
      <c r="ED120" s="6">
        <f t="shared" si="679"/>
        <v>0</v>
      </c>
      <c r="EE120" s="6">
        <v>0</v>
      </c>
      <c r="EF120" s="6">
        <f t="shared" si="680"/>
        <v>74111749.809999987</v>
      </c>
      <c r="EG120" s="6">
        <f t="shared" si="681"/>
        <v>0</v>
      </c>
      <c r="EI120" s="118">
        <f t="shared" ca="1" si="682"/>
        <v>0</v>
      </c>
      <c r="EJ120" s="118">
        <f t="shared" ca="1" si="683"/>
        <v>0</v>
      </c>
      <c r="EK120" s="118">
        <f t="shared" ca="1" si="688"/>
        <v>0</v>
      </c>
    </row>
    <row r="121" spans="1:141" x14ac:dyDescent="0.2">
      <c r="A121" s="52" t="s">
        <v>122</v>
      </c>
      <c r="C121" s="10"/>
      <c r="I121" s="20"/>
      <c r="J121" s="7">
        <f t="shared" ref="J121:BU121" si="689">SUBTOTAL(9,J97:J120)</f>
        <v>1068697162.2199999</v>
      </c>
      <c r="K121" s="7">
        <f t="shared" si="689"/>
        <v>4793446.8407042194</v>
      </c>
      <c r="L121" s="7">
        <f t="shared" si="689"/>
        <v>14411417.446666667</v>
      </c>
      <c r="M121" s="7">
        <f t="shared" si="689"/>
        <v>1083108579.6666665</v>
      </c>
      <c r="N121" s="7">
        <f t="shared" si="689"/>
        <v>4836139.8018108364</v>
      </c>
      <c r="O121" s="7">
        <f t="shared" si="689"/>
        <v>8880794.2623601872</v>
      </c>
      <c r="P121" s="7">
        <f t="shared" si="689"/>
        <v>1091989373.9290268</v>
      </c>
      <c r="Q121" s="7">
        <f t="shared" si="689"/>
        <v>4905198.7677127486</v>
      </c>
      <c r="R121" s="7">
        <f t="shared" si="689"/>
        <v>6115503.9764126493</v>
      </c>
      <c r="S121" s="7">
        <f t="shared" si="689"/>
        <v>1098104877.9054394</v>
      </c>
      <c r="T121" s="7">
        <f t="shared" si="689"/>
        <v>4949767.3620457454</v>
      </c>
      <c r="U121" s="7">
        <f t="shared" si="689"/>
        <v>515844.94144399097</v>
      </c>
      <c r="V121" s="7">
        <f t="shared" si="689"/>
        <v>1098620722.8468835</v>
      </c>
      <c r="W121" s="7">
        <f t="shared" si="689"/>
        <v>4969641.7840300389</v>
      </c>
      <c r="X121" s="7">
        <f t="shared" si="689"/>
        <v>-438641.97914563143</v>
      </c>
      <c r="Y121" s="7">
        <f t="shared" si="689"/>
        <v>1098182080.8677378</v>
      </c>
      <c r="Z121" s="7">
        <f t="shared" si="689"/>
        <v>4970167.7074621143</v>
      </c>
      <c r="AA121" s="7">
        <f t="shared" si="689"/>
        <v>6597742.0860705217</v>
      </c>
      <c r="AB121" s="7">
        <f t="shared" si="689"/>
        <v>1104779822.9538083</v>
      </c>
      <c r="AC121" s="7">
        <f t="shared" si="689"/>
        <v>4988648.0034234961</v>
      </c>
      <c r="AD121" s="7">
        <f t="shared" si="689"/>
        <v>-196649.89231988322</v>
      </c>
      <c r="AE121" s="7">
        <f t="shared" si="689"/>
        <v>1104583173.0614886</v>
      </c>
      <c r="AF121" s="7">
        <f t="shared" si="689"/>
        <v>5007842.6843823036</v>
      </c>
      <c r="AG121" s="7">
        <f t="shared" si="689"/>
        <v>1275872.9577014772</v>
      </c>
      <c r="AH121" s="7">
        <f t="shared" si="689"/>
        <v>1105859046.0191901</v>
      </c>
      <c r="AI121" s="7">
        <f t="shared" si="689"/>
        <v>5011326.6720145447</v>
      </c>
      <c r="AJ121" s="7">
        <f t="shared" si="689"/>
        <v>6274584.3726788154</v>
      </c>
      <c r="AK121" s="7">
        <f t="shared" si="689"/>
        <v>1112133630.3918688</v>
      </c>
      <c r="AL121" s="7">
        <f t="shared" si="689"/>
        <v>5033914.3945431998</v>
      </c>
      <c r="AM121" s="7">
        <f t="shared" si="689"/>
        <v>1996202.1227603133</v>
      </c>
      <c r="AN121" s="7">
        <f t="shared" si="689"/>
        <v>1114129832.5146291</v>
      </c>
      <c r="AO121" s="7">
        <f t="shared" si="689"/>
        <v>5058628.6012700656</v>
      </c>
      <c r="AP121" s="7">
        <f t="shared" si="689"/>
        <v>1498190.6665519169</v>
      </c>
      <c r="AQ121" s="7">
        <f t="shared" si="689"/>
        <v>1115628023.181181</v>
      </c>
      <c r="AR121" s="7">
        <f t="shared" si="689"/>
        <v>5069242.4130203053</v>
      </c>
      <c r="AS121" s="7">
        <f t="shared" si="689"/>
        <v>5899253.0470622862</v>
      </c>
      <c r="AT121" s="7">
        <f t="shared" si="689"/>
        <v>1121527276.2282436</v>
      </c>
      <c r="AU121" s="7">
        <f t="shared" si="689"/>
        <v>5091378.4239510586</v>
      </c>
      <c r="AV121" s="7">
        <f t="shared" si="689"/>
        <v>7978120.3165610665</v>
      </c>
      <c r="AW121" s="7">
        <f t="shared" si="689"/>
        <v>1129505396.5448043</v>
      </c>
      <c r="AX121" s="7">
        <f t="shared" si="689"/>
        <v>5132643.8394299885</v>
      </c>
      <c r="AY121" s="7">
        <f t="shared" si="689"/>
        <v>1662674.6921137869</v>
      </c>
      <c r="AZ121" s="7">
        <f t="shared" si="689"/>
        <v>1131168071.2369182</v>
      </c>
      <c r="BA121" s="7">
        <f t="shared" si="689"/>
        <v>5161402.4491827572</v>
      </c>
      <c r="BB121" s="7">
        <f t="shared" si="689"/>
        <v>2516094.4396254374</v>
      </c>
      <c r="BC121" s="7">
        <f t="shared" si="689"/>
        <v>1133684165.6765437</v>
      </c>
      <c r="BD121" s="7">
        <f t="shared" si="689"/>
        <v>5174036.6087800562</v>
      </c>
      <c r="BE121" s="7">
        <f t="shared" si="689"/>
        <v>1646681.552910577</v>
      </c>
      <c r="BF121" s="7">
        <f t="shared" si="689"/>
        <v>1135330847.2294543</v>
      </c>
      <c r="BG121" s="7">
        <f t="shared" si="689"/>
        <v>5186623.5550206769</v>
      </c>
      <c r="BH121" s="7">
        <f t="shared" si="689"/>
        <v>1824464.7432098668</v>
      </c>
      <c r="BI121" s="7">
        <f t="shared" si="689"/>
        <v>1137155311.9726641</v>
      </c>
      <c r="BJ121" s="7">
        <f t="shared" si="689"/>
        <v>5197168.7407831959</v>
      </c>
      <c r="BK121" s="7">
        <f t="shared" si="689"/>
        <v>14974331.812751027</v>
      </c>
      <c r="BL121" s="7">
        <f t="shared" si="689"/>
        <v>1152129643.7854149</v>
      </c>
      <c r="BM121" s="7">
        <f t="shared" si="689"/>
        <v>5247058.4915745603</v>
      </c>
      <c r="BN121" s="7">
        <f t="shared" si="689"/>
        <v>2958909.6942079067</v>
      </c>
      <c r="BO121" s="7">
        <f t="shared" si="689"/>
        <v>1155088553.4796231</v>
      </c>
      <c r="BP121" s="7">
        <f t="shared" si="689"/>
        <v>5300297.2380460287</v>
      </c>
      <c r="BQ121" s="7">
        <f t="shared" si="689"/>
        <v>1940961.5763416176</v>
      </c>
      <c r="BR121" s="7">
        <f t="shared" si="689"/>
        <v>1157029515.0559645</v>
      </c>
      <c r="BS121" s="7">
        <f t="shared" si="689"/>
        <v>5315060.1637378559</v>
      </c>
      <c r="BT121" s="7">
        <f t="shared" si="689"/>
        <v>10483763.301840989</v>
      </c>
      <c r="BU121" s="7">
        <f t="shared" si="689"/>
        <v>1167513278.3578057</v>
      </c>
      <c r="BV121" s="7">
        <f t="shared" ref="BV121:EG121" si="690">SUBTOTAL(9,BV97:BV120)</f>
        <v>5352037.2146750102</v>
      </c>
      <c r="BW121" s="7">
        <f t="shared" si="690"/>
        <v>2231035.860605848</v>
      </c>
      <c r="BX121" s="7">
        <f t="shared" si="690"/>
        <v>1169744314.2184117</v>
      </c>
      <c r="BY121" s="7">
        <f t="shared" si="690"/>
        <v>5389870.5940960264</v>
      </c>
      <c r="BZ121" s="7">
        <f t="shared" si="690"/>
        <v>522159.65795309684</v>
      </c>
      <c r="CA121" s="7">
        <f t="shared" si="690"/>
        <v>1170266473.8763649</v>
      </c>
      <c r="CB121" s="7">
        <f t="shared" si="690"/>
        <v>5398296.3168996181</v>
      </c>
      <c r="CC121" s="7">
        <f t="shared" si="690"/>
        <v>15664815.77457994</v>
      </c>
      <c r="CD121" s="7">
        <f t="shared" si="690"/>
        <v>1185931289.6509447</v>
      </c>
      <c r="CE121" s="7">
        <f t="shared" si="690"/>
        <v>5446379.9101532735</v>
      </c>
      <c r="CF121" s="7">
        <f t="shared" si="690"/>
        <v>780581.97010203719</v>
      </c>
      <c r="CG121" s="7">
        <f t="shared" si="690"/>
        <v>1186711871.6210468</v>
      </c>
      <c r="CH121" s="7">
        <f t="shared" si="690"/>
        <v>5495226.3920832546</v>
      </c>
      <c r="CI121" s="7">
        <f t="shared" si="690"/>
        <v>3239316.9332350865</v>
      </c>
      <c r="CJ121" s="7">
        <f t="shared" si="690"/>
        <v>1189951188.5542817</v>
      </c>
      <c r="CK121" s="7">
        <f t="shared" si="690"/>
        <v>5507391.5507756211</v>
      </c>
      <c r="CL121" s="7">
        <f t="shared" si="690"/>
        <v>2209515.3591801366</v>
      </c>
      <c r="CM121" s="7">
        <f t="shared" si="690"/>
        <v>1192160703.9134622</v>
      </c>
      <c r="CN121" s="7">
        <f t="shared" si="690"/>
        <v>5523775.0646583121</v>
      </c>
      <c r="CO121" s="7">
        <f t="shared" si="690"/>
        <v>692912.89725918684</v>
      </c>
      <c r="CP121" s="7">
        <f t="shared" si="690"/>
        <v>1192853616.8107214</v>
      </c>
      <c r="CQ121" s="7">
        <f t="shared" si="690"/>
        <v>5532641.337524781</v>
      </c>
      <c r="CR121" s="7">
        <f t="shared" si="690"/>
        <v>2406575.68146268</v>
      </c>
      <c r="CS121" s="7">
        <f t="shared" si="690"/>
        <v>1195260192.4921839</v>
      </c>
      <c r="CT121" s="7">
        <f t="shared" si="690"/>
        <v>5542089.3522972493</v>
      </c>
      <c r="CU121" s="7">
        <f t="shared" si="690"/>
        <v>11130023.011927785</v>
      </c>
      <c r="CV121" s="7">
        <f t="shared" si="690"/>
        <v>1206390215.5041118</v>
      </c>
      <c r="CW121" s="7">
        <f t="shared" si="690"/>
        <v>5582348.7666498171</v>
      </c>
      <c r="CX121" s="7">
        <f t="shared" si="690"/>
        <v>172250919.36604968</v>
      </c>
      <c r="CY121" s="7">
        <f t="shared" si="690"/>
        <v>1378641134.8701615</v>
      </c>
      <c r="CZ121" s="7">
        <f t="shared" si="690"/>
        <v>6124005.7788231438</v>
      </c>
      <c r="DA121" s="7">
        <f t="shared" si="690"/>
        <v>1139587.7717460869</v>
      </c>
      <c r="DB121" s="7">
        <f t="shared" si="690"/>
        <v>1379780722.6419075</v>
      </c>
      <c r="DC121" s="7">
        <f t="shared" si="690"/>
        <v>6636170.0206048144</v>
      </c>
      <c r="DD121" s="7">
        <f t="shared" si="690"/>
        <v>1402572.3509476171</v>
      </c>
      <c r="DE121" s="7">
        <f t="shared" si="690"/>
        <v>1381183294.9928553</v>
      </c>
      <c r="DF121" s="7">
        <f t="shared" si="690"/>
        <v>6643972.7456785645</v>
      </c>
      <c r="DG121" s="7">
        <f t="shared" si="690"/>
        <v>1040604.7384563468</v>
      </c>
      <c r="DH121" s="7">
        <f t="shared" si="690"/>
        <v>1382223899.7313116</v>
      </c>
      <c r="DI121" s="7">
        <f t="shared" si="690"/>
        <v>6651483.2628751509</v>
      </c>
      <c r="DJ121" s="7">
        <f t="shared" si="690"/>
        <v>75160.143454968827</v>
      </c>
      <c r="DK121" s="7">
        <f t="shared" si="690"/>
        <v>1382299059.8747668</v>
      </c>
      <c r="DL121" s="7">
        <f t="shared" si="690"/>
        <v>6655075.1256278139</v>
      </c>
      <c r="DM121" s="7">
        <f t="shared" si="690"/>
        <v>3631053.8602553392</v>
      </c>
      <c r="DN121" s="7">
        <f t="shared" si="690"/>
        <v>1385930113.7350218</v>
      </c>
      <c r="DO121" s="7">
        <f t="shared" si="690"/>
        <v>6666314.2549233017</v>
      </c>
      <c r="DP121" s="7">
        <f t="shared" si="690"/>
        <v>841379.06446600717</v>
      </c>
      <c r="DQ121" s="7">
        <f t="shared" si="690"/>
        <v>1386771492.7994878</v>
      </c>
      <c r="DR121" s="7">
        <f t="shared" si="690"/>
        <v>6679815.3395954883</v>
      </c>
      <c r="DS121" s="7">
        <f t="shared" si="690"/>
        <v>-7162.6948069662139</v>
      </c>
      <c r="DT121" s="7">
        <f t="shared" si="690"/>
        <v>1386764330.104681</v>
      </c>
      <c r="DU121" s="7">
        <f t="shared" si="690"/>
        <v>6682576.0428014109</v>
      </c>
      <c r="DV121" s="7">
        <f t="shared" si="690"/>
        <v>145323116.07328579</v>
      </c>
      <c r="DW121" s="7">
        <f t="shared" si="690"/>
        <v>1532087446.1779668</v>
      </c>
      <c r="DX121" s="7">
        <f t="shared" si="690"/>
        <v>7111861.3761105556</v>
      </c>
      <c r="DY121" s="7">
        <f t="shared" si="690"/>
        <v>-168422.9326670852</v>
      </c>
      <c r="DZ121" s="7">
        <f t="shared" si="690"/>
        <v>1531919023.2452998</v>
      </c>
      <c r="EA121" s="7">
        <f t="shared" si="690"/>
        <v>7540670.6529662851</v>
      </c>
      <c r="EB121" s="7">
        <f t="shared" si="690"/>
        <v>1044213.4084050248</v>
      </c>
      <c r="EC121" s="7">
        <f t="shared" si="690"/>
        <v>1532963236.6537049</v>
      </c>
      <c r="ED121" s="7">
        <f t="shared" si="690"/>
        <v>7543554.0871178908</v>
      </c>
      <c r="EE121" s="7">
        <f t="shared" si="690"/>
        <v>89399051.650439784</v>
      </c>
      <c r="EF121" s="7">
        <f t="shared" si="690"/>
        <v>1622362288.3041446</v>
      </c>
      <c r="EG121" s="7">
        <f t="shared" si="690"/>
        <v>7810849.7214322593</v>
      </c>
      <c r="EI121" s="156">
        <f ca="1">SUBTOTAL(9,EI97:EI120)</f>
        <v>65385413.901596844</v>
      </c>
      <c r="EJ121" s="156">
        <f ca="1">SUBTOTAL(9,EJ97:EJ120)</f>
        <v>17360934.506959829</v>
      </c>
      <c r="EK121" s="156">
        <f ca="1">SUBTOTAL(9,EK97:EK120)</f>
        <v>82746348.408556685</v>
      </c>
    </row>
    <row r="122" spans="1:141" x14ac:dyDescent="0.2">
      <c r="I122" s="20"/>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I122" s="118"/>
      <c r="EJ122" s="118"/>
      <c r="EK122" s="118"/>
    </row>
    <row r="123" spans="1:141" x14ac:dyDescent="0.2">
      <c r="A123" s="82" t="s">
        <v>87</v>
      </c>
      <c r="I123" s="20"/>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I123" s="118"/>
      <c r="EJ123" s="118"/>
      <c r="EK123" s="118"/>
    </row>
    <row r="124" spans="1:141" x14ac:dyDescent="0.2">
      <c r="A124" s="52" t="s">
        <v>82</v>
      </c>
      <c r="B124" s="52" t="str">
        <f t="shared" ref="B124:B125" si="691">C124</f>
        <v>SG-U</v>
      </c>
      <c r="C124" s="10" t="s">
        <v>22</v>
      </c>
      <c r="D124" s="52" t="s">
        <v>117</v>
      </c>
      <c r="E124" s="52" t="s">
        <v>88</v>
      </c>
      <c r="F124" s="52" t="str">
        <f>D124&amp;E124&amp;C124</f>
        <v>AHYDPSG-U</v>
      </c>
      <c r="G124" s="52" t="str">
        <f>E124&amp;C124</f>
        <v>HYDPSG-U</v>
      </c>
      <c r="H124" s="20"/>
      <c r="I124" s="20">
        <v>0</v>
      </c>
      <c r="J124" s="6">
        <v>0</v>
      </c>
      <c r="K124" s="6">
        <f>(J124*I124)/12</f>
        <v>0</v>
      </c>
      <c r="L124" s="6">
        <v>0</v>
      </c>
      <c r="M124" s="6">
        <f t="shared" ref="M124:M125" si="692">J124+L124</f>
        <v>0</v>
      </c>
      <c r="N124" s="6">
        <f t="shared" ref="N124:N125" si="693">(((J124+M124)/2)*$I124)/12</f>
        <v>0</v>
      </c>
      <c r="O124" s="6">
        <v>0</v>
      </c>
      <c r="P124" s="6">
        <f t="shared" ref="P124:P125" si="694">M124+O124</f>
        <v>0</v>
      </c>
      <c r="Q124" s="6">
        <f t="shared" ref="Q124:Q125" si="695">(((M124+P124)/2)*$I124)/12</f>
        <v>0</v>
      </c>
      <c r="R124" s="6">
        <v>0</v>
      </c>
      <c r="S124" s="6">
        <f t="shared" ref="S124:S125" si="696">P124+R124</f>
        <v>0</v>
      </c>
      <c r="T124" s="6">
        <f t="shared" ref="T124:T125" si="697">(((P124+S124)/2)*$I124)/12</f>
        <v>0</v>
      </c>
      <c r="U124" s="6">
        <v>0</v>
      </c>
      <c r="V124" s="6">
        <f t="shared" ref="V124:V125" si="698">S124+U124</f>
        <v>0</v>
      </c>
      <c r="W124" s="6">
        <f t="shared" ref="W124:W125" si="699">(((S124+V124)/2)*$I124)/12</f>
        <v>0</v>
      </c>
      <c r="X124" s="6">
        <v>0</v>
      </c>
      <c r="Y124" s="6">
        <f t="shared" ref="Y124:Y125" si="700">V124+X124</f>
        <v>0</v>
      </c>
      <c r="Z124" s="6">
        <f t="shared" ref="Z124:Z125" si="701">(((V124+Y124)/2)*$I124)/12</f>
        <v>0</v>
      </c>
      <c r="AA124" s="6">
        <v>0</v>
      </c>
      <c r="AB124" s="6">
        <f t="shared" ref="AB124:AB125" si="702">Y124+AA124</f>
        <v>0</v>
      </c>
      <c r="AC124" s="6">
        <f t="shared" ref="AC124:AC125" si="703">(((Y124+AB124)/2)*$I124)/12</f>
        <v>0</v>
      </c>
      <c r="AD124" s="6">
        <v>0</v>
      </c>
      <c r="AE124" s="6">
        <f t="shared" ref="AE124:AE125" si="704">AB124+AD124</f>
        <v>0</v>
      </c>
      <c r="AF124" s="6">
        <f t="shared" ref="AF124:AF125" si="705">(((AB124+AE124)/2)*$I124)/12</f>
        <v>0</v>
      </c>
      <c r="AG124" s="6">
        <v>0</v>
      </c>
      <c r="AH124" s="6">
        <f t="shared" ref="AH124:AH125" si="706">AE124+AG124</f>
        <v>0</v>
      </c>
      <c r="AI124" s="6">
        <f t="shared" ref="AI124:AI125" si="707">(((AE124+AH124)/2)*$I124)/12</f>
        <v>0</v>
      </c>
      <c r="AJ124" s="6">
        <v>0</v>
      </c>
      <c r="AK124" s="6">
        <f t="shared" ref="AK124:AK125" si="708">AH124+AJ124</f>
        <v>0</v>
      </c>
      <c r="AL124" s="6">
        <f t="shared" ref="AL124:AL125" si="709">(((AH124+AK124)/2)*$I124)/12</f>
        <v>0</v>
      </c>
      <c r="AM124" s="6">
        <v>0</v>
      </c>
      <c r="AN124" s="6">
        <f t="shared" ref="AN124:AN125" si="710">AK124+AM124</f>
        <v>0</v>
      </c>
      <c r="AO124" s="6">
        <f t="shared" ref="AO124:AO125" si="711">(((AK124+AN124)/2)*$I124)/12</f>
        <v>0</v>
      </c>
      <c r="AP124" s="6">
        <v>0</v>
      </c>
      <c r="AQ124" s="6">
        <f t="shared" ref="AQ124:AQ125" si="712">AN124+AP124</f>
        <v>0</v>
      </c>
      <c r="AR124" s="6">
        <f t="shared" ref="AR124:AR125" si="713">(((AN124+AQ124)/2)*$I124)/12</f>
        <v>0</v>
      </c>
      <c r="AS124" s="6">
        <v>0</v>
      </c>
      <c r="AT124" s="6">
        <f t="shared" ref="AT124:AT125" si="714">AQ124+AS124</f>
        <v>0</v>
      </c>
      <c r="AU124" s="6">
        <f t="shared" ref="AU124:AU125" si="715">(((AQ124+AT124)/2)*$I124)/12</f>
        <v>0</v>
      </c>
      <c r="AV124" s="6">
        <v>0</v>
      </c>
      <c r="AW124" s="6">
        <f t="shared" ref="AW124:AW125" si="716">AT124+AV124</f>
        <v>0</v>
      </c>
      <c r="AX124" s="6">
        <f t="shared" ref="AX124:AX125" si="717">(((AT124+AW124)/2)*$I124)/12</f>
        <v>0</v>
      </c>
      <c r="AY124" s="6">
        <v>0</v>
      </c>
      <c r="AZ124" s="6">
        <f t="shared" ref="AZ124:AZ125" si="718">AW124+AY124</f>
        <v>0</v>
      </c>
      <c r="BA124" s="6">
        <f t="shared" ref="BA124:BA125" si="719">(((AW124+AZ124)/2)*$I124)/12</f>
        <v>0</v>
      </c>
      <c r="BB124" s="6">
        <v>0</v>
      </c>
      <c r="BC124" s="6">
        <f t="shared" ref="BC124:BC125" si="720">AZ124+BB124</f>
        <v>0</v>
      </c>
      <c r="BD124" s="6">
        <f t="shared" ref="BD124:BD125" si="721">(((AZ124+BC124)/2)*$I124)/12</f>
        <v>0</v>
      </c>
      <c r="BE124" s="6">
        <v>0</v>
      </c>
      <c r="BF124" s="6">
        <f t="shared" ref="BF124:BF125" si="722">BC124+BE124</f>
        <v>0</v>
      </c>
      <c r="BG124" s="6">
        <f t="shared" ref="BG124:BG125" si="723">(((BC124+BF124)/2)*$I124)/12</f>
        <v>0</v>
      </c>
      <c r="BH124" s="6">
        <v>0</v>
      </c>
      <c r="BI124" s="6">
        <f t="shared" ref="BI124:BI125" si="724">BF124+BH124</f>
        <v>0</v>
      </c>
      <c r="BJ124" s="6">
        <f t="shared" ref="BJ124:BJ125" si="725">(((BF124+BI124)/2)*$I124)/12</f>
        <v>0</v>
      </c>
      <c r="BK124" s="6">
        <v>0</v>
      </c>
      <c r="BL124" s="6">
        <f t="shared" ref="BL124:BL125" si="726">BI124+BK124</f>
        <v>0</v>
      </c>
      <c r="BM124" s="6">
        <f t="shared" ref="BM124:BM125" si="727">(((BI124+BL124)/2)*$I124)/12</f>
        <v>0</v>
      </c>
      <c r="BN124" s="6">
        <v>0</v>
      </c>
      <c r="BO124" s="6">
        <f t="shared" ref="BO124:BO125" si="728">BL124+BN124</f>
        <v>0</v>
      </c>
      <c r="BP124" s="6">
        <f t="shared" ref="BP124:BP125" si="729">(((BL124+BO124)/2)*$I124)/12</f>
        <v>0</v>
      </c>
      <c r="BQ124" s="6">
        <v>0</v>
      </c>
      <c r="BR124" s="6">
        <f t="shared" ref="BR124:BR125" si="730">BO124+BQ124</f>
        <v>0</v>
      </c>
      <c r="BS124" s="6">
        <f t="shared" ref="BS124:BS125" si="731">(((BO124+BR124)/2)*$I124)/12</f>
        <v>0</v>
      </c>
      <c r="BT124" s="6">
        <v>0</v>
      </c>
      <c r="BU124" s="6">
        <f t="shared" ref="BU124:BU125" si="732">BR124+BT124</f>
        <v>0</v>
      </c>
      <c r="BV124" s="6">
        <f t="shared" ref="BV124:BV125" si="733">(((BR124+BU124)/2)*$I124)/12</f>
        <v>0</v>
      </c>
      <c r="BW124" s="6">
        <v>0</v>
      </c>
      <c r="BX124" s="6">
        <f t="shared" ref="BX124:BX125" si="734">BU124+BW124</f>
        <v>0</v>
      </c>
      <c r="BY124" s="6">
        <f t="shared" ref="BY124:BY125" si="735">(((BU124+BX124)/2)*$I124)/12</f>
        <v>0</v>
      </c>
      <c r="BZ124" s="6">
        <v>0</v>
      </c>
      <c r="CA124" s="6">
        <f t="shared" ref="CA124:CA125" si="736">BX124+BZ124</f>
        <v>0</v>
      </c>
      <c r="CB124" s="6">
        <f t="shared" ref="CB124:CB125" si="737">(((BX124+CA124)/2)*$I124)/12</f>
        <v>0</v>
      </c>
      <c r="CC124" s="6">
        <v>0</v>
      </c>
      <c r="CD124" s="6">
        <f t="shared" ref="CD124:CD125" si="738">CA124+CC124</f>
        <v>0</v>
      </c>
      <c r="CE124" s="6">
        <f t="shared" ref="CE124:CE125" si="739">(((CA124+CD124)/2)*$I124)/12</f>
        <v>0</v>
      </c>
      <c r="CF124" s="6">
        <v>0</v>
      </c>
      <c r="CG124" s="6">
        <f t="shared" ref="CG124:CG125" si="740">CD124+CF124</f>
        <v>0</v>
      </c>
      <c r="CH124" s="6">
        <f t="shared" ref="CH124:CH125" si="741">(((CD124+CG124)/2)*$I124)/12</f>
        <v>0</v>
      </c>
      <c r="CI124" s="6">
        <v>0</v>
      </c>
      <c r="CJ124" s="6">
        <f t="shared" ref="CJ124:CJ125" si="742">CG124+CI124</f>
        <v>0</v>
      </c>
      <c r="CK124" s="6">
        <f t="shared" ref="CK124:CK125" si="743">(((CG124+CJ124)/2)*$I124)/12</f>
        <v>0</v>
      </c>
      <c r="CL124" s="6">
        <v>0</v>
      </c>
      <c r="CM124" s="6">
        <f t="shared" ref="CM124:CM125" si="744">CJ124+CL124</f>
        <v>0</v>
      </c>
      <c r="CN124" s="6">
        <f t="shared" ref="CN124:CN125" si="745">(((CJ124+CM124)/2)*$I124)/12</f>
        <v>0</v>
      </c>
      <c r="CO124" s="6">
        <v>0</v>
      </c>
      <c r="CP124" s="6">
        <f t="shared" ref="CP124:CP125" si="746">CM124+CO124</f>
        <v>0</v>
      </c>
      <c r="CQ124" s="6">
        <f t="shared" ref="CQ124:CQ125" si="747">(((CM124+CP124)/2)*$I124)/12</f>
        <v>0</v>
      </c>
      <c r="CR124" s="6">
        <v>0</v>
      </c>
      <c r="CS124" s="6">
        <f t="shared" ref="CS124:CS125" si="748">CP124+CR124</f>
        <v>0</v>
      </c>
      <c r="CT124" s="6">
        <f t="shared" ref="CT124:CT125" si="749">(((CP124+CS124)/2)*$I124)/12</f>
        <v>0</v>
      </c>
      <c r="CU124" s="6">
        <v>0</v>
      </c>
      <c r="CV124" s="6">
        <f t="shared" ref="CV124:CV125" si="750">CS124+CU124</f>
        <v>0</v>
      </c>
      <c r="CW124" s="6">
        <f t="shared" ref="CW124:CW125" si="751">(((CS124+CV124)/2)*$I124)/12</f>
        <v>0</v>
      </c>
      <c r="CX124" s="6">
        <v>0</v>
      </c>
      <c r="CY124" s="6">
        <f t="shared" ref="CY124:CY125" si="752">CV124+CX124</f>
        <v>0</v>
      </c>
      <c r="CZ124" s="6">
        <f t="shared" ref="CZ124:CZ125" si="753">(((CV124+CY124)/2)*$I124)/12</f>
        <v>0</v>
      </c>
      <c r="DA124" s="6">
        <v>0</v>
      </c>
      <c r="DB124" s="6">
        <f t="shared" ref="DB124:DB125" si="754">CY124+DA124</f>
        <v>0</v>
      </c>
      <c r="DC124" s="6">
        <f t="shared" ref="DC124:DC125" si="755">(((CY124+DB124)/2)*$I124)/12</f>
        <v>0</v>
      </c>
      <c r="DD124" s="6">
        <v>0</v>
      </c>
      <c r="DE124" s="6">
        <f t="shared" ref="DE124:DE125" si="756">DB124+DD124</f>
        <v>0</v>
      </c>
      <c r="DF124" s="6">
        <f t="shared" ref="DF124:DF125" si="757">(((DB124+DE124)/2)*$I124)/12</f>
        <v>0</v>
      </c>
      <c r="DG124" s="6">
        <v>0</v>
      </c>
      <c r="DH124" s="6">
        <f t="shared" ref="DH124:DH125" si="758">DE124+DG124</f>
        <v>0</v>
      </c>
      <c r="DI124" s="6">
        <f t="shared" ref="DI124:DI125" si="759">(((DE124+DH124)/2)*$I124)/12</f>
        <v>0</v>
      </c>
      <c r="DJ124" s="6">
        <v>0</v>
      </c>
      <c r="DK124" s="6">
        <f t="shared" ref="DK124:DK125" si="760">DH124+DJ124</f>
        <v>0</v>
      </c>
      <c r="DL124" s="6">
        <f t="shared" ref="DL124:DL125" si="761">(((DH124+DK124)/2)*$I124)/12</f>
        <v>0</v>
      </c>
      <c r="DM124" s="6">
        <v>0</v>
      </c>
      <c r="DN124" s="6">
        <f t="shared" ref="DN124:DN125" si="762">DK124+DM124</f>
        <v>0</v>
      </c>
      <c r="DO124" s="6">
        <f t="shared" ref="DO124:DO125" si="763">(((DK124+DN124)/2)*$I124)/12</f>
        <v>0</v>
      </c>
      <c r="DP124" s="6">
        <v>0</v>
      </c>
      <c r="DQ124" s="6">
        <f t="shared" ref="DQ124:DQ125" si="764">DN124+DP124</f>
        <v>0</v>
      </c>
      <c r="DR124" s="6">
        <f t="shared" ref="DR124:DR125" si="765">(((DN124+DQ124)/2)*$I124)/12</f>
        <v>0</v>
      </c>
      <c r="DS124" s="6">
        <v>0</v>
      </c>
      <c r="DT124" s="6">
        <f t="shared" ref="DT124:DT125" si="766">DQ124+DS124</f>
        <v>0</v>
      </c>
      <c r="DU124" s="6">
        <f t="shared" ref="DU124:DU125" si="767">(((DQ124+DT124)/2)*$I124)/12</f>
        <v>0</v>
      </c>
      <c r="DV124" s="6">
        <v>0</v>
      </c>
      <c r="DW124" s="6">
        <f t="shared" ref="DW124:DW125" si="768">DT124+DV124</f>
        <v>0</v>
      </c>
      <c r="DX124" s="6">
        <f t="shared" ref="DX124:DX125" si="769">(((DT124+DW124)/2)*$I124)/12</f>
        <v>0</v>
      </c>
      <c r="DY124" s="6">
        <v>0</v>
      </c>
      <c r="DZ124" s="6">
        <f t="shared" ref="DZ124:DZ125" si="770">DW124+DY124</f>
        <v>0</v>
      </c>
      <c r="EA124" s="6">
        <f t="shared" ref="EA124:EA125" si="771">(((DW124+DZ124)/2)*$I124)/12</f>
        <v>0</v>
      </c>
      <c r="EB124" s="6">
        <v>0</v>
      </c>
      <c r="EC124" s="6">
        <f t="shared" ref="EC124:EC125" si="772">DZ124+EB124</f>
        <v>0</v>
      </c>
      <c r="ED124" s="6">
        <f t="shared" ref="ED124:ED125" si="773">(((DZ124+EC124)/2)*$I124)/12</f>
        <v>0</v>
      </c>
      <c r="EE124" s="6">
        <v>0</v>
      </c>
      <c r="EF124" s="6">
        <f t="shared" ref="EF124:EF125" si="774">EC124+EE124</f>
        <v>0</v>
      </c>
      <c r="EG124" s="6">
        <f t="shared" ref="EG124:EG125" si="775">(((EC124+EF124)/2)*$I124)/12</f>
        <v>0</v>
      </c>
      <c r="EI124" s="118">
        <f t="shared" ref="EI124:EI125" ca="1" si="776">SUMIF($BO$6:$CW$7,"Depreciation Expense",$BO124:$CW124)</f>
        <v>0</v>
      </c>
      <c r="EJ124" s="118">
        <f t="shared" ref="EJ124:EJ125" ca="1" si="777">EK124-EI124</f>
        <v>0</v>
      </c>
      <c r="EK124" s="118">
        <f t="shared" ref="EK124:EK125" ca="1" si="778">SUMIF($CY$6:$EG$7,"Depreciation Expense",$CY124:$EG124)</f>
        <v>0</v>
      </c>
    </row>
    <row r="125" spans="1:141" x14ac:dyDescent="0.2">
      <c r="A125" s="52" t="s">
        <v>82</v>
      </c>
      <c r="B125" s="52" t="str">
        <f t="shared" si="691"/>
        <v>SG-P</v>
      </c>
      <c r="C125" s="10" t="s">
        <v>21</v>
      </c>
      <c r="D125" s="52" t="s">
        <v>117</v>
      </c>
      <c r="E125" s="52" t="s">
        <v>88</v>
      </c>
      <c r="F125" s="52" t="str">
        <f>D125&amp;E125&amp;C125</f>
        <v>AHYDPSG-P</v>
      </c>
      <c r="G125" s="52" t="str">
        <f>E125&amp;C125</f>
        <v>HYDPSG-P</v>
      </c>
      <c r="H125" s="20"/>
      <c r="I125" s="20">
        <v>2.1254346992150293E-2</v>
      </c>
      <c r="J125" s="6">
        <v>14697017.970000001</v>
      </c>
      <c r="K125" s="6">
        <f>(J125*I125)/12</f>
        <v>26031.293307020693</v>
      </c>
      <c r="L125" s="6">
        <v>0</v>
      </c>
      <c r="M125" s="6">
        <f t="shared" si="692"/>
        <v>14697017.970000001</v>
      </c>
      <c r="N125" s="6">
        <f t="shared" si="693"/>
        <v>26031.293307020693</v>
      </c>
      <c r="O125" s="6">
        <v>0</v>
      </c>
      <c r="P125" s="6">
        <f t="shared" si="694"/>
        <v>14697017.970000001</v>
      </c>
      <c r="Q125" s="6">
        <f t="shared" si="695"/>
        <v>26031.293307020693</v>
      </c>
      <c r="R125" s="6">
        <v>0</v>
      </c>
      <c r="S125" s="6">
        <f t="shared" si="696"/>
        <v>14697017.970000001</v>
      </c>
      <c r="T125" s="6">
        <f t="shared" si="697"/>
        <v>26031.293307020693</v>
      </c>
      <c r="U125" s="6">
        <v>0</v>
      </c>
      <c r="V125" s="6">
        <f t="shared" si="698"/>
        <v>14697017.970000001</v>
      </c>
      <c r="W125" s="6">
        <f t="shared" si="699"/>
        <v>26031.293307020693</v>
      </c>
      <c r="X125" s="6">
        <v>0</v>
      </c>
      <c r="Y125" s="6">
        <f t="shared" si="700"/>
        <v>14697017.970000001</v>
      </c>
      <c r="Z125" s="6">
        <f t="shared" si="701"/>
        <v>26031.293307020693</v>
      </c>
      <c r="AA125" s="6">
        <v>0</v>
      </c>
      <c r="AB125" s="6">
        <f t="shared" si="702"/>
        <v>14697017.970000001</v>
      </c>
      <c r="AC125" s="6">
        <f t="shared" si="703"/>
        <v>26031.293307020693</v>
      </c>
      <c r="AD125" s="6">
        <v>0</v>
      </c>
      <c r="AE125" s="6">
        <f t="shared" si="704"/>
        <v>14697017.970000001</v>
      </c>
      <c r="AF125" s="6">
        <f t="shared" si="705"/>
        <v>26031.293307020693</v>
      </c>
      <c r="AG125" s="6">
        <v>0</v>
      </c>
      <c r="AH125" s="6">
        <f t="shared" si="706"/>
        <v>14697017.970000001</v>
      </c>
      <c r="AI125" s="6">
        <f t="shared" si="707"/>
        <v>26031.293307020693</v>
      </c>
      <c r="AJ125" s="6">
        <v>0</v>
      </c>
      <c r="AK125" s="6">
        <f t="shared" si="708"/>
        <v>14697017.970000001</v>
      </c>
      <c r="AL125" s="6">
        <f t="shared" si="709"/>
        <v>26031.293307020693</v>
      </c>
      <c r="AM125" s="6">
        <v>0</v>
      </c>
      <c r="AN125" s="6">
        <f t="shared" si="710"/>
        <v>14697017.970000001</v>
      </c>
      <c r="AO125" s="6">
        <f t="shared" si="711"/>
        <v>26031.293307020693</v>
      </c>
      <c r="AP125" s="6">
        <v>0</v>
      </c>
      <c r="AQ125" s="6">
        <f t="shared" si="712"/>
        <v>14697017.970000001</v>
      </c>
      <c r="AR125" s="6">
        <f t="shared" si="713"/>
        <v>26031.293307020693</v>
      </c>
      <c r="AS125" s="6">
        <v>0</v>
      </c>
      <c r="AT125" s="6">
        <f t="shared" si="714"/>
        <v>14697017.970000001</v>
      </c>
      <c r="AU125" s="6">
        <f t="shared" si="715"/>
        <v>26031.293307020693</v>
      </c>
      <c r="AV125" s="6">
        <v>0</v>
      </c>
      <c r="AW125" s="6">
        <f t="shared" si="716"/>
        <v>14697017.970000001</v>
      </c>
      <c r="AX125" s="6">
        <f t="shared" si="717"/>
        <v>26031.293307020693</v>
      </c>
      <c r="AY125" s="6">
        <v>0</v>
      </c>
      <c r="AZ125" s="6">
        <f t="shared" si="718"/>
        <v>14697017.970000001</v>
      </c>
      <c r="BA125" s="6">
        <f t="shared" si="719"/>
        <v>26031.293307020693</v>
      </c>
      <c r="BB125" s="6">
        <v>0</v>
      </c>
      <c r="BC125" s="6">
        <f t="shared" si="720"/>
        <v>14697017.970000001</v>
      </c>
      <c r="BD125" s="6">
        <f t="shared" si="721"/>
        <v>26031.293307020693</v>
      </c>
      <c r="BE125" s="6">
        <v>0</v>
      </c>
      <c r="BF125" s="6">
        <f t="shared" si="722"/>
        <v>14697017.970000001</v>
      </c>
      <c r="BG125" s="6">
        <f t="shared" si="723"/>
        <v>26031.293307020693</v>
      </c>
      <c r="BH125" s="6">
        <v>0</v>
      </c>
      <c r="BI125" s="6">
        <f t="shared" si="724"/>
        <v>14697017.970000001</v>
      </c>
      <c r="BJ125" s="6">
        <f t="shared" si="725"/>
        <v>26031.293307020693</v>
      </c>
      <c r="BK125" s="6">
        <v>0</v>
      </c>
      <c r="BL125" s="6">
        <f t="shared" si="726"/>
        <v>14697017.970000001</v>
      </c>
      <c r="BM125" s="6">
        <f t="shared" si="727"/>
        <v>26031.293307020693</v>
      </c>
      <c r="BN125" s="6">
        <v>0</v>
      </c>
      <c r="BO125" s="6">
        <f t="shared" si="728"/>
        <v>14697017.970000001</v>
      </c>
      <c r="BP125" s="6">
        <f t="shared" si="729"/>
        <v>26031.293307020693</v>
      </c>
      <c r="BQ125" s="6">
        <v>0</v>
      </c>
      <c r="BR125" s="6">
        <f t="shared" si="730"/>
        <v>14697017.970000001</v>
      </c>
      <c r="BS125" s="6">
        <f t="shared" si="731"/>
        <v>26031.293307020693</v>
      </c>
      <c r="BT125" s="6">
        <v>0</v>
      </c>
      <c r="BU125" s="6">
        <f t="shared" si="732"/>
        <v>14697017.970000001</v>
      </c>
      <c r="BV125" s="6">
        <f t="shared" si="733"/>
        <v>26031.293307020693</v>
      </c>
      <c r="BW125" s="6">
        <v>0</v>
      </c>
      <c r="BX125" s="6">
        <f t="shared" si="734"/>
        <v>14697017.970000001</v>
      </c>
      <c r="BY125" s="6">
        <f t="shared" si="735"/>
        <v>26031.293307020693</v>
      </c>
      <c r="BZ125" s="6">
        <v>0</v>
      </c>
      <c r="CA125" s="6">
        <f t="shared" si="736"/>
        <v>14697017.970000001</v>
      </c>
      <c r="CB125" s="6">
        <f t="shared" si="737"/>
        <v>26031.293307020693</v>
      </c>
      <c r="CC125" s="6">
        <v>0</v>
      </c>
      <c r="CD125" s="6">
        <f t="shared" si="738"/>
        <v>14697017.970000001</v>
      </c>
      <c r="CE125" s="6">
        <f t="shared" si="739"/>
        <v>26031.293307020693</v>
      </c>
      <c r="CF125" s="6">
        <v>0</v>
      </c>
      <c r="CG125" s="6">
        <f t="shared" si="740"/>
        <v>14697017.970000001</v>
      </c>
      <c r="CH125" s="6">
        <f t="shared" si="741"/>
        <v>26031.293307020693</v>
      </c>
      <c r="CI125" s="6">
        <v>0</v>
      </c>
      <c r="CJ125" s="6">
        <f t="shared" si="742"/>
        <v>14697017.970000001</v>
      </c>
      <c r="CK125" s="6">
        <f t="shared" si="743"/>
        <v>26031.293307020693</v>
      </c>
      <c r="CL125" s="6">
        <v>0</v>
      </c>
      <c r="CM125" s="6">
        <f t="shared" si="744"/>
        <v>14697017.970000001</v>
      </c>
      <c r="CN125" s="6">
        <f t="shared" si="745"/>
        <v>26031.293307020693</v>
      </c>
      <c r="CO125" s="6">
        <v>0</v>
      </c>
      <c r="CP125" s="6">
        <f t="shared" si="746"/>
        <v>14697017.970000001</v>
      </c>
      <c r="CQ125" s="6">
        <f t="shared" si="747"/>
        <v>26031.293307020693</v>
      </c>
      <c r="CR125" s="6">
        <v>0</v>
      </c>
      <c r="CS125" s="6">
        <f t="shared" si="748"/>
        <v>14697017.970000001</v>
      </c>
      <c r="CT125" s="6">
        <f t="shared" si="749"/>
        <v>26031.293307020693</v>
      </c>
      <c r="CU125" s="6">
        <v>0</v>
      </c>
      <c r="CV125" s="6">
        <f t="shared" si="750"/>
        <v>14697017.970000001</v>
      </c>
      <c r="CW125" s="6">
        <f t="shared" si="751"/>
        <v>26031.293307020693</v>
      </c>
      <c r="CX125" s="6">
        <v>0</v>
      </c>
      <c r="CY125" s="6">
        <f t="shared" si="752"/>
        <v>14697017.970000001</v>
      </c>
      <c r="CZ125" s="6">
        <f t="shared" si="753"/>
        <v>26031.293307020693</v>
      </c>
      <c r="DA125" s="6">
        <v>0</v>
      </c>
      <c r="DB125" s="6">
        <f t="shared" si="754"/>
        <v>14697017.970000001</v>
      </c>
      <c r="DC125" s="6">
        <f t="shared" si="755"/>
        <v>26031.293307020693</v>
      </c>
      <c r="DD125" s="6">
        <v>0</v>
      </c>
      <c r="DE125" s="6">
        <f t="shared" si="756"/>
        <v>14697017.970000001</v>
      </c>
      <c r="DF125" s="6">
        <f t="shared" si="757"/>
        <v>26031.293307020693</v>
      </c>
      <c r="DG125" s="6">
        <v>0</v>
      </c>
      <c r="DH125" s="6">
        <f t="shared" si="758"/>
        <v>14697017.970000001</v>
      </c>
      <c r="DI125" s="6">
        <f t="shared" si="759"/>
        <v>26031.293307020693</v>
      </c>
      <c r="DJ125" s="6">
        <v>0</v>
      </c>
      <c r="DK125" s="6">
        <f t="shared" si="760"/>
        <v>14697017.970000001</v>
      </c>
      <c r="DL125" s="6">
        <f t="shared" si="761"/>
        <v>26031.293307020693</v>
      </c>
      <c r="DM125" s="6">
        <v>0</v>
      </c>
      <c r="DN125" s="6">
        <f t="shared" si="762"/>
        <v>14697017.970000001</v>
      </c>
      <c r="DO125" s="6">
        <f t="shared" si="763"/>
        <v>26031.293307020693</v>
      </c>
      <c r="DP125" s="6">
        <v>0</v>
      </c>
      <c r="DQ125" s="6">
        <f t="shared" si="764"/>
        <v>14697017.970000001</v>
      </c>
      <c r="DR125" s="6">
        <f t="shared" si="765"/>
        <v>26031.293307020693</v>
      </c>
      <c r="DS125" s="6">
        <v>0</v>
      </c>
      <c r="DT125" s="6">
        <f t="shared" si="766"/>
        <v>14697017.970000001</v>
      </c>
      <c r="DU125" s="6">
        <f t="shared" si="767"/>
        <v>26031.293307020693</v>
      </c>
      <c r="DV125" s="6">
        <v>0</v>
      </c>
      <c r="DW125" s="6">
        <f t="shared" si="768"/>
        <v>14697017.970000001</v>
      </c>
      <c r="DX125" s="6">
        <f t="shared" si="769"/>
        <v>26031.293307020693</v>
      </c>
      <c r="DY125" s="6">
        <v>0</v>
      </c>
      <c r="DZ125" s="6">
        <f t="shared" si="770"/>
        <v>14697017.970000001</v>
      </c>
      <c r="EA125" s="6">
        <f t="shared" si="771"/>
        <v>26031.293307020693</v>
      </c>
      <c r="EB125" s="6">
        <v>0</v>
      </c>
      <c r="EC125" s="6">
        <f t="shared" si="772"/>
        <v>14697017.970000001</v>
      </c>
      <c r="ED125" s="6">
        <f t="shared" si="773"/>
        <v>26031.293307020693</v>
      </c>
      <c r="EE125" s="6">
        <v>0</v>
      </c>
      <c r="EF125" s="6">
        <f t="shared" si="774"/>
        <v>14697017.970000001</v>
      </c>
      <c r="EG125" s="6">
        <f t="shared" si="775"/>
        <v>26031.293307020693</v>
      </c>
      <c r="EI125" s="118">
        <f t="shared" ca="1" si="776"/>
        <v>312375.51968424825</v>
      </c>
      <c r="EJ125" s="118">
        <f t="shared" ca="1" si="777"/>
        <v>0</v>
      </c>
      <c r="EK125" s="118">
        <f t="shared" ca="1" si="778"/>
        <v>312375.51968424825</v>
      </c>
    </row>
    <row r="126" spans="1:141" x14ac:dyDescent="0.2">
      <c r="A126" s="52" t="s">
        <v>91</v>
      </c>
      <c r="I126" s="20"/>
      <c r="J126" s="7">
        <f>SUBTOTAL(9,J124:J125)</f>
        <v>14697017.970000001</v>
      </c>
      <c r="K126" s="7">
        <f t="shared" ref="K126:BV126" si="779">SUBTOTAL(9,K124:K125)</f>
        <v>26031.293307020693</v>
      </c>
      <c r="L126" s="7">
        <f t="shared" si="779"/>
        <v>0</v>
      </c>
      <c r="M126" s="7">
        <f t="shared" si="779"/>
        <v>14697017.970000001</v>
      </c>
      <c r="N126" s="7">
        <f t="shared" si="779"/>
        <v>26031.293307020693</v>
      </c>
      <c r="O126" s="7">
        <f t="shared" si="779"/>
        <v>0</v>
      </c>
      <c r="P126" s="7">
        <f t="shared" si="779"/>
        <v>14697017.970000001</v>
      </c>
      <c r="Q126" s="7">
        <f t="shared" si="779"/>
        <v>26031.293307020693</v>
      </c>
      <c r="R126" s="7">
        <f t="shared" si="779"/>
        <v>0</v>
      </c>
      <c r="S126" s="7">
        <f t="shared" si="779"/>
        <v>14697017.970000001</v>
      </c>
      <c r="T126" s="7">
        <f t="shared" si="779"/>
        <v>26031.293307020693</v>
      </c>
      <c r="U126" s="7">
        <f t="shared" si="779"/>
        <v>0</v>
      </c>
      <c r="V126" s="7">
        <f t="shared" si="779"/>
        <v>14697017.970000001</v>
      </c>
      <c r="W126" s="7">
        <f t="shared" si="779"/>
        <v>26031.293307020693</v>
      </c>
      <c r="X126" s="7">
        <f t="shared" si="779"/>
        <v>0</v>
      </c>
      <c r="Y126" s="7">
        <f t="shared" si="779"/>
        <v>14697017.970000001</v>
      </c>
      <c r="Z126" s="7">
        <f t="shared" si="779"/>
        <v>26031.293307020693</v>
      </c>
      <c r="AA126" s="7">
        <f t="shared" si="779"/>
        <v>0</v>
      </c>
      <c r="AB126" s="7">
        <f t="shared" si="779"/>
        <v>14697017.970000001</v>
      </c>
      <c r="AC126" s="7">
        <f t="shared" si="779"/>
        <v>26031.293307020693</v>
      </c>
      <c r="AD126" s="7">
        <f t="shared" si="779"/>
        <v>0</v>
      </c>
      <c r="AE126" s="7">
        <f t="shared" si="779"/>
        <v>14697017.970000001</v>
      </c>
      <c r="AF126" s="7">
        <f t="shared" si="779"/>
        <v>26031.293307020693</v>
      </c>
      <c r="AG126" s="7">
        <f t="shared" si="779"/>
        <v>0</v>
      </c>
      <c r="AH126" s="7">
        <f t="shared" si="779"/>
        <v>14697017.970000001</v>
      </c>
      <c r="AI126" s="7">
        <f t="shared" si="779"/>
        <v>26031.293307020693</v>
      </c>
      <c r="AJ126" s="7">
        <f t="shared" si="779"/>
        <v>0</v>
      </c>
      <c r="AK126" s="7">
        <f t="shared" si="779"/>
        <v>14697017.970000001</v>
      </c>
      <c r="AL126" s="7">
        <f t="shared" si="779"/>
        <v>26031.293307020693</v>
      </c>
      <c r="AM126" s="7">
        <f t="shared" si="779"/>
        <v>0</v>
      </c>
      <c r="AN126" s="7">
        <f t="shared" si="779"/>
        <v>14697017.970000001</v>
      </c>
      <c r="AO126" s="7">
        <f t="shared" si="779"/>
        <v>26031.293307020693</v>
      </c>
      <c r="AP126" s="7">
        <f t="shared" si="779"/>
        <v>0</v>
      </c>
      <c r="AQ126" s="7">
        <f t="shared" si="779"/>
        <v>14697017.970000001</v>
      </c>
      <c r="AR126" s="7">
        <f t="shared" si="779"/>
        <v>26031.293307020693</v>
      </c>
      <c r="AS126" s="7">
        <f t="shared" si="779"/>
        <v>0</v>
      </c>
      <c r="AT126" s="7">
        <f t="shared" si="779"/>
        <v>14697017.970000001</v>
      </c>
      <c r="AU126" s="7">
        <f t="shared" si="779"/>
        <v>26031.293307020693</v>
      </c>
      <c r="AV126" s="7">
        <f t="shared" si="779"/>
        <v>0</v>
      </c>
      <c r="AW126" s="7">
        <f t="shared" si="779"/>
        <v>14697017.970000001</v>
      </c>
      <c r="AX126" s="7">
        <f t="shared" si="779"/>
        <v>26031.293307020693</v>
      </c>
      <c r="AY126" s="7">
        <f t="shared" si="779"/>
        <v>0</v>
      </c>
      <c r="AZ126" s="7">
        <f t="shared" si="779"/>
        <v>14697017.970000001</v>
      </c>
      <c r="BA126" s="7">
        <f t="shared" si="779"/>
        <v>26031.293307020693</v>
      </c>
      <c r="BB126" s="7">
        <f t="shared" si="779"/>
        <v>0</v>
      </c>
      <c r="BC126" s="7">
        <f t="shared" si="779"/>
        <v>14697017.970000001</v>
      </c>
      <c r="BD126" s="7">
        <f t="shared" si="779"/>
        <v>26031.293307020693</v>
      </c>
      <c r="BE126" s="7">
        <f t="shared" si="779"/>
        <v>0</v>
      </c>
      <c r="BF126" s="7">
        <f t="shared" si="779"/>
        <v>14697017.970000001</v>
      </c>
      <c r="BG126" s="7">
        <f t="shared" si="779"/>
        <v>26031.293307020693</v>
      </c>
      <c r="BH126" s="7">
        <f t="shared" si="779"/>
        <v>0</v>
      </c>
      <c r="BI126" s="7">
        <f t="shared" si="779"/>
        <v>14697017.970000001</v>
      </c>
      <c r="BJ126" s="7">
        <f t="shared" si="779"/>
        <v>26031.293307020693</v>
      </c>
      <c r="BK126" s="7">
        <f t="shared" si="779"/>
        <v>0</v>
      </c>
      <c r="BL126" s="7">
        <f t="shared" si="779"/>
        <v>14697017.970000001</v>
      </c>
      <c r="BM126" s="7">
        <f t="shared" si="779"/>
        <v>26031.293307020693</v>
      </c>
      <c r="BN126" s="7">
        <f t="shared" si="779"/>
        <v>0</v>
      </c>
      <c r="BO126" s="7">
        <f t="shared" si="779"/>
        <v>14697017.970000001</v>
      </c>
      <c r="BP126" s="7">
        <f t="shared" si="779"/>
        <v>26031.293307020693</v>
      </c>
      <c r="BQ126" s="7">
        <f t="shared" si="779"/>
        <v>0</v>
      </c>
      <c r="BR126" s="7">
        <f t="shared" si="779"/>
        <v>14697017.970000001</v>
      </c>
      <c r="BS126" s="7">
        <f t="shared" si="779"/>
        <v>26031.293307020693</v>
      </c>
      <c r="BT126" s="7">
        <f t="shared" si="779"/>
        <v>0</v>
      </c>
      <c r="BU126" s="7">
        <f t="shared" si="779"/>
        <v>14697017.970000001</v>
      </c>
      <c r="BV126" s="7">
        <f t="shared" si="779"/>
        <v>26031.293307020693</v>
      </c>
      <c r="BW126" s="7">
        <f t="shared" ref="BW126:EG126" si="780">SUBTOTAL(9,BW124:BW125)</f>
        <v>0</v>
      </c>
      <c r="BX126" s="7">
        <f t="shared" si="780"/>
        <v>14697017.970000001</v>
      </c>
      <c r="BY126" s="7">
        <f t="shared" si="780"/>
        <v>26031.293307020693</v>
      </c>
      <c r="BZ126" s="7">
        <f t="shared" si="780"/>
        <v>0</v>
      </c>
      <c r="CA126" s="7">
        <f t="shared" si="780"/>
        <v>14697017.970000001</v>
      </c>
      <c r="CB126" s="7">
        <f t="shared" si="780"/>
        <v>26031.293307020693</v>
      </c>
      <c r="CC126" s="7">
        <f t="shared" si="780"/>
        <v>0</v>
      </c>
      <c r="CD126" s="7">
        <f t="shared" si="780"/>
        <v>14697017.970000001</v>
      </c>
      <c r="CE126" s="7">
        <f t="shared" si="780"/>
        <v>26031.293307020693</v>
      </c>
      <c r="CF126" s="7">
        <f t="shared" si="780"/>
        <v>0</v>
      </c>
      <c r="CG126" s="7">
        <f t="shared" si="780"/>
        <v>14697017.970000001</v>
      </c>
      <c r="CH126" s="7">
        <f t="shared" si="780"/>
        <v>26031.293307020693</v>
      </c>
      <c r="CI126" s="7">
        <f t="shared" si="780"/>
        <v>0</v>
      </c>
      <c r="CJ126" s="7">
        <f t="shared" si="780"/>
        <v>14697017.970000001</v>
      </c>
      <c r="CK126" s="7">
        <f t="shared" si="780"/>
        <v>26031.293307020693</v>
      </c>
      <c r="CL126" s="7">
        <f t="shared" si="780"/>
        <v>0</v>
      </c>
      <c r="CM126" s="7">
        <f t="shared" si="780"/>
        <v>14697017.970000001</v>
      </c>
      <c r="CN126" s="7">
        <f t="shared" si="780"/>
        <v>26031.293307020693</v>
      </c>
      <c r="CO126" s="7">
        <f t="shared" si="780"/>
        <v>0</v>
      </c>
      <c r="CP126" s="7">
        <f t="shared" si="780"/>
        <v>14697017.970000001</v>
      </c>
      <c r="CQ126" s="7">
        <f t="shared" si="780"/>
        <v>26031.293307020693</v>
      </c>
      <c r="CR126" s="7">
        <f t="shared" si="780"/>
        <v>0</v>
      </c>
      <c r="CS126" s="7">
        <f t="shared" si="780"/>
        <v>14697017.970000001</v>
      </c>
      <c r="CT126" s="7">
        <f t="shared" si="780"/>
        <v>26031.293307020693</v>
      </c>
      <c r="CU126" s="7">
        <f t="shared" si="780"/>
        <v>0</v>
      </c>
      <c r="CV126" s="7">
        <f t="shared" si="780"/>
        <v>14697017.970000001</v>
      </c>
      <c r="CW126" s="7">
        <f t="shared" si="780"/>
        <v>26031.293307020693</v>
      </c>
      <c r="CX126" s="7">
        <f t="shared" si="780"/>
        <v>0</v>
      </c>
      <c r="CY126" s="7">
        <f t="shared" si="780"/>
        <v>14697017.970000001</v>
      </c>
      <c r="CZ126" s="7">
        <f t="shared" si="780"/>
        <v>26031.293307020693</v>
      </c>
      <c r="DA126" s="7">
        <f t="shared" si="780"/>
        <v>0</v>
      </c>
      <c r="DB126" s="7">
        <f t="shared" si="780"/>
        <v>14697017.970000001</v>
      </c>
      <c r="DC126" s="7">
        <f t="shared" si="780"/>
        <v>26031.293307020693</v>
      </c>
      <c r="DD126" s="7">
        <f t="shared" si="780"/>
        <v>0</v>
      </c>
      <c r="DE126" s="7">
        <f t="shared" si="780"/>
        <v>14697017.970000001</v>
      </c>
      <c r="DF126" s="7">
        <f t="shared" si="780"/>
        <v>26031.293307020693</v>
      </c>
      <c r="DG126" s="7">
        <f t="shared" si="780"/>
        <v>0</v>
      </c>
      <c r="DH126" s="7">
        <f t="shared" si="780"/>
        <v>14697017.970000001</v>
      </c>
      <c r="DI126" s="7">
        <f t="shared" si="780"/>
        <v>26031.293307020693</v>
      </c>
      <c r="DJ126" s="7">
        <f t="shared" si="780"/>
        <v>0</v>
      </c>
      <c r="DK126" s="7">
        <f t="shared" si="780"/>
        <v>14697017.970000001</v>
      </c>
      <c r="DL126" s="7">
        <f t="shared" si="780"/>
        <v>26031.293307020693</v>
      </c>
      <c r="DM126" s="7">
        <f t="shared" si="780"/>
        <v>0</v>
      </c>
      <c r="DN126" s="7">
        <f t="shared" si="780"/>
        <v>14697017.970000001</v>
      </c>
      <c r="DO126" s="7">
        <f t="shared" si="780"/>
        <v>26031.293307020693</v>
      </c>
      <c r="DP126" s="7">
        <f t="shared" si="780"/>
        <v>0</v>
      </c>
      <c r="DQ126" s="7">
        <f t="shared" si="780"/>
        <v>14697017.970000001</v>
      </c>
      <c r="DR126" s="7">
        <f t="shared" si="780"/>
        <v>26031.293307020693</v>
      </c>
      <c r="DS126" s="7">
        <f t="shared" si="780"/>
        <v>0</v>
      </c>
      <c r="DT126" s="7">
        <f t="shared" si="780"/>
        <v>14697017.970000001</v>
      </c>
      <c r="DU126" s="7">
        <f t="shared" si="780"/>
        <v>26031.293307020693</v>
      </c>
      <c r="DV126" s="7">
        <f t="shared" si="780"/>
        <v>0</v>
      </c>
      <c r="DW126" s="7">
        <f t="shared" si="780"/>
        <v>14697017.970000001</v>
      </c>
      <c r="DX126" s="7">
        <f t="shared" si="780"/>
        <v>26031.293307020693</v>
      </c>
      <c r="DY126" s="7">
        <f t="shared" si="780"/>
        <v>0</v>
      </c>
      <c r="DZ126" s="7">
        <f t="shared" si="780"/>
        <v>14697017.970000001</v>
      </c>
      <c r="EA126" s="7">
        <f t="shared" si="780"/>
        <v>26031.293307020693</v>
      </c>
      <c r="EB126" s="7">
        <f t="shared" si="780"/>
        <v>0</v>
      </c>
      <c r="EC126" s="7">
        <f t="shared" si="780"/>
        <v>14697017.970000001</v>
      </c>
      <c r="ED126" s="7">
        <f t="shared" si="780"/>
        <v>26031.293307020693</v>
      </c>
      <c r="EE126" s="7">
        <f t="shared" si="780"/>
        <v>0</v>
      </c>
      <c r="EF126" s="7">
        <f t="shared" si="780"/>
        <v>14697017.970000001</v>
      </c>
      <c r="EG126" s="7">
        <f t="shared" si="780"/>
        <v>26031.293307020693</v>
      </c>
      <c r="EI126" s="156">
        <f ca="1">SUBTOTAL(9,EI124:EI125)</f>
        <v>312375.51968424825</v>
      </c>
      <c r="EJ126" s="156">
        <f ca="1">SUBTOTAL(9,EJ124:EJ125)</f>
        <v>0</v>
      </c>
      <c r="EK126" s="156">
        <f ca="1">SUBTOTAL(9,EK124:EK125)</f>
        <v>312375.51968424825</v>
      </c>
    </row>
    <row r="127" spans="1:141" x14ac:dyDescent="0.2">
      <c r="I127" s="20"/>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I127" s="118"/>
      <c r="EJ127" s="118"/>
      <c r="EK127" s="118"/>
    </row>
    <row r="128" spans="1:141" x14ac:dyDescent="0.2">
      <c r="A128" s="82" t="s">
        <v>92</v>
      </c>
      <c r="I128" s="20"/>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I128" s="118"/>
      <c r="EJ128" s="118"/>
      <c r="EK128" s="118"/>
    </row>
    <row r="129" spans="1:141" x14ac:dyDescent="0.2">
      <c r="A129" s="52" t="s">
        <v>78</v>
      </c>
      <c r="B129" s="52" t="str">
        <f t="shared" ref="B129" si="781">C129</f>
        <v>CAGE</v>
      </c>
      <c r="C129" s="10" t="s">
        <v>14</v>
      </c>
      <c r="D129" s="52" t="s">
        <v>117</v>
      </c>
      <c r="E129" s="52" t="s">
        <v>93</v>
      </c>
      <c r="F129" s="52" t="str">
        <f>D129&amp;E129&amp;C129</f>
        <v>AOTHPCAGE</v>
      </c>
      <c r="G129" s="52" t="str">
        <f>E129&amp;C129</f>
        <v>OTHPCAGE</v>
      </c>
      <c r="H129" s="20"/>
      <c r="I129" s="20">
        <v>0</v>
      </c>
      <c r="J129" s="6">
        <v>0</v>
      </c>
      <c r="K129" s="6">
        <f>(J129*I129)/12</f>
        <v>0</v>
      </c>
      <c r="L129" s="6">
        <v>0</v>
      </c>
      <c r="M129" s="6">
        <f t="shared" ref="M129" si="782">J129+L129</f>
        <v>0</v>
      </c>
      <c r="N129" s="6">
        <f t="shared" ref="N129" si="783">(((J129+M129)/2)*$I129)/12</f>
        <v>0</v>
      </c>
      <c r="O129" s="6">
        <v>0</v>
      </c>
      <c r="P129" s="6">
        <f t="shared" ref="P129" si="784">M129+O129</f>
        <v>0</v>
      </c>
      <c r="Q129" s="6">
        <f t="shared" ref="Q129" si="785">(((M129+P129)/2)*$I129)/12</f>
        <v>0</v>
      </c>
      <c r="R129" s="6">
        <v>0</v>
      </c>
      <c r="S129" s="6">
        <f t="shared" ref="S129" si="786">P129+R129</f>
        <v>0</v>
      </c>
      <c r="T129" s="6">
        <f t="shared" ref="T129" si="787">(((P129+S129)/2)*$I129)/12</f>
        <v>0</v>
      </c>
      <c r="U129" s="6">
        <v>0</v>
      </c>
      <c r="V129" s="6">
        <f t="shared" ref="V129" si="788">S129+U129</f>
        <v>0</v>
      </c>
      <c r="W129" s="6">
        <f t="shared" ref="W129" si="789">(((S129+V129)/2)*$I129)/12</f>
        <v>0</v>
      </c>
      <c r="X129" s="6">
        <v>0</v>
      </c>
      <c r="Y129" s="6">
        <f t="shared" ref="Y129" si="790">V129+X129</f>
        <v>0</v>
      </c>
      <c r="Z129" s="6">
        <f t="shared" ref="Z129" si="791">(((V129+Y129)/2)*$I129)/12</f>
        <v>0</v>
      </c>
      <c r="AA129" s="6">
        <v>0</v>
      </c>
      <c r="AB129" s="6">
        <f t="shared" ref="AB129" si="792">Y129+AA129</f>
        <v>0</v>
      </c>
      <c r="AC129" s="6">
        <f t="shared" ref="AC129" si="793">(((Y129+AB129)/2)*$I129)/12</f>
        <v>0</v>
      </c>
      <c r="AD129" s="6">
        <v>0</v>
      </c>
      <c r="AE129" s="6">
        <f t="shared" ref="AE129" si="794">AB129+AD129</f>
        <v>0</v>
      </c>
      <c r="AF129" s="6">
        <f t="shared" ref="AF129" si="795">(((AB129+AE129)/2)*$I129)/12</f>
        <v>0</v>
      </c>
      <c r="AG129" s="6">
        <v>0</v>
      </c>
      <c r="AH129" s="6">
        <f t="shared" ref="AH129" si="796">AE129+AG129</f>
        <v>0</v>
      </c>
      <c r="AI129" s="6">
        <f t="shared" ref="AI129" si="797">(((AE129+AH129)/2)*$I129)/12</f>
        <v>0</v>
      </c>
      <c r="AJ129" s="6">
        <v>0</v>
      </c>
      <c r="AK129" s="6">
        <f t="shared" ref="AK129" si="798">AH129+AJ129</f>
        <v>0</v>
      </c>
      <c r="AL129" s="6">
        <f t="shared" ref="AL129" si="799">(((AH129+AK129)/2)*$I129)/12</f>
        <v>0</v>
      </c>
      <c r="AM129" s="6">
        <v>0</v>
      </c>
      <c r="AN129" s="6">
        <f t="shared" ref="AN129" si="800">AK129+AM129</f>
        <v>0</v>
      </c>
      <c r="AO129" s="6">
        <f t="shared" ref="AO129" si="801">(((AK129+AN129)/2)*$I129)/12</f>
        <v>0</v>
      </c>
      <c r="AP129" s="6">
        <v>0</v>
      </c>
      <c r="AQ129" s="6">
        <f t="shared" ref="AQ129" si="802">AN129+AP129</f>
        <v>0</v>
      </c>
      <c r="AR129" s="6">
        <f t="shared" ref="AR129" si="803">(((AN129+AQ129)/2)*$I129)/12</f>
        <v>0</v>
      </c>
      <c r="AS129" s="6">
        <v>0</v>
      </c>
      <c r="AT129" s="6">
        <f t="shared" ref="AT129" si="804">AQ129+AS129</f>
        <v>0</v>
      </c>
      <c r="AU129" s="6">
        <f t="shared" ref="AU129" si="805">(((AQ129+AT129)/2)*$I129)/12</f>
        <v>0</v>
      </c>
      <c r="AV129" s="6">
        <v>0</v>
      </c>
      <c r="AW129" s="6">
        <f t="shared" ref="AW129" si="806">AT129+AV129</f>
        <v>0</v>
      </c>
      <c r="AX129" s="6">
        <f t="shared" ref="AX129" si="807">(((AT129+AW129)/2)*$I129)/12</f>
        <v>0</v>
      </c>
      <c r="AY129" s="6">
        <v>0</v>
      </c>
      <c r="AZ129" s="6">
        <f t="shared" ref="AZ129" si="808">AW129+AY129</f>
        <v>0</v>
      </c>
      <c r="BA129" s="6">
        <f t="shared" ref="BA129" si="809">(((AW129+AZ129)/2)*$I129)/12</f>
        <v>0</v>
      </c>
      <c r="BB129" s="6">
        <v>0</v>
      </c>
      <c r="BC129" s="6">
        <f t="shared" ref="BC129" si="810">AZ129+BB129</f>
        <v>0</v>
      </c>
      <c r="BD129" s="6">
        <f t="shared" ref="BD129" si="811">(((AZ129+BC129)/2)*$I129)/12</f>
        <v>0</v>
      </c>
      <c r="BE129" s="6">
        <v>0</v>
      </c>
      <c r="BF129" s="6">
        <f t="shared" ref="BF129" si="812">BC129+BE129</f>
        <v>0</v>
      </c>
      <c r="BG129" s="6">
        <f t="shared" ref="BG129" si="813">(((BC129+BF129)/2)*$I129)/12</f>
        <v>0</v>
      </c>
      <c r="BH129" s="6">
        <v>0</v>
      </c>
      <c r="BI129" s="6">
        <f t="shared" ref="BI129" si="814">BF129+BH129</f>
        <v>0</v>
      </c>
      <c r="BJ129" s="6">
        <f t="shared" ref="BJ129" si="815">(((BF129+BI129)/2)*$I129)/12</f>
        <v>0</v>
      </c>
      <c r="BK129" s="6">
        <v>0</v>
      </c>
      <c r="BL129" s="6">
        <f t="shared" ref="BL129" si="816">BI129+BK129</f>
        <v>0</v>
      </c>
      <c r="BM129" s="6">
        <f t="shared" ref="BM129" si="817">(((BI129+BL129)/2)*$I129)/12</f>
        <v>0</v>
      </c>
      <c r="BN129" s="6">
        <v>0</v>
      </c>
      <c r="BO129" s="6">
        <f>BL129+BN129</f>
        <v>0</v>
      </c>
      <c r="BP129" s="6">
        <f>(((BL129+BO129)/2)*$I129)/12</f>
        <v>0</v>
      </c>
      <c r="BQ129" s="6">
        <v>0</v>
      </c>
      <c r="BR129" s="6">
        <f>BO129+BQ129</f>
        <v>0</v>
      </c>
      <c r="BS129" s="6">
        <f>(((BO129+BR129)/2)*$I129)/12</f>
        <v>0</v>
      </c>
      <c r="BT129" s="6">
        <v>0</v>
      </c>
      <c r="BU129" s="6">
        <f>BR129+BT129</f>
        <v>0</v>
      </c>
      <c r="BV129" s="6">
        <f>(((BR129+BU129)/2)*$I129)/12</f>
        <v>0</v>
      </c>
      <c r="BW129" s="6">
        <v>0</v>
      </c>
      <c r="BX129" s="6">
        <f>BU129+BW129</f>
        <v>0</v>
      </c>
      <c r="BY129" s="6">
        <f>(((BU129+BX129)/2)*$I129)/12</f>
        <v>0</v>
      </c>
      <c r="BZ129" s="6">
        <v>0</v>
      </c>
      <c r="CA129" s="6">
        <f>BX129+BZ129</f>
        <v>0</v>
      </c>
      <c r="CB129" s="6">
        <f>(((BX129+CA129)/2)*$I129)/12</f>
        <v>0</v>
      </c>
      <c r="CC129" s="6">
        <v>0</v>
      </c>
      <c r="CD129" s="6">
        <f>CA129+CC129</f>
        <v>0</v>
      </c>
      <c r="CE129" s="6">
        <f>(((CA129+CD129)/2)*$I129)/12</f>
        <v>0</v>
      </c>
      <c r="CF129" s="6">
        <v>0</v>
      </c>
      <c r="CG129" s="6">
        <f>CD129+CF129</f>
        <v>0</v>
      </c>
      <c r="CH129" s="6">
        <f>(((CD129+CG129)/2)*$I129)/12</f>
        <v>0</v>
      </c>
      <c r="CI129" s="6">
        <v>0</v>
      </c>
      <c r="CJ129" s="6">
        <f>CG129+CI129</f>
        <v>0</v>
      </c>
      <c r="CK129" s="6">
        <f>(((CG129+CJ129)/2)*$I129)/12</f>
        <v>0</v>
      </c>
      <c r="CL129" s="6">
        <v>0</v>
      </c>
      <c r="CM129" s="6">
        <f>CJ129+CL129</f>
        <v>0</v>
      </c>
      <c r="CN129" s="6">
        <f>(((CJ129+CM129)/2)*$I129)/12</f>
        <v>0</v>
      </c>
      <c r="CO129" s="6">
        <v>0</v>
      </c>
      <c r="CP129" s="6">
        <f>CM129+CO129</f>
        <v>0</v>
      </c>
      <c r="CQ129" s="6">
        <f>(((CM129+CP129)/2)*$I129)/12</f>
        <v>0</v>
      </c>
      <c r="CR129" s="6">
        <v>0</v>
      </c>
      <c r="CS129" s="6">
        <f>CP129+CR129</f>
        <v>0</v>
      </c>
      <c r="CT129" s="6">
        <f>(((CP129+CS129)/2)*$I129)/12</f>
        <v>0</v>
      </c>
      <c r="CU129" s="6">
        <v>0</v>
      </c>
      <c r="CV129" s="6">
        <f>CS129+CU129</f>
        <v>0</v>
      </c>
      <c r="CW129" s="6">
        <f>(((CS129+CV129)/2)*$I129)/12</f>
        <v>0</v>
      </c>
      <c r="CX129" s="6">
        <v>0</v>
      </c>
      <c r="CY129" s="6">
        <f>CV129+CX129</f>
        <v>0</v>
      </c>
      <c r="CZ129" s="6">
        <f>(((CV129+CY129)/2)*$I129)/12</f>
        <v>0</v>
      </c>
      <c r="DA129" s="6">
        <v>0</v>
      </c>
      <c r="DB129" s="6">
        <f>CY129+DA129</f>
        <v>0</v>
      </c>
      <c r="DC129" s="6">
        <f>(((CY129+DB129)/2)*$I129)/12</f>
        <v>0</v>
      </c>
      <c r="DD129" s="6">
        <v>0</v>
      </c>
      <c r="DE129" s="6">
        <f>DB129+DD129</f>
        <v>0</v>
      </c>
      <c r="DF129" s="6">
        <f>(((DB129+DE129)/2)*$I129)/12</f>
        <v>0</v>
      </c>
      <c r="DG129" s="6">
        <v>0</v>
      </c>
      <c r="DH129" s="6">
        <f>DE129+DG129</f>
        <v>0</v>
      </c>
      <c r="DI129" s="6">
        <f>(((DE129+DH129)/2)*$I129)/12</f>
        <v>0</v>
      </c>
      <c r="DJ129" s="6">
        <v>0</v>
      </c>
      <c r="DK129" s="6">
        <f>DH129+DJ129</f>
        <v>0</v>
      </c>
      <c r="DL129" s="6">
        <f>(((DH129+DK129)/2)*$I129)/12</f>
        <v>0</v>
      </c>
      <c r="DM129" s="6">
        <v>0</v>
      </c>
      <c r="DN129" s="6">
        <f>DK129+DM129</f>
        <v>0</v>
      </c>
      <c r="DO129" s="6">
        <f>(((DK129+DN129)/2)*$I129)/12</f>
        <v>0</v>
      </c>
      <c r="DP129" s="6">
        <v>0</v>
      </c>
      <c r="DQ129" s="6">
        <f>DN129+DP129</f>
        <v>0</v>
      </c>
      <c r="DR129" s="6">
        <f>(((DN129+DQ129)/2)*$I129)/12</f>
        <v>0</v>
      </c>
      <c r="DS129" s="6">
        <v>0</v>
      </c>
      <c r="DT129" s="6">
        <f>DQ129+DS129</f>
        <v>0</v>
      </c>
      <c r="DU129" s="6">
        <f>(((DQ129+DT129)/2)*$I129)/12</f>
        <v>0</v>
      </c>
      <c r="DV129" s="6">
        <v>0</v>
      </c>
      <c r="DW129" s="6">
        <f>DT129+DV129</f>
        <v>0</v>
      </c>
      <c r="DX129" s="6">
        <f>(((DT129+DW129)/2)*$I129)/12</f>
        <v>0</v>
      </c>
      <c r="DY129" s="6">
        <v>0</v>
      </c>
      <c r="DZ129" s="6">
        <f>DW129+DY129</f>
        <v>0</v>
      </c>
      <c r="EA129" s="6">
        <f>(((DW129+DZ129)/2)*$I129)/12</f>
        <v>0</v>
      </c>
      <c r="EB129" s="6">
        <v>0</v>
      </c>
      <c r="EC129" s="6">
        <f>DZ129+EB129</f>
        <v>0</v>
      </c>
      <c r="ED129" s="6">
        <f>(((DZ129+EC129)/2)*$I129)/12</f>
        <v>0</v>
      </c>
      <c r="EE129" s="6">
        <v>0</v>
      </c>
      <c r="EF129" s="6">
        <f>EC129+EE129</f>
        <v>0</v>
      </c>
      <c r="EG129" s="6">
        <f>(((EC129+EF129)/2)*$I129)/12</f>
        <v>0</v>
      </c>
      <c r="EI129" s="118">
        <f ca="1">SUMIF($BO$6:$CW$7,"Depreciation Expense",$BO129:$CW129)</f>
        <v>0</v>
      </c>
      <c r="EJ129" s="118">
        <f ca="1">EK129-EI129</f>
        <v>0</v>
      </c>
      <c r="EK129" s="118">
        <f ca="1">SUMIF($CY$6:$EG$7,"Depreciation Expense",$CY129:$EG129)</f>
        <v>0</v>
      </c>
    </row>
    <row r="130" spans="1:141" x14ac:dyDescent="0.2">
      <c r="A130" s="52" t="s">
        <v>123</v>
      </c>
      <c r="I130" s="20"/>
      <c r="J130" s="7">
        <f>SUBTOTAL(9,J129)</f>
        <v>0</v>
      </c>
      <c r="K130" s="7">
        <f t="shared" ref="K130:BV130" si="818">SUBTOTAL(9,K129)</f>
        <v>0</v>
      </c>
      <c r="L130" s="7">
        <f t="shared" si="818"/>
        <v>0</v>
      </c>
      <c r="M130" s="7">
        <f t="shared" si="818"/>
        <v>0</v>
      </c>
      <c r="N130" s="7">
        <f t="shared" si="818"/>
        <v>0</v>
      </c>
      <c r="O130" s="7">
        <f t="shared" si="818"/>
        <v>0</v>
      </c>
      <c r="P130" s="7">
        <f t="shared" si="818"/>
        <v>0</v>
      </c>
      <c r="Q130" s="7">
        <f t="shared" si="818"/>
        <v>0</v>
      </c>
      <c r="R130" s="7">
        <f t="shared" si="818"/>
        <v>0</v>
      </c>
      <c r="S130" s="7">
        <f t="shared" si="818"/>
        <v>0</v>
      </c>
      <c r="T130" s="7">
        <f t="shared" si="818"/>
        <v>0</v>
      </c>
      <c r="U130" s="7">
        <f t="shared" si="818"/>
        <v>0</v>
      </c>
      <c r="V130" s="7">
        <f t="shared" si="818"/>
        <v>0</v>
      </c>
      <c r="W130" s="7">
        <f t="shared" si="818"/>
        <v>0</v>
      </c>
      <c r="X130" s="7">
        <f t="shared" si="818"/>
        <v>0</v>
      </c>
      <c r="Y130" s="7">
        <f t="shared" si="818"/>
        <v>0</v>
      </c>
      <c r="Z130" s="7">
        <f t="shared" si="818"/>
        <v>0</v>
      </c>
      <c r="AA130" s="7">
        <f t="shared" si="818"/>
        <v>0</v>
      </c>
      <c r="AB130" s="7">
        <f t="shared" si="818"/>
        <v>0</v>
      </c>
      <c r="AC130" s="7">
        <f t="shared" si="818"/>
        <v>0</v>
      </c>
      <c r="AD130" s="7">
        <f t="shared" si="818"/>
        <v>0</v>
      </c>
      <c r="AE130" s="7">
        <f t="shared" si="818"/>
        <v>0</v>
      </c>
      <c r="AF130" s="7">
        <f t="shared" si="818"/>
        <v>0</v>
      </c>
      <c r="AG130" s="7">
        <f t="shared" si="818"/>
        <v>0</v>
      </c>
      <c r="AH130" s="7">
        <f t="shared" si="818"/>
        <v>0</v>
      </c>
      <c r="AI130" s="7">
        <f t="shared" si="818"/>
        <v>0</v>
      </c>
      <c r="AJ130" s="7">
        <f t="shared" si="818"/>
        <v>0</v>
      </c>
      <c r="AK130" s="7">
        <f t="shared" si="818"/>
        <v>0</v>
      </c>
      <c r="AL130" s="7">
        <f t="shared" si="818"/>
        <v>0</v>
      </c>
      <c r="AM130" s="7">
        <f t="shared" si="818"/>
        <v>0</v>
      </c>
      <c r="AN130" s="7">
        <f t="shared" si="818"/>
        <v>0</v>
      </c>
      <c r="AO130" s="7">
        <f t="shared" si="818"/>
        <v>0</v>
      </c>
      <c r="AP130" s="7">
        <f t="shared" si="818"/>
        <v>0</v>
      </c>
      <c r="AQ130" s="7">
        <f t="shared" si="818"/>
        <v>0</v>
      </c>
      <c r="AR130" s="7">
        <f t="shared" si="818"/>
        <v>0</v>
      </c>
      <c r="AS130" s="7">
        <f t="shared" si="818"/>
        <v>0</v>
      </c>
      <c r="AT130" s="7">
        <f t="shared" si="818"/>
        <v>0</v>
      </c>
      <c r="AU130" s="7">
        <f t="shared" si="818"/>
        <v>0</v>
      </c>
      <c r="AV130" s="7">
        <f t="shared" si="818"/>
        <v>0</v>
      </c>
      <c r="AW130" s="7">
        <f t="shared" si="818"/>
        <v>0</v>
      </c>
      <c r="AX130" s="7">
        <f t="shared" si="818"/>
        <v>0</v>
      </c>
      <c r="AY130" s="7">
        <f t="shared" si="818"/>
        <v>0</v>
      </c>
      <c r="AZ130" s="7">
        <f t="shared" si="818"/>
        <v>0</v>
      </c>
      <c r="BA130" s="7">
        <f t="shared" si="818"/>
        <v>0</v>
      </c>
      <c r="BB130" s="7">
        <f t="shared" si="818"/>
        <v>0</v>
      </c>
      <c r="BC130" s="7">
        <f t="shared" si="818"/>
        <v>0</v>
      </c>
      <c r="BD130" s="7">
        <f t="shared" si="818"/>
        <v>0</v>
      </c>
      <c r="BE130" s="7">
        <f t="shared" si="818"/>
        <v>0</v>
      </c>
      <c r="BF130" s="7">
        <f t="shared" si="818"/>
        <v>0</v>
      </c>
      <c r="BG130" s="7">
        <f t="shared" si="818"/>
        <v>0</v>
      </c>
      <c r="BH130" s="7">
        <f t="shared" si="818"/>
        <v>0</v>
      </c>
      <c r="BI130" s="7">
        <f t="shared" si="818"/>
        <v>0</v>
      </c>
      <c r="BJ130" s="7">
        <f t="shared" si="818"/>
        <v>0</v>
      </c>
      <c r="BK130" s="7">
        <f t="shared" si="818"/>
        <v>0</v>
      </c>
      <c r="BL130" s="7">
        <f t="shared" si="818"/>
        <v>0</v>
      </c>
      <c r="BM130" s="7">
        <f t="shared" si="818"/>
        <v>0</v>
      </c>
      <c r="BN130" s="7">
        <f t="shared" si="818"/>
        <v>0</v>
      </c>
      <c r="BO130" s="7">
        <f t="shared" si="818"/>
        <v>0</v>
      </c>
      <c r="BP130" s="7">
        <f t="shared" si="818"/>
        <v>0</v>
      </c>
      <c r="BQ130" s="7">
        <f t="shared" si="818"/>
        <v>0</v>
      </c>
      <c r="BR130" s="7">
        <f t="shared" si="818"/>
        <v>0</v>
      </c>
      <c r="BS130" s="7">
        <f t="shared" si="818"/>
        <v>0</v>
      </c>
      <c r="BT130" s="7">
        <f t="shared" si="818"/>
        <v>0</v>
      </c>
      <c r="BU130" s="7">
        <f t="shared" si="818"/>
        <v>0</v>
      </c>
      <c r="BV130" s="7">
        <f t="shared" si="818"/>
        <v>0</v>
      </c>
      <c r="BW130" s="7">
        <f t="shared" ref="BW130:EG130" si="819">SUBTOTAL(9,BW129)</f>
        <v>0</v>
      </c>
      <c r="BX130" s="7">
        <f t="shared" si="819"/>
        <v>0</v>
      </c>
      <c r="BY130" s="7">
        <f t="shared" si="819"/>
        <v>0</v>
      </c>
      <c r="BZ130" s="7">
        <f t="shared" si="819"/>
        <v>0</v>
      </c>
      <c r="CA130" s="7">
        <f t="shared" si="819"/>
        <v>0</v>
      </c>
      <c r="CB130" s="7">
        <f t="shared" si="819"/>
        <v>0</v>
      </c>
      <c r="CC130" s="7">
        <f t="shared" si="819"/>
        <v>0</v>
      </c>
      <c r="CD130" s="7">
        <f t="shared" si="819"/>
        <v>0</v>
      </c>
      <c r="CE130" s="7">
        <f t="shared" si="819"/>
        <v>0</v>
      </c>
      <c r="CF130" s="7">
        <f t="shared" si="819"/>
        <v>0</v>
      </c>
      <c r="CG130" s="7">
        <f t="shared" si="819"/>
        <v>0</v>
      </c>
      <c r="CH130" s="7">
        <f t="shared" si="819"/>
        <v>0</v>
      </c>
      <c r="CI130" s="7">
        <f t="shared" si="819"/>
        <v>0</v>
      </c>
      <c r="CJ130" s="7">
        <f t="shared" si="819"/>
        <v>0</v>
      </c>
      <c r="CK130" s="7">
        <f t="shared" si="819"/>
        <v>0</v>
      </c>
      <c r="CL130" s="7">
        <f t="shared" si="819"/>
        <v>0</v>
      </c>
      <c r="CM130" s="7">
        <f t="shared" si="819"/>
        <v>0</v>
      </c>
      <c r="CN130" s="7">
        <f t="shared" si="819"/>
        <v>0</v>
      </c>
      <c r="CO130" s="7">
        <f t="shared" si="819"/>
        <v>0</v>
      </c>
      <c r="CP130" s="7">
        <f t="shared" si="819"/>
        <v>0</v>
      </c>
      <c r="CQ130" s="7">
        <f t="shared" si="819"/>
        <v>0</v>
      </c>
      <c r="CR130" s="7">
        <f t="shared" si="819"/>
        <v>0</v>
      </c>
      <c r="CS130" s="7">
        <f t="shared" si="819"/>
        <v>0</v>
      </c>
      <c r="CT130" s="7">
        <f t="shared" si="819"/>
        <v>0</v>
      </c>
      <c r="CU130" s="7">
        <f t="shared" si="819"/>
        <v>0</v>
      </c>
      <c r="CV130" s="7">
        <f t="shared" si="819"/>
        <v>0</v>
      </c>
      <c r="CW130" s="7">
        <f t="shared" si="819"/>
        <v>0</v>
      </c>
      <c r="CX130" s="7">
        <f t="shared" si="819"/>
        <v>0</v>
      </c>
      <c r="CY130" s="7">
        <f t="shared" si="819"/>
        <v>0</v>
      </c>
      <c r="CZ130" s="7">
        <f t="shared" si="819"/>
        <v>0</v>
      </c>
      <c r="DA130" s="7">
        <f t="shared" si="819"/>
        <v>0</v>
      </c>
      <c r="DB130" s="7">
        <f t="shared" si="819"/>
        <v>0</v>
      </c>
      <c r="DC130" s="7">
        <f t="shared" si="819"/>
        <v>0</v>
      </c>
      <c r="DD130" s="7">
        <f t="shared" si="819"/>
        <v>0</v>
      </c>
      <c r="DE130" s="7">
        <f t="shared" si="819"/>
        <v>0</v>
      </c>
      <c r="DF130" s="7">
        <f t="shared" si="819"/>
        <v>0</v>
      </c>
      <c r="DG130" s="7">
        <f t="shared" si="819"/>
        <v>0</v>
      </c>
      <c r="DH130" s="7">
        <f t="shared" si="819"/>
        <v>0</v>
      </c>
      <c r="DI130" s="7">
        <f t="shared" si="819"/>
        <v>0</v>
      </c>
      <c r="DJ130" s="7">
        <f t="shared" si="819"/>
        <v>0</v>
      </c>
      <c r="DK130" s="7">
        <f t="shared" si="819"/>
        <v>0</v>
      </c>
      <c r="DL130" s="7">
        <f t="shared" si="819"/>
        <v>0</v>
      </c>
      <c r="DM130" s="7">
        <f t="shared" si="819"/>
        <v>0</v>
      </c>
      <c r="DN130" s="7">
        <f t="shared" si="819"/>
        <v>0</v>
      </c>
      <c r="DO130" s="7">
        <f t="shared" si="819"/>
        <v>0</v>
      </c>
      <c r="DP130" s="7">
        <f t="shared" si="819"/>
        <v>0</v>
      </c>
      <c r="DQ130" s="7">
        <f t="shared" si="819"/>
        <v>0</v>
      </c>
      <c r="DR130" s="7">
        <f t="shared" si="819"/>
        <v>0</v>
      </c>
      <c r="DS130" s="7">
        <f t="shared" si="819"/>
        <v>0</v>
      </c>
      <c r="DT130" s="7">
        <f t="shared" si="819"/>
        <v>0</v>
      </c>
      <c r="DU130" s="7">
        <f t="shared" si="819"/>
        <v>0</v>
      </c>
      <c r="DV130" s="7">
        <f t="shared" si="819"/>
        <v>0</v>
      </c>
      <c r="DW130" s="7">
        <f t="shared" si="819"/>
        <v>0</v>
      </c>
      <c r="DX130" s="7">
        <f t="shared" si="819"/>
        <v>0</v>
      </c>
      <c r="DY130" s="7">
        <f t="shared" si="819"/>
        <v>0</v>
      </c>
      <c r="DZ130" s="7">
        <f t="shared" si="819"/>
        <v>0</v>
      </c>
      <c r="EA130" s="7">
        <f t="shared" si="819"/>
        <v>0</v>
      </c>
      <c r="EB130" s="7">
        <f t="shared" si="819"/>
        <v>0</v>
      </c>
      <c r="EC130" s="7">
        <f t="shared" si="819"/>
        <v>0</v>
      </c>
      <c r="ED130" s="7">
        <f t="shared" si="819"/>
        <v>0</v>
      </c>
      <c r="EE130" s="7">
        <f t="shared" si="819"/>
        <v>0</v>
      </c>
      <c r="EF130" s="7">
        <f t="shared" si="819"/>
        <v>0</v>
      </c>
      <c r="EG130" s="7">
        <f t="shared" si="819"/>
        <v>0</v>
      </c>
      <c r="EI130" s="156">
        <f ca="1">SUBTOTAL(9,EI129)</f>
        <v>0</v>
      </c>
      <c r="EJ130" s="156">
        <f ca="1">SUBTOTAL(9,EJ129)</f>
        <v>0</v>
      </c>
      <c r="EK130" s="156">
        <f ca="1">SUBTOTAL(9,EK129)</f>
        <v>0</v>
      </c>
    </row>
    <row r="131" spans="1:141" x14ac:dyDescent="0.2">
      <c r="I131" s="20"/>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I131" s="118"/>
      <c r="EJ131" s="118"/>
      <c r="EK131" s="118"/>
    </row>
    <row r="132" spans="1:141" x14ac:dyDescent="0.2">
      <c r="A132" s="82" t="s">
        <v>108</v>
      </c>
      <c r="I132" s="20"/>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I132" s="118"/>
      <c r="EJ132" s="118"/>
      <c r="EK132" s="118"/>
    </row>
    <row r="133" spans="1:141" x14ac:dyDescent="0.2">
      <c r="A133" s="52" t="s">
        <v>99</v>
      </c>
      <c r="B133" s="52" t="s">
        <v>31</v>
      </c>
      <c r="C133" s="52" t="s">
        <v>31</v>
      </c>
      <c r="D133" s="52" t="s">
        <v>117</v>
      </c>
      <c r="E133" s="52" t="s">
        <v>109</v>
      </c>
      <c r="F133" s="52" t="str">
        <f t="shared" ref="F133:F141" si="820">D133&amp;E133&amp;C133</f>
        <v>AGNLPCA</v>
      </c>
      <c r="G133" s="52" t="str">
        <f t="shared" ref="G133:G141" si="821">E133&amp;C133</f>
        <v>GNLPCA</v>
      </c>
      <c r="H133" s="20"/>
      <c r="I133" s="20">
        <v>0</v>
      </c>
      <c r="J133" s="6">
        <v>505859.56999999995</v>
      </c>
      <c r="K133" s="6">
        <f t="shared" ref="K133:K141" si="822">(J133*I133)/12</f>
        <v>0</v>
      </c>
      <c r="L133" s="6">
        <v>0</v>
      </c>
      <c r="M133" s="6">
        <f t="shared" ref="M133:M141" si="823">J133+L133</f>
        <v>505859.56999999995</v>
      </c>
      <c r="N133" s="6">
        <f t="shared" ref="N133:N141" si="824">(((J133+M133)/2)*$I133)/12</f>
        <v>0</v>
      </c>
      <c r="O133" s="6">
        <v>0</v>
      </c>
      <c r="P133" s="6">
        <f t="shared" ref="P133:P141" si="825">M133+O133</f>
        <v>505859.56999999995</v>
      </c>
      <c r="Q133" s="6">
        <f t="shared" ref="Q133:Q141" si="826">(((M133+P133)/2)*$I133)/12</f>
        <v>0</v>
      </c>
      <c r="R133" s="6">
        <v>0</v>
      </c>
      <c r="S133" s="6">
        <f t="shared" ref="S133:S141" si="827">P133+R133</f>
        <v>505859.56999999995</v>
      </c>
      <c r="T133" s="6">
        <f t="shared" ref="T133:T141" si="828">(((P133+S133)/2)*$I133)/12</f>
        <v>0</v>
      </c>
      <c r="U133" s="6">
        <v>0</v>
      </c>
      <c r="V133" s="6">
        <f t="shared" ref="V133:V141" si="829">S133+U133</f>
        <v>505859.56999999995</v>
      </c>
      <c r="W133" s="6">
        <f t="shared" ref="W133:W141" si="830">(((S133+V133)/2)*$I133)/12</f>
        <v>0</v>
      </c>
      <c r="X133" s="6">
        <v>0</v>
      </c>
      <c r="Y133" s="6">
        <f t="shared" ref="Y133:Y141" si="831">V133+X133</f>
        <v>505859.56999999995</v>
      </c>
      <c r="Z133" s="6">
        <f t="shared" ref="Z133:Z141" si="832">(((V133+Y133)/2)*$I133)/12</f>
        <v>0</v>
      </c>
      <c r="AA133" s="6">
        <v>0</v>
      </c>
      <c r="AB133" s="6">
        <f t="shared" ref="AB133:AB141" si="833">Y133+AA133</f>
        <v>505859.56999999995</v>
      </c>
      <c r="AC133" s="6">
        <f t="shared" ref="AC133:AC141" si="834">(((Y133+AB133)/2)*$I133)/12</f>
        <v>0</v>
      </c>
      <c r="AD133" s="6">
        <v>0</v>
      </c>
      <c r="AE133" s="6">
        <f t="shared" ref="AE133:AE141" si="835">AB133+AD133</f>
        <v>505859.56999999995</v>
      </c>
      <c r="AF133" s="6">
        <f t="shared" ref="AF133:AF141" si="836">(((AB133+AE133)/2)*$I133)/12</f>
        <v>0</v>
      </c>
      <c r="AG133" s="6">
        <v>0</v>
      </c>
      <c r="AH133" s="6">
        <f t="shared" ref="AH133:AH141" si="837">AE133+AG133</f>
        <v>505859.56999999995</v>
      </c>
      <c r="AI133" s="6">
        <f t="shared" ref="AI133:AI141" si="838">(((AE133+AH133)/2)*$I133)/12</f>
        <v>0</v>
      </c>
      <c r="AJ133" s="6">
        <v>0</v>
      </c>
      <c r="AK133" s="6">
        <f t="shared" ref="AK133:AK141" si="839">AH133+AJ133</f>
        <v>505859.56999999995</v>
      </c>
      <c r="AL133" s="6">
        <f t="shared" ref="AL133:AL141" si="840">(((AH133+AK133)/2)*$I133)/12</f>
        <v>0</v>
      </c>
      <c r="AM133" s="6">
        <v>0</v>
      </c>
      <c r="AN133" s="6">
        <f t="shared" ref="AN133:AN141" si="841">AK133+AM133</f>
        <v>505859.56999999995</v>
      </c>
      <c r="AO133" s="6">
        <f t="shared" ref="AO133:AO141" si="842">(((AK133+AN133)/2)*$I133)/12</f>
        <v>0</v>
      </c>
      <c r="AP133" s="6">
        <v>0</v>
      </c>
      <c r="AQ133" s="6">
        <f t="shared" ref="AQ133:AQ141" si="843">AN133+AP133</f>
        <v>505859.56999999995</v>
      </c>
      <c r="AR133" s="6">
        <f t="shared" ref="AR133:AR141" si="844">(((AN133+AQ133)/2)*$I133)/12</f>
        <v>0</v>
      </c>
      <c r="AS133" s="6">
        <v>0</v>
      </c>
      <c r="AT133" s="6">
        <f t="shared" ref="AT133:AT141" si="845">AQ133+AS133</f>
        <v>505859.56999999995</v>
      </c>
      <c r="AU133" s="6">
        <f t="shared" ref="AU133:AU141" si="846">(((AQ133+AT133)/2)*$I133)/12</f>
        <v>0</v>
      </c>
      <c r="AV133" s="6">
        <v>0</v>
      </c>
      <c r="AW133" s="6">
        <f t="shared" ref="AW133:AW141" si="847">AT133+AV133</f>
        <v>505859.56999999995</v>
      </c>
      <c r="AX133" s="6">
        <f t="shared" ref="AX133:AX141" si="848">(((AT133+AW133)/2)*$I133)/12</f>
        <v>0</v>
      </c>
      <c r="AY133" s="6">
        <v>0</v>
      </c>
      <c r="AZ133" s="6">
        <f t="shared" ref="AZ133:AZ141" si="849">AW133+AY133</f>
        <v>505859.56999999995</v>
      </c>
      <c r="BA133" s="6">
        <f t="shared" ref="BA133:BA141" si="850">(((AW133+AZ133)/2)*$I133)/12</f>
        <v>0</v>
      </c>
      <c r="BB133" s="6">
        <v>0</v>
      </c>
      <c r="BC133" s="6">
        <f t="shared" ref="BC133:BC141" si="851">AZ133+BB133</f>
        <v>505859.56999999995</v>
      </c>
      <c r="BD133" s="6">
        <f t="shared" ref="BD133:BD141" si="852">(((AZ133+BC133)/2)*$I133)/12</f>
        <v>0</v>
      </c>
      <c r="BE133" s="6">
        <v>0</v>
      </c>
      <c r="BF133" s="6">
        <f t="shared" ref="BF133:BF141" si="853">BC133+BE133</f>
        <v>505859.56999999995</v>
      </c>
      <c r="BG133" s="6">
        <f t="shared" ref="BG133:BG141" si="854">(((BC133+BF133)/2)*$I133)/12</f>
        <v>0</v>
      </c>
      <c r="BH133" s="6">
        <v>0</v>
      </c>
      <c r="BI133" s="6">
        <f t="shared" ref="BI133:BI141" si="855">BF133+BH133</f>
        <v>505859.56999999995</v>
      </c>
      <c r="BJ133" s="6">
        <f t="shared" ref="BJ133:BJ141" si="856">(((BF133+BI133)/2)*$I133)/12</f>
        <v>0</v>
      </c>
      <c r="BK133" s="6">
        <v>0</v>
      </c>
      <c r="BL133" s="6">
        <f t="shared" ref="BL133:BL141" si="857">BI133+BK133</f>
        <v>505859.56999999995</v>
      </c>
      <c r="BM133" s="6">
        <f t="shared" ref="BM133:BM141" si="858">(((BI133+BL133)/2)*$I133)/12</f>
        <v>0</v>
      </c>
      <c r="BN133" s="6">
        <v>0</v>
      </c>
      <c r="BO133" s="6">
        <f t="shared" ref="BO133:BO141" si="859">BL133+BN133</f>
        <v>505859.56999999995</v>
      </c>
      <c r="BP133" s="6">
        <f t="shared" ref="BP133:BP141" si="860">(((BL133+BO133)/2)*$I133)/12</f>
        <v>0</v>
      </c>
      <c r="BQ133" s="6">
        <v>0</v>
      </c>
      <c r="BR133" s="6">
        <f t="shared" ref="BR133:BR141" si="861">BO133+BQ133</f>
        <v>505859.56999999995</v>
      </c>
      <c r="BS133" s="6">
        <f t="shared" ref="BS133:BS141" si="862">(((BO133+BR133)/2)*$I133)/12</f>
        <v>0</v>
      </c>
      <c r="BT133" s="6">
        <v>0</v>
      </c>
      <c r="BU133" s="6">
        <f t="shared" ref="BU133:BU141" si="863">BR133+BT133</f>
        <v>505859.56999999995</v>
      </c>
      <c r="BV133" s="6">
        <f t="shared" ref="BV133:BV141" si="864">(((BR133+BU133)/2)*$I133)/12</f>
        <v>0</v>
      </c>
      <c r="BW133" s="6">
        <v>0</v>
      </c>
      <c r="BX133" s="6">
        <f t="shared" ref="BX133:BX141" si="865">BU133+BW133</f>
        <v>505859.56999999995</v>
      </c>
      <c r="BY133" s="6">
        <f t="shared" ref="BY133:BY141" si="866">(((BU133+BX133)/2)*$I133)/12</f>
        <v>0</v>
      </c>
      <c r="BZ133" s="6">
        <v>0</v>
      </c>
      <c r="CA133" s="6">
        <f t="shared" ref="CA133:CA141" si="867">BX133+BZ133</f>
        <v>505859.56999999995</v>
      </c>
      <c r="CB133" s="6">
        <f t="shared" ref="CB133:CB141" si="868">(((BX133+CA133)/2)*$I133)/12</f>
        <v>0</v>
      </c>
      <c r="CC133" s="6">
        <v>0</v>
      </c>
      <c r="CD133" s="6">
        <f t="shared" ref="CD133:CD141" si="869">CA133+CC133</f>
        <v>505859.56999999995</v>
      </c>
      <c r="CE133" s="6">
        <f t="shared" ref="CE133:CE141" si="870">(((CA133+CD133)/2)*$I133)/12</f>
        <v>0</v>
      </c>
      <c r="CF133" s="6">
        <v>0</v>
      </c>
      <c r="CG133" s="6">
        <f t="shared" ref="CG133:CG141" si="871">CD133+CF133</f>
        <v>505859.56999999995</v>
      </c>
      <c r="CH133" s="6">
        <f t="shared" ref="CH133:CH141" si="872">(((CD133+CG133)/2)*$I133)/12</f>
        <v>0</v>
      </c>
      <c r="CI133" s="6">
        <v>0</v>
      </c>
      <c r="CJ133" s="6">
        <f t="shared" ref="CJ133:CJ141" si="873">CG133+CI133</f>
        <v>505859.56999999995</v>
      </c>
      <c r="CK133" s="6">
        <f t="shared" ref="CK133:CK141" si="874">(((CG133+CJ133)/2)*$I133)/12</f>
        <v>0</v>
      </c>
      <c r="CL133" s="6">
        <v>0</v>
      </c>
      <c r="CM133" s="6">
        <f t="shared" ref="CM133:CM141" si="875">CJ133+CL133</f>
        <v>505859.56999999995</v>
      </c>
      <c r="CN133" s="6">
        <f t="shared" ref="CN133:CN141" si="876">(((CJ133+CM133)/2)*$I133)/12</f>
        <v>0</v>
      </c>
      <c r="CO133" s="6">
        <v>0</v>
      </c>
      <c r="CP133" s="6">
        <f t="shared" ref="CP133:CP141" si="877">CM133+CO133</f>
        <v>505859.56999999995</v>
      </c>
      <c r="CQ133" s="6">
        <f t="shared" ref="CQ133:CQ141" si="878">(((CM133+CP133)/2)*$I133)/12</f>
        <v>0</v>
      </c>
      <c r="CR133" s="6">
        <v>0</v>
      </c>
      <c r="CS133" s="6">
        <f t="shared" ref="CS133:CS141" si="879">CP133+CR133</f>
        <v>505859.56999999995</v>
      </c>
      <c r="CT133" s="6">
        <f t="shared" ref="CT133:CT141" si="880">(((CP133+CS133)/2)*$I133)/12</f>
        <v>0</v>
      </c>
      <c r="CU133" s="6">
        <v>0</v>
      </c>
      <c r="CV133" s="6">
        <f t="shared" ref="CV133:CV141" si="881">CS133+CU133</f>
        <v>505859.56999999995</v>
      </c>
      <c r="CW133" s="6">
        <f t="shared" ref="CW133:CW141" si="882">(((CS133+CV133)/2)*$I133)/12</f>
        <v>0</v>
      </c>
      <c r="CX133" s="6">
        <v>0</v>
      </c>
      <c r="CY133" s="6">
        <f t="shared" ref="CY133:CY141" si="883">CV133+CX133</f>
        <v>505859.56999999995</v>
      </c>
      <c r="CZ133" s="6">
        <f t="shared" ref="CZ133:CZ141" si="884">(((CV133+CY133)/2)*$I133)/12</f>
        <v>0</v>
      </c>
      <c r="DA133" s="6">
        <v>0</v>
      </c>
      <c r="DB133" s="6">
        <f t="shared" ref="DB133:DB141" si="885">CY133+DA133</f>
        <v>505859.56999999995</v>
      </c>
      <c r="DC133" s="6">
        <f t="shared" ref="DC133:DC141" si="886">(((CY133+DB133)/2)*$I133)/12</f>
        <v>0</v>
      </c>
      <c r="DD133" s="6">
        <v>0</v>
      </c>
      <c r="DE133" s="6">
        <f t="shared" ref="DE133:DE141" si="887">DB133+DD133</f>
        <v>505859.56999999995</v>
      </c>
      <c r="DF133" s="6">
        <f t="shared" ref="DF133:DF141" si="888">(((DB133+DE133)/2)*$I133)/12</f>
        <v>0</v>
      </c>
      <c r="DG133" s="6">
        <v>0</v>
      </c>
      <c r="DH133" s="6">
        <f t="shared" ref="DH133:DH141" si="889">DE133+DG133</f>
        <v>505859.56999999995</v>
      </c>
      <c r="DI133" s="6">
        <f t="shared" ref="DI133:DI141" si="890">(((DE133+DH133)/2)*$I133)/12</f>
        <v>0</v>
      </c>
      <c r="DJ133" s="6">
        <v>0</v>
      </c>
      <c r="DK133" s="6">
        <f t="shared" ref="DK133:DK141" si="891">DH133+DJ133</f>
        <v>505859.56999999995</v>
      </c>
      <c r="DL133" s="6">
        <f t="shared" ref="DL133:DL141" si="892">(((DH133+DK133)/2)*$I133)/12</f>
        <v>0</v>
      </c>
      <c r="DM133" s="6">
        <v>0</v>
      </c>
      <c r="DN133" s="6">
        <f t="shared" ref="DN133:DN141" si="893">DK133+DM133</f>
        <v>505859.56999999995</v>
      </c>
      <c r="DO133" s="6">
        <f t="shared" ref="DO133:DO141" si="894">(((DK133+DN133)/2)*$I133)/12</f>
        <v>0</v>
      </c>
      <c r="DP133" s="6">
        <v>0</v>
      </c>
      <c r="DQ133" s="6">
        <f t="shared" ref="DQ133:DQ141" si="895">DN133+DP133</f>
        <v>505859.56999999995</v>
      </c>
      <c r="DR133" s="6">
        <f t="shared" ref="DR133:DR141" si="896">(((DN133+DQ133)/2)*$I133)/12</f>
        <v>0</v>
      </c>
      <c r="DS133" s="6">
        <v>0</v>
      </c>
      <c r="DT133" s="6">
        <f t="shared" ref="DT133:DT141" si="897">DQ133+DS133</f>
        <v>505859.56999999995</v>
      </c>
      <c r="DU133" s="6">
        <f t="shared" ref="DU133:DU141" si="898">(((DQ133+DT133)/2)*$I133)/12</f>
        <v>0</v>
      </c>
      <c r="DV133" s="6">
        <v>0</v>
      </c>
      <c r="DW133" s="6">
        <f t="shared" ref="DW133:DW141" si="899">DT133+DV133</f>
        <v>505859.56999999995</v>
      </c>
      <c r="DX133" s="6">
        <f t="shared" ref="DX133:DX141" si="900">(((DT133+DW133)/2)*$I133)/12</f>
        <v>0</v>
      </c>
      <c r="DY133" s="6">
        <v>0</v>
      </c>
      <c r="DZ133" s="6">
        <f t="shared" ref="DZ133:DZ141" si="901">DW133+DY133</f>
        <v>505859.56999999995</v>
      </c>
      <c r="EA133" s="6">
        <f t="shared" ref="EA133:EA141" si="902">(((DW133+DZ133)/2)*$I133)/12</f>
        <v>0</v>
      </c>
      <c r="EB133" s="6">
        <v>0</v>
      </c>
      <c r="EC133" s="6">
        <f t="shared" ref="EC133:EC141" si="903">DZ133+EB133</f>
        <v>505859.56999999995</v>
      </c>
      <c r="ED133" s="6">
        <f t="shared" ref="ED133:ED141" si="904">(((DZ133+EC133)/2)*$I133)/12</f>
        <v>0</v>
      </c>
      <c r="EE133" s="6">
        <v>0</v>
      </c>
      <c r="EF133" s="6">
        <f t="shared" ref="EF133:EF141" si="905">EC133+EE133</f>
        <v>505859.56999999995</v>
      </c>
      <c r="EG133" s="6">
        <f t="shared" ref="EG133:EG141" si="906">(((EC133+EF133)/2)*$I133)/12</f>
        <v>0</v>
      </c>
      <c r="EI133" s="118">
        <f t="shared" ref="EI133:EI141" ca="1" si="907">SUMIF($BO$6:$CW$7,"Depreciation Expense",$BO133:$CW133)</f>
        <v>0</v>
      </c>
      <c r="EJ133" s="118">
        <f t="shared" ref="EJ133:EJ141" ca="1" si="908">EK133-EI133</f>
        <v>0</v>
      </c>
      <c r="EK133" s="118">
        <f t="shared" ref="EK133:EK141" ca="1" si="909">SUMIF($CY$6:$EG$7,"Depreciation Expense",$CY133:$EG133)</f>
        <v>0</v>
      </c>
    </row>
    <row r="134" spans="1:141" x14ac:dyDescent="0.2">
      <c r="A134" s="52" t="s">
        <v>110</v>
      </c>
      <c r="B134" s="52" t="s">
        <v>44</v>
      </c>
      <c r="C134" s="52" t="s">
        <v>44</v>
      </c>
      <c r="D134" s="52" t="s">
        <v>117</v>
      </c>
      <c r="E134" s="52" t="s">
        <v>109</v>
      </c>
      <c r="F134" s="52" t="str">
        <f t="shared" si="820"/>
        <v>AGNLPCN</v>
      </c>
      <c r="G134" s="52" t="str">
        <f t="shared" si="821"/>
        <v>GNLPCN</v>
      </c>
      <c r="H134" s="20"/>
      <c r="I134" s="20">
        <v>0</v>
      </c>
      <c r="J134" s="6">
        <v>0</v>
      </c>
      <c r="K134" s="6">
        <f t="shared" si="822"/>
        <v>0</v>
      </c>
      <c r="L134" s="6">
        <v>0</v>
      </c>
      <c r="M134" s="6">
        <f t="shared" si="823"/>
        <v>0</v>
      </c>
      <c r="N134" s="6">
        <f t="shared" si="824"/>
        <v>0</v>
      </c>
      <c r="O134" s="6">
        <v>0</v>
      </c>
      <c r="P134" s="6">
        <f t="shared" si="825"/>
        <v>0</v>
      </c>
      <c r="Q134" s="6">
        <f t="shared" si="826"/>
        <v>0</v>
      </c>
      <c r="R134" s="6">
        <v>0</v>
      </c>
      <c r="S134" s="6">
        <f t="shared" si="827"/>
        <v>0</v>
      </c>
      <c r="T134" s="6">
        <f t="shared" si="828"/>
        <v>0</v>
      </c>
      <c r="U134" s="6">
        <v>0</v>
      </c>
      <c r="V134" s="6">
        <f t="shared" si="829"/>
        <v>0</v>
      </c>
      <c r="W134" s="6">
        <f t="shared" si="830"/>
        <v>0</v>
      </c>
      <c r="X134" s="6">
        <v>0</v>
      </c>
      <c r="Y134" s="6">
        <f t="shared" si="831"/>
        <v>0</v>
      </c>
      <c r="Z134" s="6">
        <f t="shared" si="832"/>
        <v>0</v>
      </c>
      <c r="AA134" s="6">
        <v>0</v>
      </c>
      <c r="AB134" s="6">
        <f t="shared" si="833"/>
        <v>0</v>
      </c>
      <c r="AC134" s="6">
        <f t="shared" si="834"/>
        <v>0</v>
      </c>
      <c r="AD134" s="6">
        <v>0</v>
      </c>
      <c r="AE134" s="6">
        <f t="shared" si="835"/>
        <v>0</v>
      </c>
      <c r="AF134" s="6">
        <f t="shared" si="836"/>
        <v>0</v>
      </c>
      <c r="AG134" s="6">
        <v>0</v>
      </c>
      <c r="AH134" s="6">
        <f t="shared" si="837"/>
        <v>0</v>
      </c>
      <c r="AI134" s="6">
        <f t="shared" si="838"/>
        <v>0</v>
      </c>
      <c r="AJ134" s="6">
        <v>0</v>
      </c>
      <c r="AK134" s="6">
        <f t="shared" si="839"/>
        <v>0</v>
      </c>
      <c r="AL134" s="6">
        <f t="shared" si="840"/>
        <v>0</v>
      </c>
      <c r="AM134" s="6">
        <v>0</v>
      </c>
      <c r="AN134" s="6">
        <f t="shared" si="841"/>
        <v>0</v>
      </c>
      <c r="AO134" s="6">
        <f t="shared" si="842"/>
        <v>0</v>
      </c>
      <c r="AP134" s="6">
        <v>0</v>
      </c>
      <c r="AQ134" s="6">
        <f t="shared" si="843"/>
        <v>0</v>
      </c>
      <c r="AR134" s="6">
        <f t="shared" si="844"/>
        <v>0</v>
      </c>
      <c r="AS134" s="6">
        <v>0</v>
      </c>
      <c r="AT134" s="6">
        <f t="shared" si="845"/>
        <v>0</v>
      </c>
      <c r="AU134" s="6">
        <f t="shared" si="846"/>
        <v>0</v>
      </c>
      <c r="AV134" s="6">
        <v>0</v>
      </c>
      <c r="AW134" s="6">
        <f t="shared" si="847"/>
        <v>0</v>
      </c>
      <c r="AX134" s="6">
        <f t="shared" si="848"/>
        <v>0</v>
      </c>
      <c r="AY134" s="6">
        <v>0</v>
      </c>
      <c r="AZ134" s="6">
        <f t="shared" si="849"/>
        <v>0</v>
      </c>
      <c r="BA134" s="6">
        <f t="shared" si="850"/>
        <v>0</v>
      </c>
      <c r="BB134" s="6">
        <v>0</v>
      </c>
      <c r="BC134" s="6">
        <f t="shared" si="851"/>
        <v>0</v>
      </c>
      <c r="BD134" s="6">
        <f t="shared" si="852"/>
        <v>0</v>
      </c>
      <c r="BE134" s="6">
        <v>0</v>
      </c>
      <c r="BF134" s="6">
        <f t="shared" si="853"/>
        <v>0</v>
      </c>
      <c r="BG134" s="6">
        <f t="shared" si="854"/>
        <v>0</v>
      </c>
      <c r="BH134" s="6">
        <v>0</v>
      </c>
      <c r="BI134" s="6">
        <f t="shared" si="855"/>
        <v>0</v>
      </c>
      <c r="BJ134" s="6">
        <f t="shared" si="856"/>
        <v>0</v>
      </c>
      <c r="BK134" s="6">
        <v>0</v>
      </c>
      <c r="BL134" s="6">
        <f t="shared" si="857"/>
        <v>0</v>
      </c>
      <c r="BM134" s="6">
        <f t="shared" si="858"/>
        <v>0</v>
      </c>
      <c r="BN134" s="6">
        <v>0</v>
      </c>
      <c r="BO134" s="6">
        <f t="shared" si="859"/>
        <v>0</v>
      </c>
      <c r="BP134" s="6">
        <f t="shared" si="860"/>
        <v>0</v>
      </c>
      <c r="BQ134" s="6">
        <v>0</v>
      </c>
      <c r="BR134" s="6">
        <f t="shared" si="861"/>
        <v>0</v>
      </c>
      <c r="BS134" s="6">
        <f t="shared" si="862"/>
        <v>0</v>
      </c>
      <c r="BT134" s="6">
        <v>0</v>
      </c>
      <c r="BU134" s="6">
        <f t="shared" si="863"/>
        <v>0</v>
      </c>
      <c r="BV134" s="6">
        <f t="shared" si="864"/>
        <v>0</v>
      </c>
      <c r="BW134" s="6">
        <v>0</v>
      </c>
      <c r="BX134" s="6">
        <f t="shared" si="865"/>
        <v>0</v>
      </c>
      <c r="BY134" s="6">
        <f t="shared" si="866"/>
        <v>0</v>
      </c>
      <c r="BZ134" s="6">
        <v>0</v>
      </c>
      <c r="CA134" s="6">
        <f t="shared" si="867"/>
        <v>0</v>
      </c>
      <c r="CB134" s="6">
        <f t="shared" si="868"/>
        <v>0</v>
      </c>
      <c r="CC134" s="6">
        <v>0</v>
      </c>
      <c r="CD134" s="6">
        <f t="shared" si="869"/>
        <v>0</v>
      </c>
      <c r="CE134" s="6">
        <f t="shared" si="870"/>
        <v>0</v>
      </c>
      <c r="CF134" s="6">
        <v>0</v>
      </c>
      <c r="CG134" s="6">
        <f t="shared" si="871"/>
        <v>0</v>
      </c>
      <c r="CH134" s="6">
        <f t="shared" si="872"/>
        <v>0</v>
      </c>
      <c r="CI134" s="6">
        <v>0</v>
      </c>
      <c r="CJ134" s="6">
        <f t="shared" si="873"/>
        <v>0</v>
      </c>
      <c r="CK134" s="6">
        <f t="shared" si="874"/>
        <v>0</v>
      </c>
      <c r="CL134" s="6">
        <v>0</v>
      </c>
      <c r="CM134" s="6">
        <f t="shared" si="875"/>
        <v>0</v>
      </c>
      <c r="CN134" s="6">
        <f t="shared" si="876"/>
        <v>0</v>
      </c>
      <c r="CO134" s="6">
        <v>0</v>
      </c>
      <c r="CP134" s="6">
        <f t="shared" si="877"/>
        <v>0</v>
      </c>
      <c r="CQ134" s="6">
        <f t="shared" si="878"/>
        <v>0</v>
      </c>
      <c r="CR134" s="6">
        <v>0</v>
      </c>
      <c r="CS134" s="6">
        <f t="shared" si="879"/>
        <v>0</v>
      </c>
      <c r="CT134" s="6">
        <f t="shared" si="880"/>
        <v>0</v>
      </c>
      <c r="CU134" s="6">
        <v>0</v>
      </c>
      <c r="CV134" s="6">
        <f t="shared" si="881"/>
        <v>0</v>
      </c>
      <c r="CW134" s="6">
        <f t="shared" si="882"/>
        <v>0</v>
      </c>
      <c r="CX134" s="6">
        <v>0</v>
      </c>
      <c r="CY134" s="6">
        <f t="shared" si="883"/>
        <v>0</v>
      </c>
      <c r="CZ134" s="6">
        <f t="shared" si="884"/>
        <v>0</v>
      </c>
      <c r="DA134" s="6">
        <v>0</v>
      </c>
      <c r="DB134" s="6">
        <f t="shared" si="885"/>
        <v>0</v>
      </c>
      <c r="DC134" s="6">
        <f t="shared" si="886"/>
        <v>0</v>
      </c>
      <c r="DD134" s="6">
        <v>0</v>
      </c>
      <c r="DE134" s="6">
        <f t="shared" si="887"/>
        <v>0</v>
      </c>
      <c r="DF134" s="6">
        <f t="shared" si="888"/>
        <v>0</v>
      </c>
      <c r="DG134" s="6">
        <v>0</v>
      </c>
      <c r="DH134" s="6">
        <f t="shared" si="889"/>
        <v>0</v>
      </c>
      <c r="DI134" s="6">
        <f t="shared" si="890"/>
        <v>0</v>
      </c>
      <c r="DJ134" s="6">
        <v>0</v>
      </c>
      <c r="DK134" s="6">
        <f t="shared" si="891"/>
        <v>0</v>
      </c>
      <c r="DL134" s="6">
        <f t="shared" si="892"/>
        <v>0</v>
      </c>
      <c r="DM134" s="6">
        <v>0</v>
      </c>
      <c r="DN134" s="6">
        <f t="shared" si="893"/>
        <v>0</v>
      </c>
      <c r="DO134" s="6">
        <f t="shared" si="894"/>
        <v>0</v>
      </c>
      <c r="DP134" s="6">
        <v>0</v>
      </c>
      <c r="DQ134" s="6">
        <f t="shared" si="895"/>
        <v>0</v>
      </c>
      <c r="DR134" s="6">
        <f t="shared" si="896"/>
        <v>0</v>
      </c>
      <c r="DS134" s="6">
        <v>0</v>
      </c>
      <c r="DT134" s="6">
        <f t="shared" si="897"/>
        <v>0</v>
      </c>
      <c r="DU134" s="6">
        <f t="shared" si="898"/>
        <v>0</v>
      </c>
      <c r="DV134" s="6">
        <v>0</v>
      </c>
      <c r="DW134" s="6">
        <f t="shared" si="899"/>
        <v>0</v>
      </c>
      <c r="DX134" s="6">
        <f t="shared" si="900"/>
        <v>0</v>
      </c>
      <c r="DY134" s="6">
        <v>0</v>
      </c>
      <c r="DZ134" s="6">
        <f t="shared" si="901"/>
        <v>0</v>
      </c>
      <c r="EA134" s="6">
        <f t="shared" si="902"/>
        <v>0</v>
      </c>
      <c r="EB134" s="6">
        <v>0</v>
      </c>
      <c r="EC134" s="6">
        <f t="shared" si="903"/>
        <v>0</v>
      </c>
      <c r="ED134" s="6">
        <f t="shared" si="904"/>
        <v>0</v>
      </c>
      <c r="EE134" s="6">
        <v>0</v>
      </c>
      <c r="EF134" s="6">
        <f t="shared" si="905"/>
        <v>0</v>
      </c>
      <c r="EG134" s="6">
        <f t="shared" si="906"/>
        <v>0</v>
      </c>
      <c r="EI134" s="118">
        <f t="shared" ca="1" si="907"/>
        <v>0</v>
      </c>
      <c r="EJ134" s="118">
        <f t="shared" ca="1" si="908"/>
        <v>0</v>
      </c>
      <c r="EK134" s="118">
        <f t="shared" ca="1" si="909"/>
        <v>0</v>
      </c>
    </row>
    <row r="135" spans="1:141" x14ac:dyDescent="0.2">
      <c r="A135" s="52" t="s">
        <v>101</v>
      </c>
      <c r="B135" s="52" t="s">
        <v>33</v>
      </c>
      <c r="C135" s="52" t="s">
        <v>33</v>
      </c>
      <c r="D135" s="52" t="s">
        <v>117</v>
      </c>
      <c r="E135" s="52" t="s">
        <v>109</v>
      </c>
      <c r="F135" s="52" t="str">
        <f t="shared" si="820"/>
        <v>AGNLPOR</v>
      </c>
      <c r="G135" s="52" t="str">
        <f t="shared" si="821"/>
        <v>GNLPOR</v>
      </c>
      <c r="H135" s="20"/>
      <c r="I135" s="20">
        <v>2.5403183256491369E-2</v>
      </c>
      <c r="J135" s="6">
        <v>5654453.5599999996</v>
      </c>
      <c r="K135" s="6">
        <f t="shared" si="822"/>
        <v>11970.093333333332</v>
      </c>
      <c r="L135" s="6">
        <v>0</v>
      </c>
      <c r="M135" s="6">
        <f t="shared" si="823"/>
        <v>5654453.5599999996</v>
      </c>
      <c r="N135" s="6">
        <f t="shared" si="824"/>
        <v>11970.093333333332</v>
      </c>
      <c r="O135" s="6">
        <v>0</v>
      </c>
      <c r="P135" s="6">
        <f t="shared" si="825"/>
        <v>5654453.5599999996</v>
      </c>
      <c r="Q135" s="6">
        <f t="shared" si="826"/>
        <v>11970.093333333332</v>
      </c>
      <c r="R135" s="6">
        <v>0</v>
      </c>
      <c r="S135" s="6">
        <f t="shared" si="827"/>
        <v>5654453.5599999996</v>
      </c>
      <c r="T135" s="6">
        <f t="shared" si="828"/>
        <v>11970.093333333332</v>
      </c>
      <c r="U135" s="6">
        <v>0</v>
      </c>
      <c r="V135" s="6">
        <f t="shared" si="829"/>
        <v>5654453.5599999996</v>
      </c>
      <c r="W135" s="6">
        <f t="shared" si="830"/>
        <v>11970.093333333332</v>
      </c>
      <c r="X135" s="6">
        <v>0</v>
      </c>
      <c r="Y135" s="6">
        <f t="shared" si="831"/>
        <v>5654453.5599999996</v>
      </c>
      <c r="Z135" s="6">
        <f t="shared" si="832"/>
        <v>11970.093333333332</v>
      </c>
      <c r="AA135" s="6">
        <v>0</v>
      </c>
      <c r="AB135" s="6">
        <f t="shared" si="833"/>
        <v>5654453.5599999996</v>
      </c>
      <c r="AC135" s="6">
        <f t="shared" si="834"/>
        <v>11970.093333333332</v>
      </c>
      <c r="AD135" s="6">
        <v>0</v>
      </c>
      <c r="AE135" s="6">
        <f t="shared" si="835"/>
        <v>5654453.5599999996</v>
      </c>
      <c r="AF135" s="6">
        <f t="shared" si="836"/>
        <v>11970.093333333332</v>
      </c>
      <c r="AG135" s="6">
        <v>0</v>
      </c>
      <c r="AH135" s="6">
        <f t="shared" si="837"/>
        <v>5654453.5599999996</v>
      </c>
      <c r="AI135" s="6">
        <f t="shared" si="838"/>
        <v>11970.093333333332</v>
      </c>
      <c r="AJ135" s="6">
        <v>0</v>
      </c>
      <c r="AK135" s="6">
        <f t="shared" si="839"/>
        <v>5654453.5599999996</v>
      </c>
      <c r="AL135" s="6">
        <f t="shared" si="840"/>
        <v>11970.093333333332</v>
      </c>
      <c r="AM135" s="6">
        <v>0</v>
      </c>
      <c r="AN135" s="6">
        <f t="shared" si="841"/>
        <v>5654453.5599999996</v>
      </c>
      <c r="AO135" s="6">
        <f t="shared" si="842"/>
        <v>11970.093333333332</v>
      </c>
      <c r="AP135" s="6">
        <v>0</v>
      </c>
      <c r="AQ135" s="6">
        <f t="shared" si="843"/>
        <v>5654453.5599999996</v>
      </c>
      <c r="AR135" s="6">
        <f t="shared" si="844"/>
        <v>11970.093333333332</v>
      </c>
      <c r="AS135" s="6">
        <v>0</v>
      </c>
      <c r="AT135" s="6">
        <f t="shared" si="845"/>
        <v>5654453.5599999996</v>
      </c>
      <c r="AU135" s="6">
        <f t="shared" si="846"/>
        <v>11970.093333333332</v>
      </c>
      <c r="AV135" s="6">
        <v>0</v>
      </c>
      <c r="AW135" s="6">
        <f t="shared" si="847"/>
        <v>5654453.5599999996</v>
      </c>
      <c r="AX135" s="6">
        <f t="shared" si="848"/>
        <v>11970.093333333332</v>
      </c>
      <c r="AY135" s="6">
        <v>0</v>
      </c>
      <c r="AZ135" s="6">
        <f t="shared" si="849"/>
        <v>5654453.5599999996</v>
      </c>
      <c r="BA135" s="6">
        <f t="shared" si="850"/>
        <v>11970.093333333332</v>
      </c>
      <c r="BB135" s="6">
        <v>0</v>
      </c>
      <c r="BC135" s="6">
        <f t="shared" si="851"/>
        <v>5654453.5599999996</v>
      </c>
      <c r="BD135" s="6">
        <f t="shared" si="852"/>
        <v>11970.093333333332</v>
      </c>
      <c r="BE135" s="6">
        <v>0</v>
      </c>
      <c r="BF135" s="6">
        <f t="shared" si="853"/>
        <v>5654453.5599999996</v>
      </c>
      <c r="BG135" s="6">
        <f t="shared" si="854"/>
        <v>11970.093333333332</v>
      </c>
      <c r="BH135" s="6">
        <v>0</v>
      </c>
      <c r="BI135" s="6">
        <f t="shared" si="855"/>
        <v>5654453.5599999996</v>
      </c>
      <c r="BJ135" s="6">
        <f t="shared" si="856"/>
        <v>11970.093333333332</v>
      </c>
      <c r="BK135" s="6">
        <v>0</v>
      </c>
      <c r="BL135" s="6">
        <f t="shared" si="857"/>
        <v>5654453.5599999996</v>
      </c>
      <c r="BM135" s="6">
        <f t="shared" si="858"/>
        <v>11970.093333333332</v>
      </c>
      <c r="BN135" s="6">
        <v>0</v>
      </c>
      <c r="BO135" s="6">
        <f t="shared" si="859"/>
        <v>5654453.5599999996</v>
      </c>
      <c r="BP135" s="6">
        <f t="shared" si="860"/>
        <v>11970.093333333332</v>
      </c>
      <c r="BQ135" s="6">
        <v>0</v>
      </c>
      <c r="BR135" s="6">
        <f t="shared" si="861"/>
        <v>5654453.5599999996</v>
      </c>
      <c r="BS135" s="6">
        <f t="shared" si="862"/>
        <v>11970.093333333332</v>
      </c>
      <c r="BT135" s="6">
        <v>0</v>
      </c>
      <c r="BU135" s="6">
        <f t="shared" si="863"/>
        <v>5654453.5599999996</v>
      </c>
      <c r="BV135" s="6">
        <f t="shared" si="864"/>
        <v>11970.093333333332</v>
      </c>
      <c r="BW135" s="6">
        <v>0</v>
      </c>
      <c r="BX135" s="6">
        <f t="shared" si="865"/>
        <v>5654453.5599999996</v>
      </c>
      <c r="BY135" s="6">
        <f t="shared" si="866"/>
        <v>11970.093333333332</v>
      </c>
      <c r="BZ135" s="6">
        <v>0</v>
      </c>
      <c r="CA135" s="6">
        <f t="shared" si="867"/>
        <v>5654453.5599999996</v>
      </c>
      <c r="CB135" s="6">
        <f t="shared" si="868"/>
        <v>11970.093333333332</v>
      </c>
      <c r="CC135" s="6">
        <v>0</v>
      </c>
      <c r="CD135" s="6">
        <f t="shared" si="869"/>
        <v>5654453.5599999996</v>
      </c>
      <c r="CE135" s="6">
        <f t="shared" si="870"/>
        <v>11970.093333333332</v>
      </c>
      <c r="CF135" s="6">
        <v>0</v>
      </c>
      <c r="CG135" s="6">
        <f t="shared" si="871"/>
        <v>5654453.5599999996</v>
      </c>
      <c r="CH135" s="6">
        <f t="shared" si="872"/>
        <v>11970.093333333332</v>
      </c>
      <c r="CI135" s="6">
        <v>0</v>
      </c>
      <c r="CJ135" s="6">
        <f t="shared" si="873"/>
        <v>5654453.5599999996</v>
      </c>
      <c r="CK135" s="6">
        <f t="shared" si="874"/>
        <v>11970.093333333332</v>
      </c>
      <c r="CL135" s="6">
        <v>0</v>
      </c>
      <c r="CM135" s="6">
        <f t="shared" si="875"/>
        <v>5654453.5599999996</v>
      </c>
      <c r="CN135" s="6">
        <f t="shared" si="876"/>
        <v>11970.093333333332</v>
      </c>
      <c r="CO135" s="6">
        <v>0</v>
      </c>
      <c r="CP135" s="6">
        <f t="shared" si="877"/>
        <v>5654453.5599999996</v>
      </c>
      <c r="CQ135" s="6">
        <f t="shared" si="878"/>
        <v>11970.093333333332</v>
      </c>
      <c r="CR135" s="6">
        <v>0</v>
      </c>
      <c r="CS135" s="6">
        <f t="shared" si="879"/>
        <v>5654453.5599999996</v>
      </c>
      <c r="CT135" s="6">
        <f t="shared" si="880"/>
        <v>11970.093333333332</v>
      </c>
      <c r="CU135" s="6">
        <v>0</v>
      </c>
      <c r="CV135" s="6">
        <f t="shared" si="881"/>
        <v>5654453.5599999996</v>
      </c>
      <c r="CW135" s="6">
        <f t="shared" si="882"/>
        <v>11970.093333333332</v>
      </c>
      <c r="CX135" s="6">
        <v>0</v>
      </c>
      <c r="CY135" s="6">
        <f t="shared" si="883"/>
        <v>5654453.5599999996</v>
      </c>
      <c r="CZ135" s="6">
        <f t="shared" si="884"/>
        <v>11970.093333333332</v>
      </c>
      <c r="DA135" s="6">
        <v>0</v>
      </c>
      <c r="DB135" s="6">
        <f t="shared" si="885"/>
        <v>5654453.5599999996</v>
      </c>
      <c r="DC135" s="6">
        <f t="shared" si="886"/>
        <v>11970.093333333332</v>
      </c>
      <c r="DD135" s="6">
        <v>0</v>
      </c>
      <c r="DE135" s="6">
        <f t="shared" si="887"/>
        <v>5654453.5599999996</v>
      </c>
      <c r="DF135" s="6">
        <f t="shared" si="888"/>
        <v>11970.093333333332</v>
      </c>
      <c r="DG135" s="6">
        <v>0</v>
      </c>
      <c r="DH135" s="6">
        <f t="shared" si="889"/>
        <v>5654453.5599999996</v>
      </c>
      <c r="DI135" s="6">
        <f t="shared" si="890"/>
        <v>11970.093333333332</v>
      </c>
      <c r="DJ135" s="6">
        <v>0</v>
      </c>
      <c r="DK135" s="6">
        <f t="shared" si="891"/>
        <v>5654453.5599999996</v>
      </c>
      <c r="DL135" s="6">
        <f t="shared" si="892"/>
        <v>11970.093333333332</v>
      </c>
      <c r="DM135" s="6">
        <v>0</v>
      </c>
      <c r="DN135" s="6">
        <f t="shared" si="893"/>
        <v>5654453.5599999996</v>
      </c>
      <c r="DO135" s="6">
        <f t="shared" si="894"/>
        <v>11970.093333333332</v>
      </c>
      <c r="DP135" s="6">
        <v>0</v>
      </c>
      <c r="DQ135" s="6">
        <f t="shared" si="895"/>
        <v>5654453.5599999996</v>
      </c>
      <c r="DR135" s="6">
        <f t="shared" si="896"/>
        <v>11970.093333333332</v>
      </c>
      <c r="DS135" s="6">
        <v>0</v>
      </c>
      <c r="DT135" s="6">
        <f t="shared" si="897"/>
        <v>5654453.5599999996</v>
      </c>
      <c r="DU135" s="6">
        <f t="shared" si="898"/>
        <v>11970.093333333332</v>
      </c>
      <c r="DV135" s="6">
        <v>0</v>
      </c>
      <c r="DW135" s="6">
        <f t="shared" si="899"/>
        <v>5654453.5599999996</v>
      </c>
      <c r="DX135" s="6">
        <f t="shared" si="900"/>
        <v>11970.093333333332</v>
      </c>
      <c r="DY135" s="6">
        <v>0</v>
      </c>
      <c r="DZ135" s="6">
        <f t="shared" si="901"/>
        <v>5654453.5599999996</v>
      </c>
      <c r="EA135" s="6">
        <f t="shared" si="902"/>
        <v>11970.093333333332</v>
      </c>
      <c r="EB135" s="6">
        <v>0</v>
      </c>
      <c r="EC135" s="6">
        <f t="shared" si="903"/>
        <v>5654453.5599999996</v>
      </c>
      <c r="ED135" s="6">
        <f t="shared" si="904"/>
        <v>11970.093333333332</v>
      </c>
      <c r="EE135" s="6">
        <v>0</v>
      </c>
      <c r="EF135" s="6">
        <f t="shared" si="905"/>
        <v>5654453.5599999996</v>
      </c>
      <c r="EG135" s="6">
        <f t="shared" si="906"/>
        <v>11970.093333333332</v>
      </c>
      <c r="EI135" s="118">
        <f t="shared" ca="1" si="907"/>
        <v>143641.12</v>
      </c>
      <c r="EJ135" s="118">
        <f t="shared" ca="1" si="908"/>
        <v>0</v>
      </c>
      <c r="EK135" s="118">
        <f t="shared" ca="1" si="909"/>
        <v>143641.12</v>
      </c>
    </row>
    <row r="136" spans="1:141" x14ac:dyDescent="0.2">
      <c r="A136" s="52" t="s">
        <v>105</v>
      </c>
      <c r="B136" s="52" t="s">
        <v>32</v>
      </c>
      <c r="C136" s="52" t="s">
        <v>32</v>
      </c>
      <c r="D136" s="52" t="s">
        <v>117</v>
      </c>
      <c r="E136" s="52" t="s">
        <v>109</v>
      </c>
      <c r="F136" s="52" t="str">
        <f t="shared" si="820"/>
        <v>AGNLPID</v>
      </c>
      <c r="G136" s="52" t="str">
        <f t="shared" si="821"/>
        <v>GNLPID</v>
      </c>
      <c r="H136" s="20"/>
      <c r="I136" s="20">
        <v>0</v>
      </c>
      <c r="J136" s="6">
        <v>333770.69999999995</v>
      </c>
      <c r="K136" s="6">
        <f t="shared" si="822"/>
        <v>0</v>
      </c>
      <c r="L136" s="6">
        <v>0</v>
      </c>
      <c r="M136" s="6">
        <f t="shared" si="823"/>
        <v>333770.69999999995</v>
      </c>
      <c r="N136" s="6">
        <f t="shared" si="824"/>
        <v>0</v>
      </c>
      <c r="O136" s="6">
        <v>0</v>
      </c>
      <c r="P136" s="6">
        <f t="shared" si="825"/>
        <v>333770.69999999995</v>
      </c>
      <c r="Q136" s="6">
        <f t="shared" si="826"/>
        <v>0</v>
      </c>
      <c r="R136" s="6">
        <v>0</v>
      </c>
      <c r="S136" s="6">
        <f t="shared" si="827"/>
        <v>333770.69999999995</v>
      </c>
      <c r="T136" s="6">
        <f t="shared" si="828"/>
        <v>0</v>
      </c>
      <c r="U136" s="6">
        <v>0</v>
      </c>
      <c r="V136" s="6">
        <f t="shared" si="829"/>
        <v>333770.69999999995</v>
      </c>
      <c r="W136" s="6">
        <f t="shared" si="830"/>
        <v>0</v>
      </c>
      <c r="X136" s="6">
        <v>0</v>
      </c>
      <c r="Y136" s="6">
        <f t="shared" si="831"/>
        <v>333770.69999999995</v>
      </c>
      <c r="Z136" s="6">
        <f t="shared" si="832"/>
        <v>0</v>
      </c>
      <c r="AA136" s="6">
        <v>0</v>
      </c>
      <c r="AB136" s="6">
        <f t="shared" si="833"/>
        <v>333770.69999999995</v>
      </c>
      <c r="AC136" s="6">
        <f t="shared" si="834"/>
        <v>0</v>
      </c>
      <c r="AD136" s="6">
        <v>0</v>
      </c>
      <c r="AE136" s="6">
        <f t="shared" si="835"/>
        <v>333770.69999999995</v>
      </c>
      <c r="AF136" s="6">
        <f t="shared" si="836"/>
        <v>0</v>
      </c>
      <c r="AG136" s="6">
        <v>0</v>
      </c>
      <c r="AH136" s="6">
        <f t="shared" si="837"/>
        <v>333770.69999999995</v>
      </c>
      <c r="AI136" s="6">
        <f t="shared" si="838"/>
        <v>0</v>
      </c>
      <c r="AJ136" s="6">
        <v>0</v>
      </c>
      <c r="AK136" s="6">
        <f t="shared" si="839"/>
        <v>333770.69999999995</v>
      </c>
      <c r="AL136" s="6">
        <f t="shared" si="840"/>
        <v>0</v>
      </c>
      <c r="AM136" s="6">
        <v>0</v>
      </c>
      <c r="AN136" s="6">
        <f t="shared" si="841"/>
        <v>333770.69999999995</v>
      </c>
      <c r="AO136" s="6">
        <f t="shared" si="842"/>
        <v>0</v>
      </c>
      <c r="AP136" s="6">
        <v>0</v>
      </c>
      <c r="AQ136" s="6">
        <f t="shared" si="843"/>
        <v>333770.69999999995</v>
      </c>
      <c r="AR136" s="6">
        <f t="shared" si="844"/>
        <v>0</v>
      </c>
      <c r="AS136" s="6">
        <v>0</v>
      </c>
      <c r="AT136" s="6">
        <f t="shared" si="845"/>
        <v>333770.69999999995</v>
      </c>
      <c r="AU136" s="6">
        <f t="shared" si="846"/>
        <v>0</v>
      </c>
      <c r="AV136" s="6">
        <v>0</v>
      </c>
      <c r="AW136" s="6">
        <f t="shared" si="847"/>
        <v>333770.69999999995</v>
      </c>
      <c r="AX136" s="6">
        <f t="shared" si="848"/>
        <v>0</v>
      </c>
      <c r="AY136" s="6">
        <v>0</v>
      </c>
      <c r="AZ136" s="6">
        <f t="shared" si="849"/>
        <v>333770.69999999995</v>
      </c>
      <c r="BA136" s="6">
        <f t="shared" si="850"/>
        <v>0</v>
      </c>
      <c r="BB136" s="6">
        <v>0</v>
      </c>
      <c r="BC136" s="6">
        <f t="shared" si="851"/>
        <v>333770.69999999995</v>
      </c>
      <c r="BD136" s="6">
        <f t="shared" si="852"/>
        <v>0</v>
      </c>
      <c r="BE136" s="6">
        <v>0</v>
      </c>
      <c r="BF136" s="6">
        <f t="shared" si="853"/>
        <v>333770.69999999995</v>
      </c>
      <c r="BG136" s="6">
        <f t="shared" si="854"/>
        <v>0</v>
      </c>
      <c r="BH136" s="6">
        <v>0</v>
      </c>
      <c r="BI136" s="6">
        <f t="shared" si="855"/>
        <v>333770.69999999995</v>
      </c>
      <c r="BJ136" s="6">
        <f t="shared" si="856"/>
        <v>0</v>
      </c>
      <c r="BK136" s="6">
        <v>0</v>
      </c>
      <c r="BL136" s="6">
        <f t="shared" si="857"/>
        <v>333770.69999999995</v>
      </c>
      <c r="BM136" s="6">
        <f t="shared" si="858"/>
        <v>0</v>
      </c>
      <c r="BN136" s="6">
        <v>0</v>
      </c>
      <c r="BO136" s="6">
        <f t="shared" si="859"/>
        <v>333770.69999999995</v>
      </c>
      <c r="BP136" s="6">
        <f t="shared" si="860"/>
        <v>0</v>
      </c>
      <c r="BQ136" s="6">
        <v>0</v>
      </c>
      <c r="BR136" s="6">
        <f t="shared" si="861"/>
        <v>333770.69999999995</v>
      </c>
      <c r="BS136" s="6">
        <f t="shared" si="862"/>
        <v>0</v>
      </c>
      <c r="BT136" s="6">
        <v>0</v>
      </c>
      <c r="BU136" s="6">
        <f t="shared" si="863"/>
        <v>333770.69999999995</v>
      </c>
      <c r="BV136" s="6">
        <f t="shared" si="864"/>
        <v>0</v>
      </c>
      <c r="BW136" s="6">
        <v>0</v>
      </c>
      <c r="BX136" s="6">
        <f t="shared" si="865"/>
        <v>333770.69999999995</v>
      </c>
      <c r="BY136" s="6">
        <f t="shared" si="866"/>
        <v>0</v>
      </c>
      <c r="BZ136" s="6">
        <v>0</v>
      </c>
      <c r="CA136" s="6">
        <f t="shared" si="867"/>
        <v>333770.69999999995</v>
      </c>
      <c r="CB136" s="6">
        <f t="shared" si="868"/>
        <v>0</v>
      </c>
      <c r="CC136" s="6">
        <v>0</v>
      </c>
      <c r="CD136" s="6">
        <f t="shared" si="869"/>
        <v>333770.69999999995</v>
      </c>
      <c r="CE136" s="6">
        <f t="shared" si="870"/>
        <v>0</v>
      </c>
      <c r="CF136" s="6">
        <v>0</v>
      </c>
      <c r="CG136" s="6">
        <f t="shared" si="871"/>
        <v>333770.69999999995</v>
      </c>
      <c r="CH136" s="6">
        <f t="shared" si="872"/>
        <v>0</v>
      </c>
      <c r="CI136" s="6">
        <v>0</v>
      </c>
      <c r="CJ136" s="6">
        <f t="shared" si="873"/>
        <v>333770.69999999995</v>
      </c>
      <c r="CK136" s="6">
        <f t="shared" si="874"/>
        <v>0</v>
      </c>
      <c r="CL136" s="6">
        <v>0</v>
      </c>
      <c r="CM136" s="6">
        <f t="shared" si="875"/>
        <v>333770.69999999995</v>
      </c>
      <c r="CN136" s="6">
        <f t="shared" si="876"/>
        <v>0</v>
      </c>
      <c r="CO136" s="6">
        <v>0</v>
      </c>
      <c r="CP136" s="6">
        <f t="shared" si="877"/>
        <v>333770.69999999995</v>
      </c>
      <c r="CQ136" s="6">
        <f t="shared" si="878"/>
        <v>0</v>
      </c>
      <c r="CR136" s="6">
        <v>0</v>
      </c>
      <c r="CS136" s="6">
        <f t="shared" si="879"/>
        <v>333770.69999999995</v>
      </c>
      <c r="CT136" s="6">
        <f t="shared" si="880"/>
        <v>0</v>
      </c>
      <c r="CU136" s="6">
        <v>0</v>
      </c>
      <c r="CV136" s="6">
        <f t="shared" si="881"/>
        <v>333770.69999999995</v>
      </c>
      <c r="CW136" s="6">
        <f t="shared" si="882"/>
        <v>0</v>
      </c>
      <c r="CX136" s="6">
        <v>0</v>
      </c>
      <c r="CY136" s="6">
        <f t="shared" si="883"/>
        <v>333770.69999999995</v>
      </c>
      <c r="CZ136" s="6">
        <f t="shared" si="884"/>
        <v>0</v>
      </c>
      <c r="DA136" s="6">
        <v>0</v>
      </c>
      <c r="DB136" s="6">
        <f t="shared" si="885"/>
        <v>333770.69999999995</v>
      </c>
      <c r="DC136" s="6">
        <f t="shared" si="886"/>
        <v>0</v>
      </c>
      <c r="DD136" s="6">
        <v>0</v>
      </c>
      <c r="DE136" s="6">
        <f t="shared" si="887"/>
        <v>333770.69999999995</v>
      </c>
      <c r="DF136" s="6">
        <f t="shared" si="888"/>
        <v>0</v>
      </c>
      <c r="DG136" s="6">
        <v>0</v>
      </c>
      <c r="DH136" s="6">
        <f t="shared" si="889"/>
        <v>333770.69999999995</v>
      </c>
      <c r="DI136" s="6">
        <f t="shared" si="890"/>
        <v>0</v>
      </c>
      <c r="DJ136" s="6">
        <v>0</v>
      </c>
      <c r="DK136" s="6">
        <f t="shared" si="891"/>
        <v>333770.69999999995</v>
      </c>
      <c r="DL136" s="6">
        <f t="shared" si="892"/>
        <v>0</v>
      </c>
      <c r="DM136" s="6">
        <v>0</v>
      </c>
      <c r="DN136" s="6">
        <f t="shared" si="893"/>
        <v>333770.69999999995</v>
      </c>
      <c r="DO136" s="6">
        <f t="shared" si="894"/>
        <v>0</v>
      </c>
      <c r="DP136" s="6">
        <v>0</v>
      </c>
      <c r="DQ136" s="6">
        <f t="shared" si="895"/>
        <v>333770.69999999995</v>
      </c>
      <c r="DR136" s="6">
        <f t="shared" si="896"/>
        <v>0</v>
      </c>
      <c r="DS136" s="6">
        <v>0</v>
      </c>
      <c r="DT136" s="6">
        <f t="shared" si="897"/>
        <v>333770.69999999995</v>
      </c>
      <c r="DU136" s="6">
        <f t="shared" si="898"/>
        <v>0</v>
      </c>
      <c r="DV136" s="6">
        <v>0</v>
      </c>
      <c r="DW136" s="6">
        <f t="shared" si="899"/>
        <v>333770.69999999995</v>
      </c>
      <c r="DX136" s="6">
        <f t="shared" si="900"/>
        <v>0</v>
      </c>
      <c r="DY136" s="6">
        <v>0</v>
      </c>
      <c r="DZ136" s="6">
        <f t="shared" si="901"/>
        <v>333770.69999999995</v>
      </c>
      <c r="EA136" s="6">
        <f t="shared" si="902"/>
        <v>0</v>
      </c>
      <c r="EB136" s="6">
        <v>0</v>
      </c>
      <c r="EC136" s="6">
        <f t="shared" si="903"/>
        <v>333770.69999999995</v>
      </c>
      <c r="ED136" s="6">
        <f t="shared" si="904"/>
        <v>0</v>
      </c>
      <c r="EE136" s="6">
        <v>0</v>
      </c>
      <c r="EF136" s="6">
        <f t="shared" si="905"/>
        <v>333770.69999999995</v>
      </c>
      <c r="EG136" s="6">
        <f t="shared" si="906"/>
        <v>0</v>
      </c>
      <c r="EI136" s="118">
        <f t="shared" ca="1" si="907"/>
        <v>0</v>
      </c>
      <c r="EJ136" s="118">
        <f t="shared" ca="1" si="908"/>
        <v>0</v>
      </c>
      <c r="EK136" s="118">
        <f t="shared" ca="1" si="909"/>
        <v>0</v>
      </c>
    </row>
    <row r="137" spans="1:141" x14ac:dyDescent="0.2">
      <c r="A137" s="52" t="s">
        <v>110</v>
      </c>
      <c r="B137" s="52" t="s">
        <v>42</v>
      </c>
      <c r="C137" s="52" t="s">
        <v>42</v>
      </c>
      <c r="D137" s="52" t="s">
        <v>117</v>
      </c>
      <c r="E137" s="52" t="s">
        <v>109</v>
      </c>
      <c r="F137" s="52" t="str">
        <f t="shared" si="820"/>
        <v>AGNLPSO</v>
      </c>
      <c r="G137" s="52" t="str">
        <f t="shared" si="821"/>
        <v>GNLPSO</v>
      </c>
      <c r="H137" s="20"/>
      <c r="I137" s="20">
        <v>5.9653886036838286E-2</v>
      </c>
      <c r="J137" s="6">
        <v>1815339.07</v>
      </c>
      <c r="K137" s="6">
        <f t="shared" si="822"/>
        <v>9024.3358333333326</v>
      </c>
      <c r="L137" s="6">
        <v>0</v>
      </c>
      <c r="M137" s="6">
        <f t="shared" si="823"/>
        <v>1815339.07</v>
      </c>
      <c r="N137" s="6">
        <f t="shared" si="824"/>
        <v>9024.3358333333326</v>
      </c>
      <c r="O137" s="6">
        <v>0</v>
      </c>
      <c r="P137" s="6">
        <f t="shared" si="825"/>
        <v>1815339.07</v>
      </c>
      <c r="Q137" s="6">
        <f t="shared" si="826"/>
        <v>9024.3358333333326</v>
      </c>
      <c r="R137" s="6">
        <v>0</v>
      </c>
      <c r="S137" s="6">
        <f t="shared" si="827"/>
        <v>1815339.07</v>
      </c>
      <c r="T137" s="6">
        <f t="shared" si="828"/>
        <v>9024.3358333333326</v>
      </c>
      <c r="U137" s="6">
        <v>0</v>
      </c>
      <c r="V137" s="6">
        <f t="shared" si="829"/>
        <v>1815339.07</v>
      </c>
      <c r="W137" s="6">
        <f t="shared" si="830"/>
        <v>9024.3358333333326</v>
      </c>
      <c r="X137" s="6">
        <v>0</v>
      </c>
      <c r="Y137" s="6">
        <f t="shared" si="831"/>
        <v>1815339.07</v>
      </c>
      <c r="Z137" s="6">
        <f t="shared" si="832"/>
        <v>9024.3358333333326</v>
      </c>
      <c r="AA137" s="6">
        <v>0</v>
      </c>
      <c r="AB137" s="6">
        <f t="shared" si="833"/>
        <v>1815339.07</v>
      </c>
      <c r="AC137" s="6">
        <f t="shared" si="834"/>
        <v>9024.3358333333326</v>
      </c>
      <c r="AD137" s="6">
        <v>0</v>
      </c>
      <c r="AE137" s="6">
        <f t="shared" si="835"/>
        <v>1815339.07</v>
      </c>
      <c r="AF137" s="6">
        <f t="shared" si="836"/>
        <v>9024.3358333333326</v>
      </c>
      <c r="AG137" s="6">
        <v>0</v>
      </c>
      <c r="AH137" s="6">
        <f t="shared" si="837"/>
        <v>1815339.07</v>
      </c>
      <c r="AI137" s="6">
        <f t="shared" si="838"/>
        <v>9024.3358333333326</v>
      </c>
      <c r="AJ137" s="6">
        <v>0</v>
      </c>
      <c r="AK137" s="6">
        <f t="shared" si="839"/>
        <v>1815339.07</v>
      </c>
      <c r="AL137" s="6">
        <f t="shared" si="840"/>
        <v>9024.3358333333326</v>
      </c>
      <c r="AM137" s="6">
        <v>0</v>
      </c>
      <c r="AN137" s="6">
        <f t="shared" si="841"/>
        <v>1815339.07</v>
      </c>
      <c r="AO137" s="6">
        <f t="shared" si="842"/>
        <v>9024.3358333333326</v>
      </c>
      <c r="AP137" s="6">
        <v>0</v>
      </c>
      <c r="AQ137" s="6">
        <f t="shared" si="843"/>
        <v>1815339.07</v>
      </c>
      <c r="AR137" s="6">
        <f t="shared" si="844"/>
        <v>9024.3358333333326</v>
      </c>
      <c r="AS137" s="6">
        <v>0</v>
      </c>
      <c r="AT137" s="6">
        <f t="shared" si="845"/>
        <v>1815339.07</v>
      </c>
      <c r="AU137" s="6">
        <f t="shared" si="846"/>
        <v>9024.3358333333326</v>
      </c>
      <c r="AV137" s="6">
        <v>0</v>
      </c>
      <c r="AW137" s="6">
        <f t="shared" si="847"/>
        <v>1815339.07</v>
      </c>
      <c r="AX137" s="6">
        <f t="shared" si="848"/>
        <v>9024.3358333333326</v>
      </c>
      <c r="AY137" s="6">
        <v>0</v>
      </c>
      <c r="AZ137" s="6">
        <f t="shared" si="849"/>
        <v>1815339.07</v>
      </c>
      <c r="BA137" s="6">
        <f t="shared" si="850"/>
        <v>9024.3358333333326</v>
      </c>
      <c r="BB137" s="6">
        <v>0</v>
      </c>
      <c r="BC137" s="6">
        <f t="shared" si="851"/>
        <v>1815339.07</v>
      </c>
      <c r="BD137" s="6">
        <f t="shared" si="852"/>
        <v>9024.3358333333326</v>
      </c>
      <c r="BE137" s="6">
        <v>0</v>
      </c>
      <c r="BF137" s="6">
        <f t="shared" si="853"/>
        <v>1815339.07</v>
      </c>
      <c r="BG137" s="6">
        <f t="shared" si="854"/>
        <v>9024.3358333333326</v>
      </c>
      <c r="BH137" s="6">
        <v>0</v>
      </c>
      <c r="BI137" s="6">
        <f t="shared" si="855"/>
        <v>1815339.07</v>
      </c>
      <c r="BJ137" s="6">
        <f t="shared" si="856"/>
        <v>9024.3358333333326</v>
      </c>
      <c r="BK137" s="6">
        <v>0</v>
      </c>
      <c r="BL137" s="6">
        <f t="shared" si="857"/>
        <v>1815339.07</v>
      </c>
      <c r="BM137" s="6">
        <f t="shared" si="858"/>
        <v>9024.3358333333326</v>
      </c>
      <c r="BN137" s="6">
        <v>0</v>
      </c>
      <c r="BO137" s="6">
        <f t="shared" si="859"/>
        <v>1815339.07</v>
      </c>
      <c r="BP137" s="6">
        <f t="shared" si="860"/>
        <v>9024.3358333333326</v>
      </c>
      <c r="BQ137" s="6">
        <v>0</v>
      </c>
      <c r="BR137" s="6">
        <f t="shared" si="861"/>
        <v>1815339.07</v>
      </c>
      <c r="BS137" s="6">
        <f t="shared" si="862"/>
        <v>9024.3358333333326</v>
      </c>
      <c r="BT137" s="6">
        <v>0</v>
      </c>
      <c r="BU137" s="6">
        <f t="shared" si="863"/>
        <v>1815339.07</v>
      </c>
      <c r="BV137" s="6">
        <f t="shared" si="864"/>
        <v>9024.3358333333326</v>
      </c>
      <c r="BW137" s="6">
        <v>0</v>
      </c>
      <c r="BX137" s="6">
        <f t="shared" si="865"/>
        <v>1815339.07</v>
      </c>
      <c r="BY137" s="6">
        <f t="shared" si="866"/>
        <v>9024.3358333333326</v>
      </c>
      <c r="BZ137" s="6">
        <v>0</v>
      </c>
      <c r="CA137" s="6">
        <f t="shared" si="867"/>
        <v>1815339.07</v>
      </c>
      <c r="CB137" s="6">
        <f t="shared" si="868"/>
        <v>9024.3358333333326</v>
      </c>
      <c r="CC137" s="6">
        <v>0</v>
      </c>
      <c r="CD137" s="6">
        <f t="shared" si="869"/>
        <v>1815339.07</v>
      </c>
      <c r="CE137" s="6">
        <f t="shared" si="870"/>
        <v>9024.3358333333326</v>
      </c>
      <c r="CF137" s="6">
        <v>0</v>
      </c>
      <c r="CG137" s="6">
        <f t="shared" si="871"/>
        <v>1815339.07</v>
      </c>
      <c r="CH137" s="6">
        <f t="shared" si="872"/>
        <v>9024.3358333333326</v>
      </c>
      <c r="CI137" s="6">
        <v>0</v>
      </c>
      <c r="CJ137" s="6">
        <f t="shared" si="873"/>
        <v>1815339.07</v>
      </c>
      <c r="CK137" s="6">
        <f t="shared" si="874"/>
        <v>9024.3358333333326</v>
      </c>
      <c r="CL137" s="6">
        <v>0</v>
      </c>
      <c r="CM137" s="6">
        <f t="shared" si="875"/>
        <v>1815339.07</v>
      </c>
      <c r="CN137" s="6">
        <f t="shared" si="876"/>
        <v>9024.3358333333326</v>
      </c>
      <c r="CO137" s="6">
        <v>0</v>
      </c>
      <c r="CP137" s="6">
        <f t="shared" si="877"/>
        <v>1815339.07</v>
      </c>
      <c r="CQ137" s="6">
        <f t="shared" si="878"/>
        <v>9024.3358333333326</v>
      </c>
      <c r="CR137" s="6">
        <v>0</v>
      </c>
      <c r="CS137" s="6">
        <f t="shared" si="879"/>
        <v>1815339.07</v>
      </c>
      <c r="CT137" s="6">
        <f t="shared" si="880"/>
        <v>9024.3358333333326</v>
      </c>
      <c r="CU137" s="6">
        <v>0</v>
      </c>
      <c r="CV137" s="6">
        <f t="shared" si="881"/>
        <v>1815339.07</v>
      </c>
      <c r="CW137" s="6">
        <f t="shared" si="882"/>
        <v>9024.3358333333326</v>
      </c>
      <c r="CX137" s="6">
        <v>0</v>
      </c>
      <c r="CY137" s="6">
        <f t="shared" si="883"/>
        <v>1815339.07</v>
      </c>
      <c r="CZ137" s="6">
        <f t="shared" si="884"/>
        <v>9024.3358333333326</v>
      </c>
      <c r="DA137" s="6">
        <v>0</v>
      </c>
      <c r="DB137" s="6">
        <f t="shared" si="885"/>
        <v>1815339.07</v>
      </c>
      <c r="DC137" s="6">
        <f t="shared" si="886"/>
        <v>9024.3358333333326</v>
      </c>
      <c r="DD137" s="6">
        <v>0</v>
      </c>
      <c r="DE137" s="6">
        <f t="shared" si="887"/>
        <v>1815339.07</v>
      </c>
      <c r="DF137" s="6">
        <f t="shared" si="888"/>
        <v>9024.3358333333326</v>
      </c>
      <c r="DG137" s="6">
        <v>0</v>
      </c>
      <c r="DH137" s="6">
        <f t="shared" si="889"/>
        <v>1815339.07</v>
      </c>
      <c r="DI137" s="6">
        <f t="shared" si="890"/>
        <v>9024.3358333333326</v>
      </c>
      <c r="DJ137" s="6">
        <v>0</v>
      </c>
      <c r="DK137" s="6">
        <f t="shared" si="891"/>
        <v>1815339.07</v>
      </c>
      <c r="DL137" s="6">
        <f t="shared" si="892"/>
        <v>9024.3358333333326</v>
      </c>
      <c r="DM137" s="6">
        <v>0</v>
      </c>
      <c r="DN137" s="6">
        <f t="shared" si="893"/>
        <v>1815339.07</v>
      </c>
      <c r="DO137" s="6">
        <f t="shared" si="894"/>
        <v>9024.3358333333326</v>
      </c>
      <c r="DP137" s="6">
        <v>0</v>
      </c>
      <c r="DQ137" s="6">
        <f t="shared" si="895"/>
        <v>1815339.07</v>
      </c>
      <c r="DR137" s="6">
        <f t="shared" si="896"/>
        <v>9024.3358333333326</v>
      </c>
      <c r="DS137" s="6">
        <v>0</v>
      </c>
      <c r="DT137" s="6">
        <f t="shared" si="897"/>
        <v>1815339.07</v>
      </c>
      <c r="DU137" s="6">
        <f t="shared" si="898"/>
        <v>9024.3358333333326</v>
      </c>
      <c r="DV137" s="6">
        <v>0</v>
      </c>
      <c r="DW137" s="6">
        <f t="shared" si="899"/>
        <v>1815339.07</v>
      </c>
      <c r="DX137" s="6">
        <f t="shared" si="900"/>
        <v>9024.3358333333326</v>
      </c>
      <c r="DY137" s="6">
        <v>0</v>
      </c>
      <c r="DZ137" s="6">
        <f t="shared" si="901"/>
        <v>1815339.07</v>
      </c>
      <c r="EA137" s="6">
        <f t="shared" si="902"/>
        <v>9024.3358333333326</v>
      </c>
      <c r="EB137" s="6">
        <v>0</v>
      </c>
      <c r="EC137" s="6">
        <f t="shared" si="903"/>
        <v>1815339.07</v>
      </c>
      <c r="ED137" s="6">
        <f t="shared" si="904"/>
        <v>9024.3358333333326</v>
      </c>
      <c r="EE137" s="6">
        <v>0</v>
      </c>
      <c r="EF137" s="6">
        <f t="shared" si="905"/>
        <v>1815339.07</v>
      </c>
      <c r="EG137" s="6">
        <f t="shared" si="906"/>
        <v>9024.3358333333326</v>
      </c>
      <c r="EI137" s="118">
        <f t="shared" ca="1" si="907"/>
        <v>108292.02999999998</v>
      </c>
      <c r="EJ137" s="118">
        <f t="shared" ca="1" si="908"/>
        <v>0</v>
      </c>
      <c r="EK137" s="118">
        <f t="shared" ca="1" si="909"/>
        <v>108292.02999999998</v>
      </c>
    </row>
    <row r="138" spans="1:141" x14ac:dyDescent="0.2">
      <c r="A138" s="52" t="s">
        <v>104</v>
      </c>
      <c r="B138" s="52" t="s">
        <v>34</v>
      </c>
      <c r="C138" s="52" t="s">
        <v>34</v>
      </c>
      <c r="D138" s="52" t="s">
        <v>117</v>
      </c>
      <c r="E138" s="52" t="s">
        <v>109</v>
      </c>
      <c r="F138" s="52" t="str">
        <f t="shared" si="820"/>
        <v>AGNLPUT</v>
      </c>
      <c r="G138" s="52" t="str">
        <f t="shared" si="821"/>
        <v>GNLPUT</v>
      </c>
      <c r="H138" s="20"/>
      <c r="I138" s="20">
        <v>0</v>
      </c>
      <c r="J138" s="6">
        <v>33126.81</v>
      </c>
      <c r="K138" s="6">
        <f t="shared" si="822"/>
        <v>0</v>
      </c>
      <c r="L138" s="6">
        <v>0</v>
      </c>
      <c r="M138" s="6">
        <f t="shared" si="823"/>
        <v>33126.81</v>
      </c>
      <c r="N138" s="6">
        <f t="shared" si="824"/>
        <v>0</v>
      </c>
      <c r="O138" s="6">
        <v>0</v>
      </c>
      <c r="P138" s="6">
        <f t="shared" si="825"/>
        <v>33126.81</v>
      </c>
      <c r="Q138" s="6">
        <f t="shared" si="826"/>
        <v>0</v>
      </c>
      <c r="R138" s="6">
        <v>0</v>
      </c>
      <c r="S138" s="6">
        <f t="shared" si="827"/>
        <v>33126.81</v>
      </c>
      <c r="T138" s="6">
        <f t="shared" si="828"/>
        <v>0</v>
      </c>
      <c r="U138" s="6">
        <v>0</v>
      </c>
      <c r="V138" s="6">
        <f t="shared" si="829"/>
        <v>33126.81</v>
      </c>
      <c r="W138" s="6">
        <f t="shared" si="830"/>
        <v>0</v>
      </c>
      <c r="X138" s="6">
        <v>0</v>
      </c>
      <c r="Y138" s="6">
        <f t="shared" si="831"/>
        <v>33126.81</v>
      </c>
      <c r="Z138" s="6">
        <f t="shared" si="832"/>
        <v>0</v>
      </c>
      <c r="AA138" s="6">
        <v>0</v>
      </c>
      <c r="AB138" s="6">
        <f t="shared" si="833"/>
        <v>33126.81</v>
      </c>
      <c r="AC138" s="6">
        <f t="shared" si="834"/>
        <v>0</v>
      </c>
      <c r="AD138" s="6">
        <v>0</v>
      </c>
      <c r="AE138" s="6">
        <f t="shared" si="835"/>
        <v>33126.81</v>
      </c>
      <c r="AF138" s="6">
        <f t="shared" si="836"/>
        <v>0</v>
      </c>
      <c r="AG138" s="6">
        <v>0</v>
      </c>
      <c r="AH138" s="6">
        <f t="shared" si="837"/>
        <v>33126.81</v>
      </c>
      <c r="AI138" s="6">
        <f t="shared" si="838"/>
        <v>0</v>
      </c>
      <c r="AJ138" s="6">
        <v>0</v>
      </c>
      <c r="AK138" s="6">
        <f t="shared" si="839"/>
        <v>33126.81</v>
      </c>
      <c r="AL138" s="6">
        <f t="shared" si="840"/>
        <v>0</v>
      </c>
      <c r="AM138" s="6">
        <v>0</v>
      </c>
      <c r="AN138" s="6">
        <f t="shared" si="841"/>
        <v>33126.81</v>
      </c>
      <c r="AO138" s="6">
        <f t="shared" si="842"/>
        <v>0</v>
      </c>
      <c r="AP138" s="6">
        <v>0</v>
      </c>
      <c r="AQ138" s="6">
        <f t="shared" si="843"/>
        <v>33126.81</v>
      </c>
      <c r="AR138" s="6">
        <f t="shared" si="844"/>
        <v>0</v>
      </c>
      <c r="AS138" s="6">
        <v>0</v>
      </c>
      <c r="AT138" s="6">
        <f t="shared" si="845"/>
        <v>33126.81</v>
      </c>
      <c r="AU138" s="6">
        <f t="shared" si="846"/>
        <v>0</v>
      </c>
      <c r="AV138" s="6">
        <v>0</v>
      </c>
      <c r="AW138" s="6">
        <f t="shared" si="847"/>
        <v>33126.81</v>
      </c>
      <c r="AX138" s="6">
        <f t="shared" si="848"/>
        <v>0</v>
      </c>
      <c r="AY138" s="6">
        <v>0</v>
      </c>
      <c r="AZ138" s="6">
        <f t="shared" si="849"/>
        <v>33126.81</v>
      </c>
      <c r="BA138" s="6">
        <f t="shared" si="850"/>
        <v>0</v>
      </c>
      <c r="BB138" s="6">
        <v>0</v>
      </c>
      <c r="BC138" s="6">
        <f t="shared" si="851"/>
        <v>33126.81</v>
      </c>
      <c r="BD138" s="6">
        <f t="shared" si="852"/>
        <v>0</v>
      </c>
      <c r="BE138" s="6">
        <v>0</v>
      </c>
      <c r="BF138" s="6">
        <f t="shared" si="853"/>
        <v>33126.81</v>
      </c>
      <c r="BG138" s="6">
        <f t="shared" si="854"/>
        <v>0</v>
      </c>
      <c r="BH138" s="6">
        <v>0</v>
      </c>
      <c r="BI138" s="6">
        <f t="shared" si="855"/>
        <v>33126.81</v>
      </c>
      <c r="BJ138" s="6">
        <f t="shared" si="856"/>
        <v>0</v>
      </c>
      <c r="BK138" s="6">
        <v>0</v>
      </c>
      <c r="BL138" s="6">
        <f t="shared" si="857"/>
        <v>33126.81</v>
      </c>
      <c r="BM138" s="6">
        <f t="shared" si="858"/>
        <v>0</v>
      </c>
      <c r="BN138" s="6">
        <v>0</v>
      </c>
      <c r="BO138" s="6">
        <f t="shared" si="859"/>
        <v>33126.81</v>
      </c>
      <c r="BP138" s="6">
        <f t="shared" si="860"/>
        <v>0</v>
      </c>
      <c r="BQ138" s="6">
        <v>0</v>
      </c>
      <c r="BR138" s="6">
        <f t="shared" si="861"/>
        <v>33126.81</v>
      </c>
      <c r="BS138" s="6">
        <f t="shared" si="862"/>
        <v>0</v>
      </c>
      <c r="BT138" s="6">
        <v>0</v>
      </c>
      <c r="BU138" s="6">
        <f t="shared" si="863"/>
        <v>33126.81</v>
      </c>
      <c r="BV138" s="6">
        <f t="shared" si="864"/>
        <v>0</v>
      </c>
      <c r="BW138" s="6">
        <v>0</v>
      </c>
      <c r="BX138" s="6">
        <f t="shared" si="865"/>
        <v>33126.81</v>
      </c>
      <c r="BY138" s="6">
        <f t="shared" si="866"/>
        <v>0</v>
      </c>
      <c r="BZ138" s="6">
        <v>0</v>
      </c>
      <c r="CA138" s="6">
        <f t="shared" si="867"/>
        <v>33126.81</v>
      </c>
      <c r="CB138" s="6">
        <f t="shared" si="868"/>
        <v>0</v>
      </c>
      <c r="CC138" s="6">
        <v>0</v>
      </c>
      <c r="CD138" s="6">
        <f t="shared" si="869"/>
        <v>33126.81</v>
      </c>
      <c r="CE138" s="6">
        <f t="shared" si="870"/>
        <v>0</v>
      </c>
      <c r="CF138" s="6">
        <v>0</v>
      </c>
      <c r="CG138" s="6">
        <f t="shared" si="871"/>
        <v>33126.81</v>
      </c>
      <c r="CH138" s="6">
        <f t="shared" si="872"/>
        <v>0</v>
      </c>
      <c r="CI138" s="6">
        <v>0</v>
      </c>
      <c r="CJ138" s="6">
        <f t="shared" si="873"/>
        <v>33126.81</v>
      </c>
      <c r="CK138" s="6">
        <f t="shared" si="874"/>
        <v>0</v>
      </c>
      <c r="CL138" s="6">
        <v>0</v>
      </c>
      <c r="CM138" s="6">
        <f t="shared" si="875"/>
        <v>33126.81</v>
      </c>
      <c r="CN138" s="6">
        <f t="shared" si="876"/>
        <v>0</v>
      </c>
      <c r="CO138" s="6">
        <v>0</v>
      </c>
      <c r="CP138" s="6">
        <f t="shared" si="877"/>
        <v>33126.81</v>
      </c>
      <c r="CQ138" s="6">
        <f t="shared" si="878"/>
        <v>0</v>
      </c>
      <c r="CR138" s="6">
        <v>0</v>
      </c>
      <c r="CS138" s="6">
        <f t="shared" si="879"/>
        <v>33126.81</v>
      </c>
      <c r="CT138" s="6">
        <f t="shared" si="880"/>
        <v>0</v>
      </c>
      <c r="CU138" s="6">
        <v>0</v>
      </c>
      <c r="CV138" s="6">
        <f t="shared" si="881"/>
        <v>33126.81</v>
      </c>
      <c r="CW138" s="6">
        <f t="shared" si="882"/>
        <v>0</v>
      </c>
      <c r="CX138" s="6">
        <v>0</v>
      </c>
      <c r="CY138" s="6">
        <f t="shared" si="883"/>
        <v>33126.81</v>
      </c>
      <c r="CZ138" s="6">
        <f t="shared" si="884"/>
        <v>0</v>
      </c>
      <c r="DA138" s="6">
        <v>0</v>
      </c>
      <c r="DB138" s="6">
        <f t="shared" si="885"/>
        <v>33126.81</v>
      </c>
      <c r="DC138" s="6">
        <f t="shared" si="886"/>
        <v>0</v>
      </c>
      <c r="DD138" s="6">
        <v>0</v>
      </c>
      <c r="DE138" s="6">
        <f t="shared" si="887"/>
        <v>33126.81</v>
      </c>
      <c r="DF138" s="6">
        <f t="shared" si="888"/>
        <v>0</v>
      </c>
      <c r="DG138" s="6">
        <v>0</v>
      </c>
      <c r="DH138" s="6">
        <f t="shared" si="889"/>
        <v>33126.81</v>
      </c>
      <c r="DI138" s="6">
        <f t="shared" si="890"/>
        <v>0</v>
      </c>
      <c r="DJ138" s="6">
        <v>0</v>
      </c>
      <c r="DK138" s="6">
        <f t="shared" si="891"/>
        <v>33126.81</v>
      </c>
      <c r="DL138" s="6">
        <f t="shared" si="892"/>
        <v>0</v>
      </c>
      <c r="DM138" s="6">
        <v>0</v>
      </c>
      <c r="DN138" s="6">
        <f t="shared" si="893"/>
        <v>33126.81</v>
      </c>
      <c r="DO138" s="6">
        <f t="shared" si="894"/>
        <v>0</v>
      </c>
      <c r="DP138" s="6">
        <v>0</v>
      </c>
      <c r="DQ138" s="6">
        <f t="shared" si="895"/>
        <v>33126.81</v>
      </c>
      <c r="DR138" s="6">
        <f t="shared" si="896"/>
        <v>0</v>
      </c>
      <c r="DS138" s="6">
        <v>0</v>
      </c>
      <c r="DT138" s="6">
        <f t="shared" si="897"/>
        <v>33126.81</v>
      </c>
      <c r="DU138" s="6">
        <f t="shared" si="898"/>
        <v>0</v>
      </c>
      <c r="DV138" s="6">
        <v>0</v>
      </c>
      <c r="DW138" s="6">
        <f t="shared" si="899"/>
        <v>33126.81</v>
      </c>
      <c r="DX138" s="6">
        <f t="shared" si="900"/>
        <v>0</v>
      </c>
      <c r="DY138" s="6">
        <v>0</v>
      </c>
      <c r="DZ138" s="6">
        <f t="shared" si="901"/>
        <v>33126.81</v>
      </c>
      <c r="EA138" s="6">
        <f t="shared" si="902"/>
        <v>0</v>
      </c>
      <c r="EB138" s="6">
        <v>0</v>
      </c>
      <c r="EC138" s="6">
        <f t="shared" si="903"/>
        <v>33126.81</v>
      </c>
      <c r="ED138" s="6">
        <f t="shared" si="904"/>
        <v>0</v>
      </c>
      <c r="EE138" s="6">
        <v>0</v>
      </c>
      <c r="EF138" s="6">
        <f t="shared" si="905"/>
        <v>33126.81</v>
      </c>
      <c r="EG138" s="6">
        <f t="shared" si="906"/>
        <v>0</v>
      </c>
      <c r="EI138" s="118">
        <f t="shared" ca="1" si="907"/>
        <v>0</v>
      </c>
      <c r="EJ138" s="118">
        <f t="shared" ca="1" si="908"/>
        <v>0</v>
      </c>
      <c r="EK138" s="118">
        <f t="shared" ca="1" si="909"/>
        <v>0</v>
      </c>
    </row>
    <row r="139" spans="1:141" x14ac:dyDescent="0.2">
      <c r="A139" s="52" t="s">
        <v>102</v>
      </c>
      <c r="B139" s="52" t="s">
        <v>27</v>
      </c>
      <c r="C139" s="52" t="s">
        <v>27</v>
      </c>
      <c r="D139" s="52" t="s">
        <v>117</v>
      </c>
      <c r="E139" s="52" t="s">
        <v>109</v>
      </c>
      <c r="F139" s="52" t="str">
        <f t="shared" si="820"/>
        <v>AGNLPWA</v>
      </c>
      <c r="G139" s="52" t="str">
        <f t="shared" si="821"/>
        <v>GNLPWA</v>
      </c>
      <c r="H139" s="20"/>
      <c r="I139" s="20">
        <v>3.7997043259080168E-2</v>
      </c>
      <c r="J139" s="6">
        <v>2532815.7600000002</v>
      </c>
      <c r="K139" s="6">
        <f t="shared" si="822"/>
        <v>8019.9591666666684</v>
      </c>
      <c r="L139" s="6">
        <v>0</v>
      </c>
      <c r="M139" s="6">
        <f t="shared" si="823"/>
        <v>2532815.7600000002</v>
      </c>
      <c r="N139" s="6">
        <f t="shared" si="824"/>
        <v>8019.9591666666684</v>
      </c>
      <c r="O139" s="6">
        <v>0</v>
      </c>
      <c r="P139" s="6">
        <f t="shared" si="825"/>
        <v>2532815.7600000002</v>
      </c>
      <c r="Q139" s="6">
        <f t="shared" si="826"/>
        <v>8019.9591666666684</v>
      </c>
      <c r="R139" s="6">
        <v>0</v>
      </c>
      <c r="S139" s="6">
        <f t="shared" si="827"/>
        <v>2532815.7600000002</v>
      </c>
      <c r="T139" s="6">
        <f t="shared" si="828"/>
        <v>8019.9591666666684</v>
      </c>
      <c r="U139" s="6">
        <v>0</v>
      </c>
      <c r="V139" s="6">
        <f t="shared" si="829"/>
        <v>2532815.7600000002</v>
      </c>
      <c r="W139" s="6">
        <f t="shared" si="830"/>
        <v>8019.9591666666684</v>
      </c>
      <c r="X139" s="6">
        <v>0</v>
      </c>
      <c r="Y139" s="6">
        <f t="shared" si="831"/>
        <v>2532815.7600000002</v>
      </c>
      <c r="Z139" s="6">
        <f t="shared" si="832"/>
        <v>8019.9591666666684</v>
      </c>
      <c r="AA139" s="6">
        <v>0</v>
      </c>
      <c r="AB139" s="6">
        <f t="shared" si="833"/>
        <v>2532815.7600000002</v>
      </c>
      <c r="AC139" s="6">
        <f t="shared" si="834"/>
        <v>8019.9591666666684</v>
      </c>
      <c r="AD139" s="6">
        <v>0</v>
      </c>
      <c r="AE139" s="6">
        <f t="shared" si="835"/>
        <v>2532815.7600000002</v>
      </c>
      <c r="AF139" s="6">
        <f t="shared" si="836"/>
        <v>8019.9591666666684</v>
      </c>
      <c r="AG139" s="6">
        <v>0</v>
      </c>
      <c r="AH139" s="6">
        <f t="shared" si="837"/>
        <v>2532815.7600000002</v>
      </c>
      <c r="AI139" s="6">
        <f t="shared" si="838"/>
        <v>8019.9591666666684</v>
      </c>
      <c r="AJ139" s="6">
        <v>0</v>
      </c>
      <c r="AK139" s="6">
        <f t="shared" si="839"/>
        <v>2532815.7600000002</v>
      </c>
      <c r="AL139" s="6">
        <f t="shared" si="840"/>
        <v>8019.9591666666684</v>
      </c>
      <c r="AM139" s="6">
        <v>0</v>
      </c>
      <c r="AN139" s="6">
        <f t="shared" si="841"/>
        <v>2532815.7600000002</v>
      </c>
      <c r="AO139" s="6">
        <f t="shared" si="842"/>
        <v>8019.9591666666684</v>
      </c>
      <c r="AP139" s="6">
        <v>0</v>
      </c>
      <c r="AQ139" s="6">
        <f t="shared" si="843"/>
        <v>2532815.7600000002</v>
      </c>
      <c r="AR139" s="6">
        <f t="shared" si="844"/>
        <v>8019.9591666666684</v>
      </c>
      <c r="AS139" s="6">
        <v>0</v>
      </c>
      <c r="AT139" s="6">
        <f t="shared" si="845"/>
        <v>2532815.7600000002</v>
      </c>
      <c r="AU139" s="6">
        <f t="shared" si="846"/>
        <v>8019.9591666666684</v>
      </c>
      <c r="AV139" s="6">
        <v>0</v>
      </c>
      <c r="AW139" s="6">
        <f t="shared" si="847"/>
        <v>2532815.7600000002</v>
      </c>
      <c r="AX139" s="6">
        <f t="shared" si="848"/>
        <v>8019.9591666666684</v>
      </c>
      <c r="AY139" s="6">
        <v>0</v>
      </c>
      <c r="AZ139" s="6">
        <f t="shared" si="849"/>
        <v>2532815.7600000002</v>
      </c>
      <c r="BA139" s="6">
        <f t="shared" si="850"/>
        <v>8019.9591666666684</v>
      </c>
      <c r="BB139" s="6">
        <v>0</v>
      </c>
      <c r="BC139" s="6">
        <f t="shared" si="851"/>
        <v>2532815.7600000002</v>
      </c>
      <c r="BD139" s="6">
        <f t="shared" si="852"/>
        <v>8019.9591666666684</v>
      </c>
      <c r="BE139" s="6">
        <v>0</v>
      </c>
      <c r="BF139" s="6">
        <f t="shared" si="853"/>
        <v>2532815.7600000002</v>
      </c>
      <c r="BG139" s="6">
        <f t="shared" si="854"/>
        <v>8019.9591666666684</v>
      </c>
      <c r="BH139" s="6">
        <v>0</v>
      </c>
      <c r="BI139" s="6">
        <f t="shared" si="855"/>
        <v>2532815.7600000002</v>
      </c>
      <c r="BJ139" s="6">
        <f t="shared" si="856"/>
        <v>8019.9591666666684</v>
      </c>
      <c r="BK139" s="6">
        <v>0</v>
      </c>
      <c r="BL139" s="6">
        <f t="shared" si="857"/>
        <v>2532815.7600000002</v>
      </c>
      <c r="BM139" s="6">
        <f t="shared" si="858"/>
        <v>8019.9591666666684</v>
      </c>
      <c r="BN139" s="6">
        <v>0</v>
      </c>
      <c r="BO139" s="6">
        <f t="shared" si="859"/>
        <v>2532815.7600000002</v>
      </c>
      <c r="BP139" s="6">
        <f t="shared" si="860"/>
        <v>8019.9591666666684</v>
      </c>
      <c r="BQ139" s="6">
        <v>0</v>
      </c>
      <c r="BR139" s="6">
        <f t="shared" si="861"/>
        <v>2532815.7600000002</v>
      </c>
      <c r="BS139" s="6">
        <f t="shared" si="862"/>
        <v>8019.9591666666684</v>
      </c>
      <c r="BT139" s="6">
        <v>0</v>
      </c>
      <c r="BU139" s="6">
        <f t="shared" si="863"/>
        <v>2532815.7600000002</v>
      </c>
      <c r="BV139" s="6">
        <f t="shared" si="864"/>
        <v>8019.9591666666684</v>
      </c>
      <c r="BW139" s="6">
        <v>0</v>
      </c>
      <c r="BX139" s="6">
        <f t="shared" si="865"/>
        <v>2532815.7600000002</v>
      </c>
      <c r="BY139" s="6">
        <f t="shared" si="866"/>
        <v>8019.9591666666684</v>
      </c>
      <c r="BZ139" s="6">
        <v>0</v>
      </c>
      <c r="CA139" s="6">
        <f t="shared" si="867"/>
        <v>2532815.7600000002</v>
      </c>
      <c r="CB139" s="6">
        <f t="shared" si="868"/>
        <v>8019.9591666666684</v>
      </c>
      <c r="CC139" s="6">
        <v>0</v>
      </c>
      <c r="CD139" s="6">
        <f t="shared" si="869"/>
        <v>2532815.7600000002</v>
      </c>
      <c r="CE139" s="6">
        <f t="shared" si="870"/>
        <v>8019.9591666666684</v>
      </c>
      <c r="CF139" s="6">
        <v>0</v>
      </c>
      <c r="CG139" s="6">
        <f t="shared" si="871"/>
        <v>2532815.7600000002</v>
      </c>
      <c r="CH139" s="6">
        <f t="shared" si="872"/>
        <v>8019.9591666666684</v>
      </c>
      <c r="CI139" s="6">
        <v>0</v>
      </c>
      <c r="CJ139" s="6">
        <f t="shared" si="873"/>
        <v>2532815.7600000002</v>
      </c>
      <c r="CK139" s="6">
        <f t="shared" si="874"/>
        <v>8019.9591666666684</v>
      </c>
      <c r="CL139" s="6">
        <v>0</v>
      </c>
      <c r="CM139" s="6">
        <f t="shared" si="875"/>
        <v>2532815.7600000002</v>
      </c>
      <c r="CN139" s="6">
        <f t="shared" si="876"/>
        <v>8019.9591666666684</v>
      </c>
      <c r="CO139" s="6">
        <v>0</v>
      </c>
      <c r="CP139" s="6">
        <f t="shared" si="877"/>
        <v>2532815.7600000002</v>
      </c>
      <c r="CQ139" s="6">
        <f t="shared" si="878"/>
        <v>8019.9591666666684</v>
      </c>
      <c r="CR139" s="6">
        <v>0</v>
      </c>
      <c r="CS139" s="6">
        <f t="shared" si="879"/>
        <v>2532815.7600000002</v>
      </c>
      <c r="CT139" s="6">
        <f t="shared" si="880"/>
        <v>8019.9591666666684</v>
      </c>
      <c r="CU139" s="6">
        <v>0</v>
      </c>
      <c r="CV139" s="6">
        <f t="shared" si="881"/>
        <v>2532815.7600000002</v>
      </c>
      <c r="CW139" s="6">
        <f t="shared" si="882"/>
        <v>8019.9591666666684</v>
      </c>
      <c r="CX139" s="6">
        <v>0</v>
      </c>
      <c r="CY139" s="6">
        <f t="shared" si="883"/>
        <v>2532815.7600000002</v>
      </c>
      <c r="CZ139" s="6">
        <f t="shared" si="884"/>
        <v>8019.9591666666684</v>
      </c>
      <c r="DA139" s="6">
        <v>0</v>
      </c>
      <c r="DB139" s="6">
        <f t="shared" si="885"/>
        <v>2532815.7600000002</v>
      </c>
      <c r="DC139" s="6">
        <f t="shared" si="886"/>
        <v>8019.9591666666684</v>
      </c>
      <c r="DD139" s="6">
        <v>0</v>
      </c>
      <c r="DE139" s="6">
        <f t="shared" si="887"/>
        <v>2532815.7600000002</v>
      </c>
      <c r="DF139" s="6">
        <f t="shared" si="888"/>
        <v>8019.9591666666684</v>
      </c>
      <c r="DG139" s="6">
        <v>0</v>
      </c>
      <c r="DH139" s="6">
        <f t="shared" si="889"/>
        <v>2532815.7600000002</v>
      </c>
      <c r="DI139" s="6">
        <f t="shared" si="890"/>
        <v>8019.9591666666684</v>
      </c>
      <c r="DJ139" s="6">
        <v>0</v>
      </c>
      <c r="DK139" s="6">
        <f t="shared" si="891"/>
        <v>2532815.7600000002</v>
      </c>
      <c r="DL139" s="6">
        <f t="shared" si="892"/>
        <v>8019.9591666666684</v>
      </c>
      <c r="DM139" s="6">
        <v>0</v>
      </c>
      <c r="DN139" s="6">
        <f t="shared" si="893"/>
        <v>2532815.7600000002</v>
      </c>
      <c r="DO139" s="6">
        <f t="shared" si="894"/>
        <v>8019.9591666666684</v>
      </c>
      <c r="DP139" s="6">
        <v>0</v>
      </c>
      <c r="DQ139" s="6">
        <f t="shared" si="895"/>
        <v>2532815.7600000002</v>
      </c>
      <c r="DR139" s="6">
        <f t="shared" si="896"/>
        <v>8019.9591666666684</v>
      </c>
      <c r="DS139" s="6">
        <v>0</v>
      </c>
      <c r="DT139" s="6">
        <f t="shared" si="897"/>
        <v>2532815.7600000002</v>
      </c>
      <c r="DU139" s="6">
        <f t="shared" si="898"/>
        <v>8019.9591666666684</v>
      </c>
      <c r="DV139" s="6">
        <v>0</v>
      </c>
      <c r="DW139" s="6">
        <f t="shared" si="899"/>
        <v>2532815.7600000002</v>
      </c>
      <c r="DX139" s="6">
        <f t="shared" si="900"/>
        <v>8019.9591666666684</v>
      </c>
      <c r="DY139" s="6">
        <v>0</v>
      </c>
      <c r="DZ139" s="6">
        <f t="shared" si="901"/>
        <v>2532815.7600000002</v>
      </c>
      <c r="EA139" s="6">
        <f t="shared" si="902"/>
        <v>8019.9591666666684</v>
      </c>
      <c r="EB139" s="6">
        <v>0</v>
      </c>
      <c r="EC139" s="6">
        <f t="shared" si="903"/>
        <v>2532815.7600000002</v>
      </c>
      <c r="ED139" s="6">
        <f t="shared" si="904"/>
        <v>8019.9591666666684</v>
      </c>
      <c r="EE139" s="6">
        <v>0</v>
      </c>
      <c r="EF139" s="6">
        <f t="shared" si="905"/>
        <v>2532815.7600000002</v>
      </c>
      <c r="EG139" s="6">
        <f t="shared" si="906"/>
        <v>8019.9591666666684</v>
      </c>
      <c r="EI139" s="118">
        <f t="shared" ca="1" si="907"/>
        <v>96239.510000000024</v>
      </c>
      <c r="EJ139" s="118">
        <f t="shared" ca="1" si="908"/>
        <v>0</v>
      </c>
      <c r="EK139" s="118">
        <f t="shared" ca="1" si="909"/>
        <v>96239.510000000024</v>
      </c>
    </row>
    <row r="140" spans="1:141" x14ac:dyDescent="0.2">
      <c r="A140" s="52" t="s">
        <v>103</v>
      </c>
      <c r="B140" s="52" t="s">
        <v>35</v>
      </c>
      <c r="C140" s="52" t="s">
        <v>35</v>
      </c>
      <c r="D140" s="52" t="s">
        <v>117</v>
      </c>
      <c r="E140" s="52" t="s">
        <v>109</v>
      </c>
      <c r="F140" s="52" t="str">
        <f t="shared" si="820"/>
        <v>AGNLPWYP</v>
      </c>
      <c r="G140" s="52" t="str">
        <f t="shared" si="821"/>
        <v>GNLPWYP</v>
      </c>
      <c r="H140" s="20"/>
      <c r="I140" s="20">
        <v>1.6742039646414141E-2</v>
      </c>
      <c r="J140" s="6">
        <v>4605142.09</v>
      </c>
      <c r="K140" s="6">
        <f t="shared" si="822"/>
        <v>6424.9559540125401</v>
      </c>
      <c r="L140" s="6">
        <v>0</v>
      </c>
      <c r="M140" s="6">
        <f t="shared" si="823"/>
        <v>4605142.09</v>
      </c>
      <c r="N140" s="6">
        <f t="shared" si="824"/>
        <v>6424.9559540125401</v>
      </c>
      <c r="O140" s="6">
        <v>0</v>
      </c>
      <c r="P140" s="6">
        <f t="shared" si="825"/>
        <v>4605142.09</v>
      </c>
      <c r="Q140" s="6">
        <f t="shared" si="826"/>
        <v>6424.9559540125401</v>
      </c>
      <c r="R140" s="6">
        <v>0</v>
      </c>
      <c r="S140" s="6">
        <f t="shared" si="827"/>
        <v>4605142.09</v>
      </c>
      <c r="T140" s="6">
        <f t="shared" si="828"/>
        <v>6424.9559540125401</v>
      </c>
      <c r="U140" s="6">
        <v>0</v>
      </c>
      <c r="V140" s="6">
        <f t="shared" si="829"/>
        <v>4605142.09</v>
      </c>
      <c r="W140" s="6">
        <f t="shared" si="830"/>
        <v>6424.9559540125401</v>
      </c>
      <c r="X140" s="6">
        <v>0</v>
      </c>
      <c r="Y140" s="6">
        <f t="shared" si="831"/>
        <v>4605142.09</v>
      </c>
      <c r="Z140" s="6">
        <f t="shared" si="832"/>
        <v>6424.9559540125401</v>
      </c>
      <c r="AA140" s="6">
        <v>0</v>
      </c>
      <c r="AB140" s="6">
        <f t="shared" si="833"/>
        <v>4605142.09</v>
      </c>
      <c r="AC140" s="6">
        <f t="shared" si="834"/>
        <v>6424.9559540125401</v>
      </c>
      <c r="AD140" s="6">
        <v>0</v>
      </c>
      <c r="AE140" s="6">
        <f t="shared" si="835"/>
        <v>4605142.09</v>
      </c>
      <c r="AF140" s="6">
        <f t="shared" si="836"/>
        <v>6424.9559540125401</v>
      </c>
      <c r="AG140" s="6">
        <v>0</v>
      </c>
      <c r="AH140" s="6">
        <f t="shared" si="837"/>
        <v>4605142.09</v>
      </c>
      <c r="AI140" s="6">
        <f t="shared" si="838"/>
        <v>6424.9559540125401</v>
      </c>
      <c r="AJ140" s="6">
        <v>0</v>
      </c>
      <c r="AK140" s="6">
        <f t="shared" si="839"/>
        <v>4605142.09</v>
      </c>
      <c r="AL140" s="6">
        <f t="shared" si="840"/>
        <v>6424.9559540125401</v>
      </c>
      <c r="AM140" s="6">
        <v>0</v>
      </c>
      <c r="AN140" s="6">
        <f t="shared" si="841"/>
        <v>4605142.09</v>
      </c>
      <c r="AO140" s="6">
        <f t="shared" si="842"/>
        <v>6424.9559540125401</v>
      </c>
      <c r="AP140" s="6">
        <v>0</v>
      </c>
      <c r="AQ140" s="6">
        <f t="shared" si="843"/>
        <v>4605142.09</v>
      </c>
      <c r="AR140" s="6">
        <f t="shared" si="844"/>
        <v>6424.9559540125401</v>
      </c>
      <c r="AS140" s="6">
        <v>0</v>
      </c>
      <c r="AT140" s="6">
        <f t="shared" si="845"/>
        <v>4605142.09</v>
      </c>
      <c r="AU140" s="6">
        <f t="shared" si="846"/>
        <v>6424.9559540125401</v>
      </c>
      <c r="AV140" s="6">
        <v>0</v>
      </c>
      <c r="AW140" s="6">
        <f t="shared" si="847"/>
        <v>4605142.09</v>
      </c>
      <c r="AX140" s="6">
        <f t="shared" si="848"/>
        <v>6424.9559540125401</v>
      </c>
      <c r="AY140" s="6">
        <v>0</v>
      </c>
      <c r="AZ140" s="6">
        <f t="shared" si="849"/>
        <v>4605142.09</v>
      </c>
      <c r="BA140" s="6">
        <f t="shared" si="850"/>
        <v>6424.9559540125401</v>
      </c>
      <c r="BB140" s="6">
        <v>0</v>
      </c>
      <c r="BC140" s="6">
        <f t="shared" si="851"/>
        <v>4605142.09</v>
      </c>
      <c r="BD140" s="6">
        <f t="shared" si="852"/>
        <v>6424.9559540125401</v>
      </c>
      <c r="BE140" s="6">
        <v>0</v>
      </c>
      <c r="BF140" s="6">
        <f t="shared" si="853"/>
        <v>4605142.09</v>
      </c>
      <c r="BG140" s="6">
        <f t="shared" si="854"/>
        <v>6424.9559540125401</v>
      </c>
      <c r="BH140" s="6">
        <v>0</v>
      </c>
      <c r="BI140" s="6">
        <f t="shared" si="855"/>
        <v>4605142.09</v>
      </c>
      <c r="BJ140" s="6">
        <f t="shared" si="856"/>
        <v>6424.9559540125401</v>
      </c>
      <c r="BK140" s="6">
        <v>0</v>
      </c>
      <c r="BL140" s="6">
        <f t="shared" si="857"/>
        <v>4605142.09</v>
      </c>
      <c r="BM140" s="6">
        <f t="shared" si="858"/>
        <v>6424.9559540125401</v>
      </c>
      <c r="BN140" s="6">
        <v>0</v>
      </c>
      <c r="BO140" s="6">
        <f t="shared" si="859"/>
        <v>4605142.09</v>
      </c>
      <c r="BP140" s="6">
        <f t="shared" si="860"/>
        <v>6424.9559540125401</v>
      </c>
      <c r="BQ140" s="6">
        <v>0</v>
      </c>
      <c r="BR140" s="6">
        <f t="shared" si="861"/>
        <v>4605142.09</v>
      </c>
      <c r="BS140" s="6">
        <f t="shared" si="862"/>
        <v>6424.9559540125401</v>
      </c>
      <c r="BT140" s="6">
        <v>0</v>
      </c>
      <c r="BU140" s="6">
        <f t="shared" si="863"/>
        <v>4605142.09</v>
      </c>
      <c r="BV140" s="6">
        <f t="shared" si="864"/>
        <v>6424.9559540125401</v>
      </c>
      <c r="BW140" s="6">
        <v>0</v>
      </c>
      <c r="BX140" s="6">
        <f t="shared" si="865"/>
        <v>4605142.09</v>
      </c>
      <c r="BY140" s="6">
        <f t="shared" si="866"/>
        <v>6424.9559540125401</v>
      </c>
      <c r="BZ140" s="6">
        <v>0</v>
      </c>
      <c r="CA140" s="6">
        <f t="shared" si="867"/>
        <v>4605142.09</v>
      </c>
      <c r="CB140" s="6">
        <f t="shared" si="868"/>
        <v>6424.9559540125401</v>
      </c>
      <c r="CC140" s="6">
        <v>0</v>
      </c>
      <c r="CD140" s="6">
        <f t="shared" si="869"/>
        <v>4605142.09</v>
      </c>
      <c r="CE140" s="6">
        <f t="shared" si="870"/>
        <v>6424.9559540125401</v>
      </c>
      <c r="CF140" s="6">
        <v>0</v>
      </c>
      <c r="CG140" s="6">
        <f t="shared" si="871"/>
        <v>4605142.09</v>
      </c>
      <c r="CH140" s="6">
        <f t="shared" si="872"/>
        <v>6424.9559540125401</v>
      </c>
      <c r="CI140" s="6">
        <v>0</v>
      </c>
      <c r="CJ140" s="6">
        <f t="shared" si="873"/>
        <v>4605142.09</v>
      </c>
      <c r="CK140" s="6">
        <f t="shared" si="874"/>
        <v>6424.9559540125401</v>
      </c>
      <c r="CL140" s="6">
        <v>0</v>
      </c>
      <c r="CM140" s="6">
        <f t="shared" si="875"/>
        <v>4605142.09</v>
      </c>
      <c r="CN140" s="6">
        <f t="shared" si="876"/>
        <v>6424.9559540125401</v>
      </c>
      <c r="CO140" s="6">
        <v>0</v>
      </c>
      <c r="CP140" s="6">
        <f t="shared" si="877"/>
        <v>4605142.09</v>
      </c>
      <c r="CQ140" s="6">
        <f t="shared" si="878"/>
        <v>6424.9559540125401</v>
      </c>
      <c r="CR140" s="6">
        <v>0</v>
      </c>
      <c r="CS140" s="6">
        <f t="shared" si="879"/>
        <v>4605142.09</v>
      </c>
      <c r="CT140" s="6">
        <f t="shared" si="880"/>
        <v>6424.9559540125401</v>
      </c>
      <c r="CU140" s="6">
        <v>0</v>
      </c>
      <c r="CV140" s="6">
        <f t="shared" si="881"/>
        <v>4605142.09</v>
      </c>
      <c r="CW140" s="6">
        <f t="shared" si="882"/>
        <v>6424.9559540125401</v>
      </c>
      <c r="CX140" s="6">
        <v>0</v>
      </c>
      <c r="CY140" s="6">
        <f t="shared" si="883"/>
        <v>4605142.09</v>
      </c>
      <c r="CZ140" s="6">
        <f t="shared" si="884"/>
        <v>6424.9559540125401</v>
      </c>
      <c r="DA140" s="6">
        <v>0</v>
      </c>
      <c r="DB140" s="6">
        <f t="shared" si="885"/>
        <v>4605142.09</v>
      </c>
      <c r="DC140" s="6">
        <f t="shared" si="886"/>
        <v>6424.9559540125401</v>
      </c>
      <c r="DD140" s="6">
        <v>0</v>
      </c>
      <c r="DE140" s="6">
        <f t="shared" si="887"/>
        <v>4605142.09</v>
      </c>
      <c r="DF140" s="6">
        <f t="shared" si="888"/>
        <v>6424.9559540125401</v>
      </c>
      <c r="DG140" s="6">
        <v>0</v>
      </c>
      <c r="DH140" s="6">
        <f t="shared" si="889"/>
        <v>4605142.09</v>
      </c>
      <c r="DI140" s="6">
        <f t="shared" si="890"/>
        <v>6424.9559540125401</v>
      </c>
      <c r="DJ140" s="6">
        <v>0</v>
      </c>
      <c r="DK140" s="6">
        <f t="shared" si="891"/>
        <v>4605142.09</v>
      </c>
      <c r="DL140" s="6">
        <f t="shared" si="892"/>
        <v>6424.9559540125401</v>
      </c>
      <c r="DM140" s="6">
        <v>0</v>
      </c>
      <c r="DN140" s="6">
        <f t="shared" si="893"/>
        <v>4605142.09</v>
      </c>
      <c r="DO140" s="6">
        <f t="shared" si="894"/>
        <v>6424.9559540125401</v>
      </c>
      <c r="DP140" s="6">
        <v>0</v>
      </c>
      <c r="DQ140" s="6">
        <f t="shared" si="895"/>
        <v>4605142.09</v>
      </c>
      <c r="DR140" s="6">
        <f t="shared" si="896"/>
        <v>6424.9559540125401</v>
      </c>
      <c r="DS140" s="6">
        <v>0</v>
      </c>
      <c r="DT140" s="6">
        <f t="shared" si="897"/>
        <v>4605142.09</v>
      </c>
      <c r="DU140" s="6">
        <f t="shared" si="898"/>
        <v>6424.9559540125401</v>
      </c>
      <c r="DV140" s="6">
        <v>0</v>
      </c>
      <c r="DW140" s="6">
        <f t="shared" si="899"/>
        <v>4605142.09</v>
      </c>
      <c r="DX140" s="6">
        <f t="shared" si="900"/>
        <v>6424.9559540125401</v>
      </c>
      <c r="DY140" s="6">
        <v>0</v>
      </c>
      <c r="DZ140" s="6">
        <f t="shared" si="901"/>
        <v>4605142.09</v>
      </c>
      <c r="EA140" s="6">
        <f t="shared" si="902"/>
        <v>6424.9559540125401</v>
      </c>
      <c r="EB140" s="6">
        <v>0</v>
      </c>
      <c r="EC140" s="6">
        <f t="shared" si="903"/>
        <v>4605142.09</v>
      </c>
      <c r="ED140" s="6">
        <f t="shared" si="904"/>
        <v>6424.9559540125401</v>
      </c>
      <c r="EE140" s="6">
        <v>0</v>
      </c>
      <c r="EF140" s="6">
        <f t="shared" si="905"/>
        <v>4605142.09</v>
      </c>
      <c r="EG140" s="6">
        <f t="shared" si="906"/>
        <v>6424.9559540125401</v>
      </c>
      <c r="EI140" s="118">
        <f t="shared" ca="1" si="907"/>
        <v>77099.471448150478</v>
      </c>
      <c r="EJ140" s="118">
        <f t="shared" ca="1" si="908"/>
        <v>0</v>
      </c>
      <c r="EK140" s="118">
        <f t="shared" ca="1" si="909"/>
        <v>77099.471448150478</v>
      </c>
    </row>
    <row r="141" spans="1:141" x14ac:dyDescent="0.2">
      <c r="A141" s="52" t="s">
        <v>106</v>
      </c>
      <c r="B141" s="52" t="s">
        <v>40</v>
      </c>
      <c r="C141" s="52" t="s">
        <v>40</v>
      </c>
      <c r="D141" s="52" t="s">
        <v>117</v>
      </c>
      <c r="E141" s="52" t="s">
        <v>109</v>
      </c>
      <c r="F141" s="52" t="str">
        <f t="shared" si="820"/>
        <v>AGNLPWYU</v>
      </c>
      <c r="G141" s="52" t="str">
        <f t="shared" si="821"/>
        <v>GNLPWYU</v>
      </c>
      <c r="H141" s="20"/>
      <c r="I141" s="20">
        <v>0</v>
      </c>
      <c r="J141" s="6">
        <v>0</v>
      </c>
      <c r="K141" s="6">
        <f t="shared" si="822"/>
        <v>0</v>
      </c>
      <c r="L141" s="6">
        <v>0</v>
      </c>
      <c r="M141" s="6">
        <f t="shared" si="823"/>
        <v>0</v>
      </c>
      <c r="N141" s="6">
        <f t="shared" si="824"/>
        <v>0</v>
      </c>
      <c r="O141" s="6">
        <v>0</v>
      </c>
      <c r="P141" s="6">
        <f t="shared" si="825"/>
        <v>0</v>
      </c>
      <c r="Q141" s="6">
        <f t="shared" si="826"/>
        <v>0</v>
      </c>
      <c r="R141" s="6">
        <v>0</v>
      </c>
      <c r="S141" s="6">
        <f t="shared" si="827"/>
        <v>0</v>
      </c>
      <c r="T141" s="6">
        <f t="shared" si="828"/>
        <v>0</v>
      </c>
      <c r="U141" s="6">
        <v>0</v>
      </c>
      <c r="V141" s="6">
        <f t="shared" si="829"/>
        <v>0</v>
      </c>
      <c r="W141" s="6">
        <f t="shared" si="830"/>
        <v>0</v>
      </c>
      <c r="X141" s="6">
        <v>0</v>
      </c>
      <c r="Y141" s="6">
        <f t="shared" si="831"/>
        <v>0</v>
      </c>
      <c r="Z141" s="6">
        <f t="shared" si="832"/>
        <v>0</v>
      </c>
      <c r="AA141" s="6">
        <v>0</v>
      </c>
      <c r="AB141" s="6">
        <f t="shared" si="833"/>
        <v>0</v>
      </c>
      <c r="AC141" s="6">
        <f t="shared" si="834"/>
        <v>0</v>
      </c>
      <c r="AD141" s="6">
        <v>0</v>
      </c>
      <c r="AE141" s="6">
        <f t="shared" si="835"/>
        <v>0</v>
      </c>
      <c r="AF141" s="6">
        <f t="shared" si="836"/>
        <v>0</v>
      </c>
      <c r="AG141" s="6">
        <v>0</v>
      </c>
      <c r="AH141" s="6">
        <f t="shared" si="837"/>
        <v>0</v>
      </c>
      <c r="AI141" s="6">
        <f t="shared" si="838"/>
        <v>0</v>
      </c>
      <c r="AJ141" s="6">
        <v>0</v>
      </c>
      <c r="AK141" s="6">
        <f t="shared" si="839"/>
        <v>0</v>
      </c>
      <c r="AL141" s="6">
        <f t="shared" si="840"/>
        <v>0</v>
      </c>
      <c r="AM141" s="6">
        <v>0</v>
      </c>
      <c r="AN141" s="6">
        <f t="shared" si="841"/>
        <v>0</v>
      </c>
      <c r="AO141" s="6">
        <f t="shared" si="842"/>
        <v>0</v>
      </c>
      <c r="AP141" s="6">
        <v>0</v>
      </c>
      <c r="AQ141" s="6">
        <f t="shared" si="843"/>
        <v>0</v>
      </c>
      <c r="AR141" s="6">
        <f t="shared" si="844"/>
        <v>0</v>
      </c>
      <c r="AS141" s="6">
        <v>0</v>
      </c>
      <c r="AT141" s="6">
        <f t="shared" si="845"/>
        <v>0</v>
      </c>
      <c r="AU141" s="6">
        <f t="shared" si="846"/>
        <v>0</v>
      </c>
      <c r="AV141" s="6">
        <v>0</v>
      </c>
      <c r="AW141" s="6">
        <f t="shared" si="847"/>
        <v>0</v>
      </c>
      <c r="AX141" s="6">
        <f t="shared" si="848"/>
        <v>0</v>
      </c>
      <c r="AY141" s="6">
        <v>0</v>
      </c>
      <c r="AZ141" s="6">
        <f t="shared" si="849"/>
        <v>0</v>
      </c>
      <c r="BA141" s="6">
        <f t="shared" si="850"/>
        <v>0</v>
      </c>
      <c r="BB141" s="6">
        <v>0</v>
      </c>
      <c r="BC141" s="6">
        <f t="shared" si="851"/>
        <v>0</v>
      </c>
      <c r="BD141" s="6">
        <f t="shared" si="852"/>
        <v>0</v>
      </c>
      <c r="BE141" s="6">
        <v>0</v>
      </c>
      <c r="BF141" s="6">
        <f t="shared" si="853"/>
        <v>0</v>
      </c>
      <c r="BG141" s="6">
        <f t="shared" si="854"/>
        <v>0</v>
      </c>
      <c r="BH141" s="6">
        <v>0</v>
      </c>
      <c r="BI141" s="6">
        <f t="shared" si="855"/>
        <v>0</v>
      </c>
      <c r="BJ141" s="6">
        <f t="shared" si="856"/>
        <v>0</v>
      </c>
      <c r="BK141" s="6">
        <v>0</v>
      </c>
      <c r="BL141" s="6">
        <f t="shared" si="857"/>
        <v>0</v>
      </c>
      <c r="BM141" s="6">
        <f t="shared" si="858"/>
        <v>0</v>
      </c>
      <c r="BN141" s="6">
        <v>0</v>
      </c>
      <c r="BO141" s="6">
        <f t="shared" si="859"/>
        <v>0</v>
      </c>
      <c r="BP141" s="6">
        <f t="shared" si="860"/>
        <v>0</v>
      </c>
      <c r="BQ141" s="6">
        <v>0</v>
      </c>
      <c r="BR141" s="6">
        <f t="shared" si="861"/>
        <v>0</v>
      </c>
      <c r="BS141" s="6">
        <f t="shared" si="862"/>
        <v>0</v>
      </c>
      <c r="BT141" s="6">
        <v>0</v>
      </c>
      <c r="BU141" s="6">
        <f t="shared" si="863"/>
        <v>0</v>
      </c>
      <c r="BV141" s="6">
        <f t="shared" si="864"/>
        <v>0</v>
      </c>
      <c r="BW141" s="6">
        <v>0</v>
      </c>
      <c r="BX141" s="6">
        <f t="shared" si="865"/>
        <v>0</v>
      </c>
      <c r="BY141" s="6">
        <f t="shared" si="866"/>
        <v>0</v>
      </c>
      <c r="BZ141" s="6">
        <v>0</v>
      </c>
      <c r="CA141" s="6">
        <f t="shared" si="867"/>
        <v>0</v>
      </c>
      <c r="CB141" s="6">
        <f t="shared" si="868"/>
        <v>0</v>
      </c>
      <c r="CC141" s="6">
        <v>0</v>
      </c>
      <c r="CD141" s="6">
        <f t="shared" si="869"/>
        <v>0</v>
      </c>
      <c r="CE141" s="6">
        <f t="shared" si="870"/>
        <v>0</v>
      </c>
      <c r="CF141" s="6">
        <v>0</v>
      </c>
      <c r="CG141" s="6">
        <f t="shared" si="871"/>
        <v>0</v>
      </c>
      <c r="CH141" s="6">
        <f t="shared" si="872"/>
        <v>0</v>
      </c>
      <c r="CI141" s="6">
        <v>0</v>
      </c>
      <c r="CJ141" s="6">
        <f t="shared" si="873"/>
        <v>0</v>
      </c>
      <c r="CK141" s="6">
        <f t="shared" si="874"/>
        <v>0</v>
      </c>
      <c r="CL141" s="6">
        <v>0</v>
      </c>
      <c r="CM141" s="6">
        <f t="shared" si="875"/>
        <v>0</v>
      </c>
      <c r="CN141" s="6">
        <f t="shared" si="876"/>
        <v>0</v>
      </c>
      <c r="CO141" s="6">
        <v>0</v>
      </c>
      <c r="CP141" s="6">
        <f t="shared" si="877"/>
        <v>0</v>
      </c>
      <c r="CQ141" s="6">
        <f t="shared" si="878"/>
        <v>0</v>
      </c>
      <c r="CR141" s="6">
        <v>0</v>
      </c>
      <c r="CS141" s="6">
        <f t="shared" si="879"/>
        <v>0</v>
      </c>
      <c r="CT141" s="6">
        <f t="shared" si="880"/>
        <v>0</v>
      </c>
      <c r="CU141" s="6">
        <v>0</v>
      </c>
      <c r="CV141" s="6">
        <f t="shared" si="881"/>
        <v>0</v>
      </c>
      <c r="CW141" s="6">
        <f t="shared" si="882"/>
        <v>0</v>
      </c>
      <c r="CX141" s="6">
        <v>0</v>
      </c>
      <c r="CY141" s="6">
        <f t="shared" si="883"/>
        <v>0</v>
      </c>
      <c r="CZ141" s="6">
        <f t="shared" si="884"/>
        <v>0</v>
      </c>
      <c r="DA141" s="6">
        <v>0</v>
      </c>
      <c r="DB141" s="6">
        <f t="shared" si="885"/>
        <v>0</v>
      </c>
      <c r="DC141" s="6">
        <f t="shared" si="886"/>
        <v>0</v>
      </c>
      <c r="DD141" s="6">
        <v>0</v>
      </c>
      <c r="DE141" s="6">
        <f t="shared" si="887"/>
        <v>0</v>
      </c>
      <c r="DF141" s="6">
        <f t="shared" si="888"/>
        <v>0</v>
      </c>
      <c r="DG141" s="6">
        <v>0</v>
      </c>
      <c r="DH141" s="6">
        <f t="shared" si="889"/>
        <v>0</v>
      </c>
      <c r="DI141" s="6">
        <f t="shared" si="890"/>
        <v>0</v>
      </c>
      <c r="DJ141" s="6">
        <v>0</v>
      </c>
      <c r="DK141" s="6">
        <f t="shared" si="891"/>
        <v>0</v>
      </c>
      <c r="DL141" s="6">
        <f t="shared" si="892"/>
        <v>0</v>
      </c>
      <c r="DM141" s="6">
        <v>0</v>
      </c>
      <c r="DN141" s="6">
        <f t="shared" si="893"/>
        <v>0</v>
      </c>
      <c r="DO141" s="6">
        <f t="shared" si="894"/>
        <v>0</v>
      </c>
      <c r="DP141" s="6">
        <v>0</v>
      </c>
      <c r="DQ141" s="6">
        <f t="shared" si="895"/>
        <v>0</v>
      </c>
      <c r="DR141" s="6">
        <f t="shared" si="896"/>
        <v>0</v>
      </c>
      <c r="DS141" s="6">
        <v>0</v>
      </c>
      <c r="DT141" s="6">
        <f t="shared" si="897"/>
        <v>0</v>
      </c>
      <c r="DU141" s="6">
        <f t="shared" si="898"/>
        <v>0</v>
      </c>
      <c r="DV141" s="6">
        <v>0</v>
      </c>
      <c r="DW141" s="6">
        <f t="shared" si="899"/>
        <v>0</v>
      </c>
      <c r="DX141" s="6">
        <f t="shared" si="900"/>
        <v>0</v>
      </c>
      <c r="DY141" s="6">
        <v>0</v>
      </c>
      <c r="DZ141" s="6">
        <f t="shared" si="901"/>
        <v>0</v>
      </c>
      <c r="EA141" s="6">
        <f t="shared" si="902"/>
        <v>0</v>
      </c>
      <c r="EB141" s="6">
        <v>0</v>
      </c>
      <c r="EC141" s="6">
        <f t="shared" si="903"/>
        <v>0</v>
      </c>
      <c r="ED141" s="6">
        <f t="shared" si="904"/>
        <v>0</v>
      </c>
      <c r="EE141" s="6">
        <v>0</v>
      </c>
      <c r="EF141" s="6">
        <f t="shared" si="905"/>
        <v>0</v>
      </c>
      <c r="EG141" s="6">
        <f t="shared" si="906"/>
        <v>0</v>
      </c>
      <c r="EI141" s="118">
        <f t="shared" ca="1" si="907"/>
        <v>0</v>
      </c>
      <c r="EJ141" s="118">
        <f t="shared" ca="1" si="908"/>
        <v>0</v>
      </c>
      <c r="EK141" s="118">
        <f t="shared" ca="1" si="909"/>
        <v>0</v>
      </c>
    </row>
    <row r="142" spans="1:141" x14ac:dyDescent="0.2">
      <c r="A142" s="52" t="s">
        <v>113</v>
      </c>
      <c r="J142" s="7">
        <f>SUBTOTAL(9,J133:J141)</f>
        <v>15480507.560000001</v>
      </c>
      <c r="K142" s="7">
        <f t="shared" ref="K142:BV142" si="910">SUBTOTAL(9,K133:K141)</f>
        <v>35439.34428734587</v>
      </c>
      <c r="L142" s="7">
        <f t="shared" si="910"/>
        <v>0</v>
      </c>
      <c r="M142" s="7">
        <f t="shared" si="910"/>
        <v>15480507.560000001</v>
      </c>
      <c r="N142" s="7">
        <f t="shared" si="910"/>
        <v>35439.34428734587</v>
      </c>
      <c r="O142" s="7">
        <f t="shared" si="910"/>
        <v>0</v>
      </c>
      <c r="P142" s="7">
        <f t="shared" si="910"/>
        <v>15480507.560000001</v>
      </c>
      <c r="Q142" s="7">
        <f t="shared" si="910"/>
        <v>35439.34428734587</v>
      </c>
      <c r="R142" s="7">
        <f t="shared" si="910"/>
        <v>0</v>
      </c>
      <c r="S142" s="7">
        <f t="shared" si="910"/>
        <v>15480507.560000001</v>
      </c>
      <c r="T142" s="7">
        <f t="shared" si="910"/>
        <v>35439.34428734587</v>
      </c>
      <c r="U142" s="7">
        <f t="shared" si="910"/>
        <v>0</v>
      </c>
      <c r="V142" s="7">
        <f t="shared" si="910"/>
        <v>15480507.560000001</v>
      </c>
      <c r="W142" s="7">
        <f t="shared" si="910"/>
        <v>35439.34428734587</v>
      </c>
      <c r="X142" s="7">
        <f t="shared" si="910"/>
        <v>0</v>
      </c>
      <c r="Y142" s="7">
        <f t="shared" si="910"/>
        <v>15480507.560000001</v>
      </c>
      <c r="Z142" s="7">
        <f t="shared" si="910"/>
        <v>35439.34428734587</v>
      </c>
      <c r="AA142" s="7">
        <f t="shared" si="910"/>
        <v>0</v>
      </c>
      <c r="AB142" s="7">
        <f t="shared" si="910"/>
        <v>15480507.560000001</v>
      </c>
      <c r="AC142" s="7">
        <f t="shared" si="910"/>
        <v>35439.34428734587</v>
      </c>
      <c r="AD142" s="7">
        <f t="shared" si="910"/>
        <v>0</v>
      </c>
      <c r="AE142" s="7">
        <f t="shared" si="910"/>
        <v>15480507.560000001</v>
      </c>
      <c r="AF142" s="7">
        <f t="shared" si="910"/>
        <v>35439.34428734587</v>
      </c>
      <c r="AG142" s="7">
        <f t="shared" si="910"/>
        <v>0</v>
      </c>
      <c r="AH142" s="7">
        <f t="shared" si="910"/>
        <v>15480507.560000001</v>
      </c>
      <c r="AI142" s="7">
        <f t="shared" si="910"/>
        <v>35439.34428734587</v>
      </c>
      <c r="AJ142" s="7">
        <f t="shared" si="910"/>
        <v>0</v>
      </c>
      <c r="AK142" s="7">
        <f t="shared" si="910"/>
        <v>15480507.560000001</v>
      </c>
      <c r="AL142" s="7">
        <f t="shared" si="910"/>
        <v>35439.34428734587</v>
      </c>
      <c r="AM142" s="7">
        <f t="shared" si="910"/>
        <v>0</v>
      </c>
      <c r="AN142" s="7">
        <f t="shared" si="910"/>
        <v>15480507.560000001</v>
      </c>
      <c r="AO142" s="7">
        <f t="shared" si="910"/>
        <v>35439.34428734587</v>
      </c>
      <c r="AP142" s="7">
        <f t="shared" si="910"/>
        <v>0</v>
      </c>
      <c r="AQ142" s="7">
        <f t="shared" si="910"/>
        <v>15480507.560000001</v>
      </c>
      <c r="AR142" s="7">
        <f t="shared" si="910"/>
        <v>35439.34428734587</v>
      </c>
      <c r="AS142" s="7">
        <f t="shared" si="910"/>
        <v>0</v>
      </c>
      <c r="AT142" s="7">
        <f t="shared" si="910"/>
        <v>15480507.560000001</v>
      </c>
      <c r="AU142" s="7">
        <f t="shared" si="910"/>
        <v>35439.34428734587</v>
      </c>
      <c r="AV142" s="7">
        <f t="shared" si="910"/>
        <v>0</v>
      </c>
      <c r="AW142" s="7">
        <f t="shared" si="910"/>
        <v>15480507.560000001</v>
      </c>
      <c r="AX142" s="7">
        <f t="shared" si="910"/>
        <v>35439.34428734587</v>
      </c>
      <c r="AY142" s="7">
        <f t="shared" si="910"/>
        <v>0</v>
      </c>
      <c r="AZ142" s="7">
        <f t="shared" si="910"/>
        <v>15480507.560000001</v>
      </c>
      <c r="BA142" s="7">
        <f t="shared" si="910"/>
        <v>35439.34428734587</v>
      </c>
      <c r="BB142" s="7">
        <f t="shared" si="910"/>
        <v>0</v>
      </c>
      <c r="BC142" s="7">
        <f t="shared" si="910"/>
        <v>15480507.560000001</v>
      </c>
      <c r="BD142" s="7">
        <f t="shared" si="910"/>
        <v>35439.34428734587</v>
      </c>
      <c r="BE142" s="7">
        <f t="shared" si="910"/>
        <v>0</v>
      </c>
      <c r="BF142" s="7">
        <f t="shared" si="910"/>
        <v>15480507.560000001</v>
      </c>
      <c r="BG142" s="7">
        <f t="shared" si="910"/>
        <v>35439.34428734587</v>
      </c>
      <c r="BH142" s="7">
        <f t="shared" si="910"/>
        <v>0</v>
      </c>
      <c r="BI142" s="7">
        <f t="shared" si="910"/>
        <v>15480507.560000001</v>
      </c>
      <c r="BJ142" s="7">
        <f t="shared" si="910"/>
        <v>35439.34428734587</v>
      </c>
      <c r="BK142" s="7">
        <f t="shared" si="910"/>
        <v>0</v>
      </c>
      <c r="BL142" s="7">
        <f t="shared" si="910"/>
        <v>15480507.560000001</v>
      </c>
      <c r="BM142" s="7">
        <f t="shared" si="910"/>
        <v>35439.34428734587</v>
      </c>
      <c r="BN142" s="7">
        <f t="shared" si="910"/>
        <v>0</v>
      </c>
      <c r="BO142" s="7">
        <f t="shared" si="910"/>
        <v>15480507.560000001</v>
      </c>
      <c r="BP142" s="7">
        <f t="shared" si="910"/>
        <v>35439.34428734587</v>
      </c>
      <c r="BQ142" s="7">
        <f t="shared" si="910"/>
        <v>0</v>
      </c>
      <c r="BR142" s="7">
        <f t="shared" si="910"/>
        <v>15480507.560000001</v>
      </c>
      <c r="BS142" s="7">
        <f t="shared" si="910"/>
        <v>35439.34428734587</v>
      </c>
      <c r="BT142" s="7">
        <f t="shared" si="910"/>
        <v>0</v>
      </c>
      <c r="BU142" s="7">
        <f t="shared" si="910"/>
        <v>15480507.560000001</v>
      </c>
      <c r="BV142" s="7">
        <f t="shared" si="910"/>
        <v>35439.34428734587</v>
      </c>
      <c r="BW142" s="7">
        <f t="shared" ref="BW142:EG142" si="911">SUBTOTAL(9,BW133:BW141)</f>
        <v>0</v>
      </c>
      <c r="BX142" s="7">
        <f t="shared" si="911"/>
        <v>15480507.560000001</v>
      </c>
      <c r="BY142" s="7">
        <f t="shared" si="911"/>
        <v>35439.34428734587</v>
      </c>
      <c r="BZ142" s="7">
        <f t="shared" si="911"/>
        <v>0</v>
      </c>
      <c r="CA142" s="7">
        <f t="shared" si="911"/>
        <v>15480507.560000001</v>
      </c>
      <c r="CB142" s="7">
        <f t="shared" si="911"/>
        <v>35439.34428734587</v>
      </c>
      <c r="CC142" s="7">
        <f t="shared" si="911"/>
        <v>0</v>
      </c>
      <c r="CD142" s="7">
        <f t="shared" si="911"/>
        <v>15480507.560000001</v>
      </c>
      <c r="CE142" s="7">
        <f t="shared" si="911"/>
        <v>35439.34428734587</v>
      </c>
      <c r="CF142" s="7">
        <f t="shared" si="911"/>
        <v>0</v>
      </c>
      <c r="CG142" s="7">
        <f t="shared" si="911"/>
        <v>15480507.560000001</v>
      </c>
      <c r="CH142" s="7">
        <f t="shared" si="911"/>
        <v>35439.34428734587</v>
      </c>
      <c r="CI142" s="7">
        <f t="shared" si="911"/>
        <v>0</v>
      </c>
      <c r="CJ142" s="7">
        <f t="shared" si="911"/>
        <v>15480507.560000001</v>
      </c>
      <c r="CK142" s="7">
        <f t="shared" si="911"/>
        <v>35439.34428734587</v>
      </c>
      <c r="CL142" s="7">
        <f t="shared" si="911"/>
        <v>0</v>
      </c>
      <c r="CM142" s="7">
        <f t="shared" si="911"/>
        <v>15480507.560000001</v>
      </c>
      <c r="CN142" s="7">
        <f t="shared" si="911"/>
        <v>35439.34428734587</v>
      </c>
      <c r="CO142" s="7">
        <f t="shared" si="911"/>
        <v>0</v>
      </c>
      <c r="CP142" s="7">
        <f t="shared" si="911"/>
        <v>15480507.560000001</v>
      </c>
      <c r="CQ142" s="7">
        <f t="shared" si="911"/>
        <v>35439.34428734587</v>
      </c>
      <c r="CR142" s="7">
        <f t="shared" si="911"/>
        <v>0</v>
      </c>
      <c r="CS142" s="7">
        <f t="shared" si="911"/>
        <v>15480507.560000001</v>
      </c>
      <c r="CT142" s="7">
        <f t="shared" si="911"/>
        <v>35439.34428734587</v>
      </c>
      <c r="CU142" s="7">
        <f t="shared" si="911"/>
        <v>0</v>
      </c>
      <c r="CV142" s="7">
        <f t="shared" si="911"/>
        <v>15480507.560000001</v>
      </c>
      <c r="CW142" s="7">
        <f t="shared" si="911"/>
        <v>35439.34428734587</v>
      </c>
      <c r="CX142" s="7">
        <f t="shared" si="911"/>
        <v>0</v>
      </c>
      <c r="CY142" s="7">
        <f t="shared" si="911"/>
        <v>15480507.560000001</v>
      </c>
      <c r="CZ142" s="7">
        <f t="shared" si="911"/>
        <v>35439.34428734587</v>
      </c>
      <c r="DA142" s="7">
        <f t="shared" si="911"/>
        <v>0</v>
      </c>
      <c r="DB142" s="7">
        <f t="shared" si="911"/>
        <v>15480507.560000001</v>
      </c>
      <c r="DC142" s="7">
        <f t="shared" si="911"/>
        <v>35439.34428734587</v>
      </c>
      <c r="DD142" s="7">
        <f t="shared" si="911"/>
        <v>0</v>
      </c>
      <c r="DE142" s="7">
        <f t="shared" si="911"/>
        <v>15480507.560000001</v>
      </c>
      <c r="DF142" s="7">
        <f t="shared" si="911"/>
        <v>35439.34428734587</v>
      </c>
      <c r="DG142" s="7">
        <f t="shared" si="911"/>
        <v>0</v>
      </c>
      <c r="DH142" s="7">
        <f t="shared" si="911"/>
        <v>15480507.560000001</v>
      </c>
      <c r="DI142" s="7">
        <f t="shared" si="911"/>
        <v>35439.34428734587</v>
      </c>
      <c r="DJ142" s="7">
        <f t="shared" si="911"/>
        <v>0</v>
      </c>
      <c r="DK142" s="7">
        <f t="shared" si="911"/>
        <v>15480507.560000001</v>
      </c>
      <c r="DL142" s="7">
        <f t="shared" si="911"/>
        <v>35439.34428734587</v>
      </c>
      <c r="DM142" s="7">
        <f t="shared" si="911"/>
        <v>0</v>
      </c>
      <c r="DN142" s="7">
        <f t="shared" si="911"/>
        <v>15480507.560000001</v>
      </c>
      <c r="DO142" s="7">
        <f t="shared" si="911"/>
        <v>35439.34428734587</v>
      </c>
      <c r="DP142" s="7">
        <f t="shared" si="911"/>
        <v>0</v>
      </c>
      <c r="DQ142" s="7">
        <f t="shared" si="911"/>
        <v>15480507.560000001</v>
      </c>
      <c r="DR142" s="7">
        <f t="shared" si="911"/>
        <v>35439.34428734587</v>
      </c>
      <c r="DS142" s="7">
        <f t="shared" si="911"/>
        <v>0</v>
      </c>
      <c r="DT142" s="7">
        <f t="shared" si="911"/>
        <v>15480507.560000001</v>
      </c>
      <c r="DU142" s="7">
        <f t="shared" si="911"/>
        <v>35439.34428734587</v>
      </c>
      <c r="DV142" s="7">
        <f t="shared" si="911"/>
        <v>0</v>
      </c>
      <c r="DW142" s="7">
        <f t="shared" si="911"/>
        <v>15480507.560000001</v>
      </c>
      <c r="DX142" s="7">
        <f t="shared" si="911"/>
        <v>35439.34428734587</v>
      </c>
      <c r="DY142" s="7">
        <f t="shared" si="911"/>
        <v>0</v>
      </c>
      <c r="DZ142" s="7">
        <f t="shared" si="911"/>
        <v>15480507.560000001</v>
      </c>
      <c r="EA142" s="7">
        <f t="shared" si="911"/>
        <v>35439.34428734587</v>
      </c>
      <c r="EB142" s="7">
        <f t="shared" si="911"/>
        <v>0</v>
      </c>
      <c r="EC142" s="7">
        <f t="shared" si="911"/>
        <v>15480507.560000001</v>
      </c>
      <c r="ED142" s="7">
        <f t="shared" si="911"/>
        <v>35439.34428734587</v>
      </c>
      <c r="EE142" s="7">
        <f t="shared" si="911"/>
        <v>0</v>
      </c>
      <c r="EF142" s="7">
        <f t="shared" si="911"/>
        <v>15480507.560000001</v>
      </c>
      <c r="EG142" s="7">
        <f t="shared" si="911"/>
        <v>35439.34428734587</v>
      </c>
      <c r="EI142" s="156">
        <f ca="1">SUBTOTAL(9,EI133:EI141)</f>
        <v>425272.13144815044</v>
      </c>
      <c r="EJ142" s="156">
        <f ca="1">SUBTOTAL(9,EJ133:EJ141)</f>
        <v>0</v>
      </c>
      <c r="EK142" s="156">
        <f ca="1">SUBTOTAL(9,EK133:EK141)</f>
        <v>425272.13144815044</v>
      </c>
    </row>
    <row r="143" spans="1:141" x14ac:dyDescent="0.2">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I143" s="118"/>
      <c r="EJ143" s="118"/>
      <c r="EK143" s="118"/>
    </row>
    <row r="144" spans="1:141" x14ac:dyDescent="0.2">
      <c r="A144" s="82" t="s">
        <v>124</v>
      </c>
      <c r="B144" s="82"/>
      <c r="J144" s="7">
        <f>SUBTOTAL(9,J97:J142)</f>
        <v>1098874687.7499995</v>
      </c>
      <c r="K144" s="7">
        <f t="shared" ref="K144:BV144" si="912">SUBTOTAL(9,K97:K142)</f>
        <v>4854917.4782985859</v>
      </c>
      <c r="L144" s="7">
        <f t="shared" si="912"/>
        <v>14411417.446666667</v>
      </c>
      <c r="M144" s="7">
        <f t="shared" si="912"/>
        <v>1113286105.1966662</v>
      </c>
      <c r="N144" s="7">
        <f t="shared" si="912"/>
        <v>4897610.4394052029</v>
      </c>
      <c r="O144" s="7">
        <f t="shared" si="912"/>
        <v>8880794.2623601872</v>
      </c>
      <c r="P144" s="7">
        <f t="shared" si="912"/>
        <v>1122166899.4590266</v>
      </c>
      <c r="Q144" s="7">
        <f t="shared" si="912"/>
        <v>4966669.4053071151</v>
      </c>
      <c r="R144" s="7">
        <f t="shared" si="912"/>
        <v>6115503.9764126493</v>
      </c>
      <c r="S144" s="7">
        <f t="shared" si="912"/>
        <v>1128282403.4354391</v>
      </c>
      <c r="T144" s="7">
        <f t="shared" si="912"/>
        <v>5011237.9996401118</v>
      </c>
      <c r="U144" s="7">
        <f t="shared" si="912"/>
        <v>515844.94144399097</v>
      </c>
      <c r="V144" s="7">
        <f t="shared" si="912"/>
        <v>1128798248.3768833</v>
      </c>
      <c r="W144" s="7">
        <f t="shared" si="912"/>
        <v>5031112.4216244053</v>
      </c>
      <c r="X144" s="7">
        <f t="shared" si="912"/>
        <v>-438641.97914563143</v>
      </c>
      <c r="Y144" s="7">
        <f t="shared" si="912"/>
        <v>1128359606.3977375</v>
      </c>
      <c r="Z144" s="7">
        <f t="shared" si="912"/>
        <v>5031638.3450564807</v>
      </c>
      <c r="AA144" s="7">
        <f t="shared" si="912"/>
        <v>6597742.0860705217</v>
      </c>
      <c r="AB144" s="7">
        <f t="shared" si="912"/>
        <v>1134957348.483808</v>
      </c>
      <c r="AC144" s="7">
        <f t="shared" si="912"/>
        <v>5050118.6410178626</v>
      </c>
      <c r="AD144" s="7">
        <f t="shared" si="912"/>
        <v>-196649.89231988322</v>
      </c>
      <c r="AE144" s="7">
        <f t="shared" si="912"/>
        <v>1134760698.5914884</v>
      </c>
      <c r="AF144" s="7">
        <f t="shared" si="912"/>
        <v>5069313.3219766701</v>
      </c>
      <c r="AG144" s="7">
        <f t="shared" si="912"/>
        <v>1275872.9577014772</v>
      </c>
      <c r="AH144" s="7">
        <f t="shared" si="912"/>
        <v>1136036571.5491898</v>
      </c>
      <c r="AI144" s="7">
        <f t="shared" si="912"/>
        <v>5072797.3096089112</v>
      </c>
      <c r="AJ144" s="7">
        <f t="shared" si="912"/>
        <v>6274584.3726788154</v>
      </c>
      <c r="AK144" s="7">
        <f t="shared" si="912"/>
        <v>1142311155.9218686</v>
      </c>
      <c r="AL144" s="7">
        <f t="shared" si="912"/>
        <v>5095385.0321375662</v>
      </c>
      <c r="AM144" s="7">
        <f t="shared" si="912"/>
        <v>1996202.1227603133</v>
      </c>
      <c r="AN144" s="7">
        <f t="shared" si="912"/>
        <v>1144307358.0446289</v>
      </c>
      <c r="AO144" s="7">
        <f t="shared" si="912"/>
        <v>5120099.2388644321</v>
      </c>
      <c r="AP144" s="7">
        <f t="shared" si="912"/>
        <v>1498190.6665519169</v>
      </c>
      <c r="AQ144" s="7">
        <f t="shared" si="912"/>
        <v>1145805548.7111807</v>
      </c>
      <c r="AR144" s="7">
        <f t="shared" si="912"/>
        <v>5130713.0506146718</v>
      </c>
      <c r="AS144" s="7">
        <f t="shared" si="912"/>
        <v>5899253.0470622862</v>
      </c>
      <c r="AT144" s="7">
        <f t="shared" si="912"/>
        <v>1151704801.7582433</v>
      </c>
      <c r="AU144" s="7">
        <f t="shared" si="912"/>
        <v>5152849.0615454251</v>
      </c>
      <c r="AV144" s="7">
        <f t="shared" si="912"/>
        <v>7978120.3165610665</v>
      </c>
      <c r="AW144" s="7">
        <f t="shared" si="912"/>
        <v>1159682922.0748041</v>
      </c>
      <c r="AX144" s="7">
        <f t="shared" si="912"/>
        <v>5194114.477024355</v>
      </c>
      <c r="AY144" s="7">
        <f t="shared" si="912"/>
        <v>1662674.6921137869</v>
      </c>
      <c r="AZ144" s="7">
        <f t="shared" si="912"/>
        <v>1161345596.7669179</v>
      </c>
      <c r="BA144" s="7">
        <f t="shared" si="912"/>
        <v>5222873.0867771236</v>
      </c>
      <c r="BB144" s="7">
        <f t="shared" si="912"/>
        <v>2516094.4396254374</v>
      </c>
      <c r="BC144" s="7">
        <f t="shared" si="912"/>
        <v>1163861691.2065434</v>
      </c>
      <c r="BD144" s="7">
        <f t="shared" si="912"/>
        <v>5235507.2463744227</v>
      </c>
      <c r="BE144" s="7">
        <f t="shared" si="912"/>
        <v>1646681.552910577</v>
      </c>
      <c r="BF144" s="7">
        <f t="shared" si="912"/>
        <v>1165508372.759454</v>
      </c>
      <c r="BG144" s="7">
        <f t="shared" si="912"/>
        <v>5248094.1926150434</v>
      </c>
      <c r="BH144" s="7">
        <f t="shared" si="912"/>
        <v>1824464.7432098668</v>
      </c>
      <c r="BI144" s="7">
        <f t="shared" si="912"/>
        <v>1167332837.5026639</v>
      </c>
      <c r="BJ144" s="7">
        <f t="shared" si="912"/>
        <v>5258639.3783775624</v>
      </c>
      <c r="BK144" s="7">
        <f t="shared" si="912"/>
        <v>14974331.812751027</v>
      </c>
      <c r="BL144" s="7">
        <f t="shared" si="912"/>
        <v>1182307169.3154147</v>
      </c>
      <c r="BM144" s="7">
        <f t="shared" si="912"/>
        <v>5308529.1291689267</v>
      </c>
      <c r="BN144" s="7">
        <f t="shared" si="912"/>
        <v>2958909.6942079067</v>
      </c>
      <c r="BO144" s="7">
        <f t="shared" si="912"/>
        <v>1185266079.0096228</v>
      </c>
      <c r="BP144" s="7">
        <f t="shared" si="912"/>
        <v>5361767.8756403951</v>
      </c>
      <c r="BQ144" s="7">
        <f t="shared" si="912"/>
        <v>1940961.5763416176</v>
      </c>
      <c r="BR144" s="7">
        <f t="shared" si="912"/>
        <v>1187207040.5859642</v>
      </c>
      <c r="BS144" s="7">
        <f t="shared" si="912"/>
        <v>5376530.8013322223</v>
      </c>
      <c r="BT144" s="7">
        <f t="shared" si="912"/>
        <v>10483763.301840989</v>
      </c>
      <c r="BU144" s="7">
        <f t="shared" si="912"/>
        <v>1197690803.8878055</v>
      </c>
      <c r="BV144" s="7">
        <f t="shared" si="912"/>
        <v>5413507.8522693766</v>
      </c>
      <c r="BW144" s="7">
        <f t="shared" ref="BW144:EG144" si="913">SUBTOTAL(9,BW97:BW142)</f>
        <v>2231035.860605848</v>
      </c>
      <c r="BX144" s="7">
        <f t="shared" si="913"/>
        <v>1199921839.7484114</v>
      </c>
      <c r="BY144" s="7">
        <f t="shared" si="913"/>
        <v>5451341.2316903928</v>
      </c>
      <c r="BZ144" s="7">
        <f t="shared" si="913"/>
        <v>522159.65795309684</v>
      </c>
      <c r="CA144" s="7">
        <f t="shared" si="913"/>
        <v>1200443999.4063647</v>
      </c>
      <c r="CB144" s="7">
        <f t="shared" si="913"/>
        <v>5459766.9544939846</v>
      </c>
      <c r="CC144" s="7">
        <f t="shared" si="913"/>
        <v>15664815.77457994</v>
      </c>
      <c r="CD144" s="7">
        <f t="shared" si="913"/>
        <v>1216108815.1809444</v>
      </c>
      <c r="CE144" s="7">
        <f t="shared" si="913"/>
        <v>5507850.5477476399</v>
      </c>
      <c r="CF144" s="7">
        <f t="shared" si="913"/>
        <v>780581.97010203719</v>
      </c>
      <c r="CG144" s="7">
        <f t="shared" si="913"/>
        <v>1216889397.1510465</v>
      </c>
      <c r="CH144" s="7">
        <f t="shared" si="913"/>
        <v>5556697.0296776211</v>
      </c>
      <c r="CI144" s="7">
        <f t="shared" si="913"/>
        <v>3239316.9332350865</v>
      </c>
      <c r="CJ144" s="7">
        <f t="shared" si="913"/>
        <v>1220128714.0842814</v>
      </c>
      <c r="CK144" s="7">
        <f t="shared" si="913"/>
        <v>5568862.1883699875</v>
      </c>
      <c r="CL144" s="7">
        <f t="shared" si="913"/>
        <v>2209515.3591801366</v>
      </c>
      <c r="CM144" s="7">
        <f t="shared" si="913"/>
        <v>1222338229.4434619</v>
      </c>
      <c r="CN144" s="7">
        <f t="shared" si="913"/>
        <v>5585245.7022526786</v>
      </c>
      <c r="CO144" s="7">
        <f t="shared" si="913"/>
        <v>692912.89725918684</v>
      </c>
      <c r="CP144" s="7">
        <f t="shared" si="913"/>
        <v>1223031142.3407211</v>
      </c>
      <c r="CQ144" s="7">
        <f t="shared" si="913"/>
        <v>5594111.9751191474</v>
      </c>
      <c r="CR144" s="7">
        <f t="shared" si="913"/>
        <v>2406575.68146268</v>
      </c>
      <c r="CS144" s="7">
        <f t="shared" si="913"/>
        <v>1225437718.0221837</v>
      </c>
      <c r="CT144" s="7">
        <f t="shared" si="913"/>
        <v>5603559.9898916157</v>
      </c>
      <c r="CU144" s="7">
        <f t="shared" si="913"/>
        <v>11130023.011927785</v>
      </c>
      <c r="CV144" s="7">
        <f t="shared" si="913"/>
        <v>1236567741.0341115</v>
      </c>
      <c r="CW144" s="7">
        <f t="shared" si="913"/>
        <v>5643819.4042441836</v>
      </c>
      <c r="CX144" s="7">
        <f t="shared" si="913"/>
        <v>172250919.36604968</v>
      </c>
      <c r="CY144" s="7">
        <f t="shared" si="913"/>
        <v>1408818660.4001613</v>
      </c>
      <c r="CZ144" s="7">
        <f t="shared" si="913"/>
        <v>6185476.4164175102</v>
      </c>
      <c r="DA144" s="7">
        <f t="shared" si="913"/>
        <v>1139587.7717460869</v>
      </c>
      <c r="DB144" s="7">
        <f t="shared" si="913"/>
        <v>1409958248.1719072</v>
      </c>
      <c r="DC144" s="7">
        <f t="shared" si="913"/>
        <v>6697640.6581991808</v>
      </c>
      <c r="DD144" s="7">
        <f t="shared" si="913"/>
        <v>1402572.3509476171</v>
      </c>
      <c r="DE144" s="7">
        <f t="shared" si="913"/>
        <v>1411360820.522855</v>
      </c>
      <c r="DF144" s="7">
        <f t="shared" si="913"/>
        <v>6705443.383272931</v>
      </c>
      <c r="DG144" s="7">
        <f t="shared" si="913"/>
        <v>1040604.7384563468</v>
      </c>
      <c r="DH144" s="7">
        <f t="shared" si="913"/>
        <v>1412401425.2613113</v>
      </c>
      <c r="DI144" s="7">
        <f t="shared" si="913"/>
        <v>6712953.9004695173</v>
      </c>
      <c r="DJ144" s="7">
        <f t="shared" si="913"/>
        <v>75160.143454968827</v>
      </c>
      <c r="DK144" s="7">
        <f t="shared" si="913"/>
        <v>1412476585.4047666</v>
      </c>
      <c r="DL144" s="7">
        <f t="shared" si="913"/>
        <v>6716545.7632221803</v>
      </c>
      <c r="DM144" s="7">
        <f t="shared" si="913"/>
        <v>3631053.8602553392</v>
      </c>
      <c r="DN144" s="7">
        <f t="shared" si="913"/>
        <v>1416107639.2650216</v>
      </c>
      <c r="DO144" s="7">
        <f t="shared" si="913"/>
        <v>6727784.8925176682</v>
      </c>
      <c r="DP144" s="7">
        <f t="shared" si="913"/>
        <v>841379.06446600717</v>
      </c>
      <c r="DQ144" s="7">
        <f t="shared" si="913"/>
        <v>1416949018.3294876</v>
      </c>
      <c r="DR144" s="7">
        <f t="shared" si="913"/>
        <v>6741285.9771898547</v>
      </c>
      <c r="DS144" s="7">
        <f t="shared" si="913"/>
        <v>-7162.6948069662139</v>
      </c>
      <c r="DT144" s="7">
        <f t="shared" si="913"/>
        <v>1416941855.6346807</v>
      </c>
      <c r="DU144" s="7">
        <f t="shared" si="913"/>
        <v>6744046.6803957773</v>
      </c>
      <c r="DV144" s="7">
        <f t="shared" si="913"/>
        <v>145323116.07328579</v>
      </c>
      <c r="DW144" s="7">
        <f t="shared" si="913"/>
        <v>1562264971.7079666</v>
      </c>
      <c r="DX144" s="7">
        <f t="shared" si="913"/>
        <v>7173332.0137049221</v>
      </c>
      <c r="DY144" s="7">
        <f t="shared" si="913"/>
        <v>-168422.9326670852</v>
      </c>
      <c r="DZ144" s="7">
        <f t="shared" si="913"/>
        <v>1562096548.7752995</v>
      </c>
      <c r="EA144" s="7">
        <f t="shared" si="913"/>
        <v>7602141.2905606516</v>
      </c>
      <c r="EB144" s="7">
        <f t="shared" si="913"/>
        <v>1044213.4084050248</v>
      </c>
      <c r="EC144" s="7">
        <f t="shared" si="913"/>
        <v>1563140762.1837046</v>
      </c>
      <c r="ED144" s="7">
        <f t="shared" si="913"/>
        <v>7605024.7247122573</v>
      </c>
      <c r="EE144" s="7">
        <f t="shared" si="913"/>
        <v>89399051.650439784</v>
      </c>
      <c r="EF144" s="7">
        <f t="shared" si="913"/>
        <v>1652539813.8341444</v>
      </c>
      <c r="EG144" s="7">
        <f t="shared" si="913"/>
        <v>7872320.3590266258</v>
      </c>
      <c r="EI144" s="156">
        <f ca="1">SUBTOTAL(9,EI97:EI142)</f>
        <v>66123061.552729242</v>
      </c>
      <c r="EJ144" s="156">
        <f ca="1">SUBTOTAL(9,EJ97:EJ142)</f>
        <v>17360934.506959829</v>
      </c>
      <c r="EK144" s="156">
        <f ca="1">SUBTOTAL(9,EK97:EK142)</f>
        <v>83483996.059689105</v>
      </c>
    </row>
    <row r="145" spans="1:141" x14ac:dyDescent="0.2">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I145" s="118"/>
      <c r="EJ145" s="118"/>
      <c r="EK145" s="118"/>
    </row>
    <row r="146" spans="1:141" x14ac:dyDescent="0.2">
      <c r="A146" s="82"/>
      <c r="B146" s="82"/>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I146" s="118"/>
      <c r="EJ146" s="118"/>
      <c r="EK146" s="118"/>
    </row>
    <row r="147" spans="1:141" ht="13.5" thickBot="1" x14ac:dyDescent="0.25">
      <c r="A147" s="82" t="s">
        <v>144</v>
      </c>
      <c r="B147" s="82"/>
      <c r="J147" s="11">
        <f>SUBTOTAL(9,J12:J144)</f>
        <v>30266882039.009995</v>
      </c>
      <c r="K147" s="11">
        <f t="shared" ref="K147:BV147" si="914">SUBTOTAL(9,K12:K144)</f>
        <v>79372699.698277071</v>
      </c>
      <c r="L147" s="11">
        <f t="shared" si="914"/>
        <v>66911828.641166657</v>
      </c>
      <c r="M147" s="11">
        <f t="shared" si="914"/>
        <v>30333793867.651169</v>
      </c>
      <c r="N147" s="11">
        <f t="shared" si="914"/>
        <v>79469908.48938261</v>
      </c>
      <c r="O147" s="11">
        <f t="shared" si="914"/>
        <v>64007939.717662841</v>
      </c>
      <c r="P147" s="11">
        <f t="shared" si="914"/>
        <v>30397801807.368839</v>
      </c>
      <c r="Q147" s="11">
        <f t="shared" si="914"/>
        <v>79648032.78093794</v>
      </c>
      <c r="R147" s="11">
        <f t="shared" si="914"/>
        <v>68914580.072874174</v>
      </c>
      <c r="S147" s="11">
        <f t="shared" si="914"/>
        <v>30466716387.441696</v>
      </c>
      <c r="T147" s="11">
        <f t="shared" si="914"/>
        <v>79816657.89641127</v>
      </c>
      <c r="U147" s="11">
        <f t="shared" si="914"/>
        <v>83749974.75723432</v>
      </c>
      <c r="V147" s="11">
        <f t="shared" si="914"/>
        <v>30550466362.19894</v>
      </c>
      <c r="W147" s="11">
        <f t="shared" si="914"/>
        <v>79991928.826317117</v>
      </c>
      <c r="X147" s="11">
        <f t="shared" si="914"/>
        <v>124633076.79729767</v>
      </c>
      <c r="Y147" s="11">
        <f t="shared" si="914"/>
        <v>30675099438.996239</v>
      </c>
      <c r="Z147" s="11">
        <f t="shared" si="914"/>
        <v>80204237.712600544</v>
      </c>
      <c r="AA147" s="11">
        <f t="shared" si="914"/>
        <v>198642371.72253737</v>
      </c>
      <c r="AB147" s="11">
        <f t="shared" si="914"/>
        <v>30873741810.718784</v>
      </c>
      <c r="AC147" s="11">
        <f t="shared" si="914"/>
        <v>80584964.780727953</v>
      </c>
      <c r="AD147" s="11">
        <f t="shared" si="914"/>
        <v>13910249.998510245</v>
      </c>
      <c r="AE147" s="11">
        <f t="shared" si="914"/>
        <v>30887652060.717289</v>
      </c>
      <c r="AF147" s="11">
        <f t="shared" si="914"/>
        <v>80850732.484250888</v>
      </c>
      <c r="AG147" s="11">
        <f t="shared" si="914"/>
        <v>29371700.413501322</v>
      </c>
      <c r="AH147" s="11">
        <f t="shared" si="914"/>
        <v>30917023761.130791</v>
      </c>
      <c r="AI147" s="11">
        <f t="shared" si="914"/>
        <v>80901779.950646773</v>
      </c>
      <c r="AJ147" s="11">
        <f t="shared" si="914"/>
        <v>66116130.621982135</v>
      </c>
      <c r="AK147" s="11">
        <f t="shared" si="914"/>
        <v>30983139891.752777</v>
      </c>
      <c r="AL147" s="11">
        <f t="shared" si="914"/>
        <v>81028191.397622958</v>
      </c>
      <c r="AM147" s="11">
        <f t="shared" si="914"/>
        <v>49325939.103635952</v>
      </c>
      <c r="AN147" s="11">
        <f t="shared" si="914"/>
        <v>31032465830.8564</v>
      </c>
      <c r="AO147" s="11">
        <f t="shared" si="914"/>
        <v>81182197.440000162</v>
      </c>
      <c r="AP147" s="11">
        <f t="shared" si="914"/>
        <v>132153352.56647477</v>
      </c>
      <c r="AQ147" s="11">
        <f t="shared" si="914"/>
        <v>31164619183.422882</v>
      </c>
      <c r="AR147" s="11">
        <f t="shared" si="914"/>
        <v>81381908.244657278</v>
      </c>
      <c r="AS147" s="11">
        <f t="shared" si="914"/>
        <v>96506378.701249972</v>
      </c>
      <c r="AT147" s="11">
        <f t="shared" si="914"/>
        <v>31261125562.124134</v>
      </c>
      <c r="AU147" s="11">
        <f t="shared" si="914"/>
        <v>81638469.29679893</v>
      </c>
      <c r="AV147" s="11">
        <f t="shared" si="914"/>
        <v>58636510.436658181</v>
      </c>
      <c r="AW147" s="11">
        <f t="shared" si="914"/>
        <v>31319762072.560799</v>
      </c>
      <c r="AX147" s="11">
        <f t="shared" si="914"/>
        <v>81839899.326214746</v>
      </c>
      <c r="AY147" s="11">
        <f t="shared" si="914"/>
        <v>36375347.396093912</v>
      </c>
      <c r="AZ147" s="11">
        <f t="shared" si="914"/>
        <v>31356137419.956882</v>
      </c>
      <c r="BA147" s="11">
        <f t="shared" si="914"/>
        <v>81950114.658800229</v>
      </c>
      <c r="BB147" s="11">
        <f t="shared" si="914"/>
        <v>28586447.188293219</v>
      </c>
      <c r="BC147" s="11">
        <f t="shared" si="914"/>
        <v>31384723867.14518</v>
      </c>
      <c r="BD147" s="11">
        <f t="shared" si="914"/>
        <v>82018343.219538197</v>
      </c>
      <c r="BE147" s="11">
        <f t="shared" si="914"/>
        <v>129786499.0839247</v>
      </c>
      <c r="BF147" s="11">
        <f t="shared" si="914"/>
        <v>31514510366.229099</v>
      </c>
      <c r="BG147" s="11">
        <f t="shared" si="914"/>
        <v>82205621.047660008</v>
      </c>
      <c r="BH147" s="11">
        <f t="shared" si="914"/>
        <v>208396070.49502471</v>
      </c>
      <c r="BI147" s="11">
        <f t="shared" si="914"/>
        <v>31722906436.724144</v>
      </c>
      <c r="BJ147" s="11">
        <f t="shared" si="914"/>
        <v>82627060.188166425</v>
      </c>
      <c r="BK147" s="11">
        <f t="shared" si="914"/>
        <v>428285217.99492311</v>
      </c>
      <c r="BL147" s="11">
        <f t="shared" si="914"/>
        <v>32151191654.719055</v>
      </c>
      <c r="BM147" s="11">
        <f t="shared" si="914"/>
        <v>83379666.409320012</v>
      </c>
      <c r="BN147" s="11">
        <f t="shared" si="914"/>
        <v>12993722.93297405</v>
      </c>
      <c r="BO147" s="11">
        <f t="shared" si="914"/>
        <v>32164185377.65202</v>
      </c>
      <c r="BP147" s="11">
        <f t="shared" si="914"/>
        <v>83880978.922728255</v>
      </c>
      <c r="BQ147" s="11">
        <f t="shared" si="914"/>
        <v>24810324.986593235</v>
      </c>
      <c r="BR147" s="11">
        <f t="shared" si="914"/>
        <v>32188995702.638607</v>
      </c>
      <c r="BS147" s="11">
        <f t="shared" si="914"/>
        <v>83924119.514601454</v>
      </c>
      <c r="BT147" s="11">
        <f t="shared" si="914"/>
        <v>47753886.332389235</v>
      </c>
      <c r="BU147" s="11">
        <f t="shared" si="914"/>
        <v>32236749588.971004</v>
      </c>
      <c r="BV147" s="11">
        <f t="shared" si="914"/>
        <v>84024974.990002677</v>
      </c>
      <c r="BW147" s="11">
        <f t="shared" ref="BW147:EG147" si="915">SUBTOTAL(9,BW12:BW144)</f>
        <v>90367650.133255914</v>
      </c>
      <c r="BX147" s="11">
        <f t="shared" si="915"/>
        <v>32327117239.104279</v>
      </c>
      <c r="BY147" s="11">
        <f t="shared" si="915"/>
        <v>84236838.421830788</v>
      </c>
      <c r="BZ147" s="11">
        <f t="shared" si="915"/>
        <v>161378602.94766143</v>
      </c>
      <c r="CA147" s="11">
        <f t="shared" si="915"/>
        <v>32488495842.051922</v>
      </c>
      <c r="CB147" s="11">
        <f t="shared" si="915"/>
        <v>84518666.883176342</v>
      </c>
      <c r="CC147" s="11">
        <f t="shared" si="915"/>
        <v>252373856.84449664</v>
      </c>
      <c r="CD147" s="11">
        <f t="shared" si="915"/>
        <v>32740869698.89642</v>
      </c>
      <c r="CE147" s="11">
        <f t="shared" si="915"/>
        <v>84920266.85930267</v>
      </c>
      <c r="CF147" s="11">
        <f t="shared" si="915"/>
        <v>47741850.080726065</v>
      </c>
      <c r="CG147" s="11">
        <f t="shared" si="915"/>
        <v>32788611548.97715</v>
      </c>
      <c r="CH147" s="11">
        <f t="shared" si="915"/>
        <v>85223832.821959034</v>
      </c>
      <c r="CI147" s="11">
        <f t="shared" si="915"/>
        <v>99712226.816909656</v>
      </c>
      <c r="CJ147" s="11">
        <f t="shared" si="915"/>
        <v>32888323775.794064</v>
      </c>
      <c r="CK147" s="11">
        <f t="shared" si="915"/>
        <v>85357750.597622246</v>
      </c>
      <c r="CL147" s="11">
        <f t="shared" si="915"/>
        <v>65147116.121324211</v>
      </c>
      <c r="CM147" s="11">
        <f t="shared" si="915"/>
        <v>32953470891.915382</v>
      </c>
      <c r="CN147" s="11">
        <f t="shared" si="915"/>
        <v>85516236.158025071</v>
      </c>
      <c r="CO147" s="11">
        <f t="shared" si="915"/>
        <v>49933816.608727776</v>
      </c>
      <c r="CP147" s="11">
        <f t="shared" si="915"/>
        <v>33003404708.52412</v>
      </c>
      <c r="CQ147" s="11">
        <f t="shared" si="915"/>
        <v>85634778.298052594</v>
      </c>
      <c r="CR147" s="11">
        <f t="shared" si="915"/>
        <v>80822063.845077425</v>
      </c>
      <c r="CS147" s="11">
        <f t="shared" si="915"/>
        <v>33084226772.36919</v>
      </c>
      <c r="CT147" s="11">
        <f t="shared" si="915"/>
        <v>85779806.320132032</v>
      </c>
      <c r="CU147" s="11">
        <f t="shared" si="915"/>
        <v>356868063.13135988</v>
      </c>
      <c r="CV147" s="11">
        <f t="shared" si="915"/>
        <v>33441094835.500546</v>
      </c>
      <c r="CW147" s="11">
        <f t="shared" si="915"/>
        <v>86265156.979926795</v>
      </c>
      <c r="CX147" s="11">
        <f t="shared" si="915"/>
        <v>404108886.47977519</v>
      </c>
      <c r="CY147" s="11">
        <f t="shared" si="915"/>
        <v>33845203721.980328</v>
      </c>
      <c r="CZ147" s="11">
        <f t="shared" si="915"/>
        <v>87375109.82845065</v>
      </c>
      <c r="DA147" s="11">
        <f t="shared" si="915"/>
        <v>28691808.369488426</v>
      </c>
      <c r="DB147" s="11">
        <f t="shared" si="915"/>
        <v>33873895530.349808</v>
      </c>
      <c r="DC147" s="11">
        <f t="shared" si="915"/>
        <v>88126314.671817958</v>
      </c>
      <c r="DD147" s="11">
        <f t="shared" si="915"/>
        <v>201197607.30320117</v>
      </c>
      <c r="DE147" s="11">
        <f t="shared" si="915"/>
        <v>34075093137.653004</v>
      </c>
      <c r="DF147" s="11">
        <f t="shared" si="915"/>
        <v>88420169.401994422</v>
      </c>
      <c r="DG147" s="11">
        <f t="shared" si="915"/>
        <v>93007376.294772193</v>
      </c>
      <c r="DH147" s="11">
        <f t="shared" si="915"/>
        <v>34168100513.947788</v>
      </c>
      <c r="DI147" s="11">
        <f t="shared" si="915"/>
        <v>88793665.991929978</v>
      </c>
      <c r="DJ147" s="11">
        <f t="shared" si="915"/>
        <v>194447510.12279227</v>
      </c>
      <c r="DK147" s="11">
        <f t="shared" si="915"/>
        <v>34362548024.070564</v>
      </c>
      <c r="DL147" s="11">
        <f t="shared" si="915"/>
        <v>89092183.683635429</v>
      </c>
      <c r="DM147" s="11">
        <f t="shared" si="915"/>
        <v>172376571.65316966</v>
      </c>
      <c r="DN147" s="11">
        <f t="shared" si="915"/>
        <v>34534924595.72374</v>
      </c>
      <c r="DO147" s="11">
        <f t="shared" si="915"/>
        <v>89446976.863523558</v>
      </c>
      <c r="DP147" s="11">
        <f t="shared" si="915"/>
        <v>283234565.48398185</v>
      </c>
      <c r="DQ147" s="11">
        <f t="shared" si="915"/>
        <v>34818159161.207718</v>
      </c>
      <c r="DR147" s="11">
        <f t="shared" si="915"/>
        <v>90201731.211656675</v>
      </c>
      <c r="DS147" s="11">
        <f t="shared" si="915"/>
        <v>57215477.722774059</v>
      </c>
      <c r="DT147" s="11">
        <f t="shared" si="915"/>
        <v>34875374638.930496</v>
      </c>
      <c r="DU147" s="11">
        <f t="shared" si="915"/>
        <v>90847107.767458946</v>
      </c>
      <c r="DV147" s="11">
        <f t="shared" si="915"/>
        <v>218303508.94061264</v>
      </c>
      <c r="DW147" s="11">
        <f t="shared" si="915"/>
        <v>35093678147.871101</v>
      </c>
      <c r="DX147" s="11">
        <f t="shared" si="915"/>
        <v>91407254.895916641</v>
      </c>
      <c r="DY147" s="11">
        <f t="shared" si="915"/>
        <v>126655130.48585539</v>
      </c>
      <c r="DZ147" s="11">
        <f t="shared" si="915"/>
        <v>35220333278.356956</v>
      </c>
      <c r="EA147" s="11">
        <f t="shared" si="915"/>
        <v>92034320.696256354</v>
      </c>
      <c r="EB147" s="11">
        <f t="shared" si="915"/>
        <v>100327412.20917323</v>
      </c>
      <c r="EC147" s="11">
        <f t="shared" si="915"/>
        <v>35320660690.566139</v>
      </c>
      <c r="ED147" s="11">
        <f t="shared" si="915"/>
        <v>92263253.504297748</v>
      </c>
      <c r="EE147" s="11">
        <f t="shared" si="915"/>
        <v>623514620.00359058</v>
      </c>
      <c r="EF147" s="11">
        <f t="shared" si="915"/>
        <v>35944175310.56974</v>
      </c>
      <c r="EG147" s="11">
        <f t="shared" si="915"/>
        <v>93318037.188524425</v>
      </c>
      <c r="EI147" s="156">
        <f ca="1">SUBTOTAL(9,EI12:EI144)</f>
        <v>1019283406.7673603</v>
      </c>
      <c r="EJ147" s="156">
        <f ca="1">SUBTOTAL(9,EJ12:EJ144)</f>
        <v>62042718.938102655</v>
      </c>
      <c r="EK147" s="156">
        <f ca="1">SUBTOTAL(9,EK12:EK144)</f>
        <v>1081326125.7054627</v>
      </c>
    </row>
    <row r="148" spans="1:141" ht="13.5" thickTop="1" x14ac:dyDescent="0.2">
      <c r="EI148" s="91" t="s">
        <v>145</v>
      </c>
      <c r="EJ148" s="91" t="s">
        <v>146</v>
      </c>
      <c r="EK148" s="91" t="s">
        <v>147</v>
      </c>
    </row>
    <row r="149" spans="1:141" x14ac:dyDescent="0.2">
      <c r="J149" s="6"/>
      <c r="EJ149" s="91" t="s">
        <v>205</v>
      </c>
      <c r="EK149" s="91" t="s">
        <v>205</v>
      </c>
    </row>
    <row r="150" spans="1:141" x14ac:dyDescent="0.2">
      <c r="J150" s="104"/>
      <c r="EH150" s="95" t="s">
        <v>148</v>
      </c>
      <c r="EI150" s="115">
        <f ca="1">EI147-EI88</f>
        <v>1019283406.7673603</v>
      </c>
      <c r="EJ150" s="115">
        <f ca="1">EJ147-EJ88</f>
        <v>62042718.938102655</v>
      </c>
      <c r="EK150" s="115">
        <f ca="1">EK147-EK88</f>
        <v>1081326125.7054627</v>
      </c>
    </row>
    <row r="152" spans="1:141" x14ac:dyDescent="0.2">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row>
    <row r="153" spans="1:14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row>
  </sheetData>
  <mergeCells count="2">
    <mergeCell ref="EI6:EI7"/>
    <mergeCell ref="EK6:EK7"/>
  </mergeCells>
  <pageMargins left="0.75" right="0.75" top="1" bottom="1" header="0.5" footer="0.5"/>
  <pageSetup scale="41" firstPageNumber="4" orientation="landscape" useFirstPageNumber="1" r:id="rId1"/>
  <headerFooter alignWithMargins="0">
    <oddFooter>&amp;C&amp;"Arial,Regular"&amp;10Page 6.1.&amp;P</oddFooter>
  </headerFooter>
  <rowBreaks count="1" manualBreakCount="1">
    <brk id="92" max="16383"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D5F1-DB05-4930-B735-3AFC6B57C88D}">
  <sheetPr>
    <pageSetUpPr fitToPage="1"/>
  </sheetPr>
  <dimension ref="A1:S402"/>
  <sheetViews>
    <sheetView view="pageBreakPreview" zoomScaleNormal="90" zoomScaleSheetLayoutView="100" workbookViewId="0">
      <pane ySplit="8" topLeftCell="A9" activePane="bottomLeft" state="frozen"/>
      <selection activeCell="H40" sqref="H40"/>
      <selection pane="bottomLeft" activeCell="M62" sqref="M62"/>
    </sheetView>
  </sheetViews>
  <sheetFormatPr defaultColWidth="10" defaultRowHeight="12.75" x14ac:dyDescent="0.2"/>
  <cols>
    <col min="1" max="1" width="2.5703125" style="54" customWidth="1"/>
    <col min="2" max="2" width="7.28515625" style="54" customWidth="1"/>
    <col min="3" max="3" width="21.42578125" style="54" customWidth="1"/>
    <col min="4" max="4" width="9.7109375" style="54" customWidth="1"/>
    <col min="5" max="5" width="9.7109375" style="54" hidden="1" customWidth="1"/>
    <col min="6" max="6" width="4.7109375" style="54" customWidth="1"/>
    <col min="7" max="7" width="14.28515625" style="54" customWidth="1"/>
    <col min="8" max="8" width="8.42578125" style="54" bestFit="1" customWidth="1"/>
    <col min="9" max="9" width="11.140625" style="54" bestFit="1" customWidth="1"/>
    <col min="10" max="10" width="13" style="54" customWidth="1"/>
    <col min="11" max="11" width="5.7109375" style="54" bestFit="1" customWidth="1"/>
    <col min="12" max="12" width="10.140625" style="54" bestFit="1" customWidth="1"/>
    <col min="13" max="15" width="12.85546875" style="54" bestFit="1" customWidth="1"/>
    <col min="16" max="16" width="14" style="54" bestFit="1" customWidth="1"/>
    <col min="17" max="18" width="12.85546875" style="54" bestFit="1" customWidth="1"/>
    <col min="19" max="19" width="14.7109375" style="54" bestFit="1" customWidth="1"/>
    <col min="20" max="256" width="10" style="54"/>
    <col min="257" max="257" width="2.5703125" style="54" customWidth="1"/>
    <col min="258" max="258" width="7.28515625" style="54" customWidth="1"/>
    <col min="259" max="259" width="23.5703125" style="54" customWidth="1"/>
    <col min="260" max="260" width="9.7109375" style="54" customWidth="1"/>
    <col min="261" max="261" width="0" style="54" hidden="1" customWidth="1"/>
    <col min="262" max="262" width="4.7109375" style="54" customWidth="1"/>
    <col min="263" max="263" width="14.42578125" style="54" customWidth="1"/>
    <col min="264" max="264" width="11.28515625" style="54" customWidth="1"/>
    <col min="265" max="265" width="10.28515625" style="54" customWidth="1"/>
    <col min="266" max="266" width="13" style="54" customWidth="1"/>
    <col min="267" max="267" width="8.28515625" style="54" customWidth="1"/>
    <col min="268" max="512" width="10" style="54"/>
    <col min="513" max="513" width="2.5703125" style="54" customWidth="1"/>
    <col min="514" max="514" width="7.28515625" style="54" customWidth="1"/>
    <col min="515" max="515" width="23.5703125" style="54" customWidth="1"/>
    <col min="516" max="516" width="9.7109375" style="54" customWidth="1"/>
    <col min="517" max="517" width="0" style="54" hidden="1" customWidth="1"/>
    <col min="518" max="518" width="4.7109375" style="54" customWidth="1"/>
    <col min="519" max="519" width="14.42578125" style="54" customWidth="1"/>
    <col min="520" max="520" width="11.28515625" style="54" customWidth="1"/>
    <col min="521" max="521" width="10.28515625" style="54" customWidth="1"/>
    <col min="522" max="522" width="13" style="54" customWidth="1"/>
    <col min="523" max="523" width="8.28515625" style="54" customWidth="1"/>
    <col min="524" max="768" width="10" style="54"/>
    <col min="769" max="769" width="2.5703125" style="54" customWidth="1"/>
    <col min="770" max="770" width="7.28515625" style="54" customWidth="1"/>
    <col min="771" max="771" width="23.5703125" style="54" customWidth="1"/>
    <col min="772" max="772" width="9.7109375" style="54" customWidth="1"/>
    <col min="773" max="773" width="0" style="54" hidden="1" customWidth="1"/>
    <col min="774" max="774" width="4.7109375" style="54" customWidth="1"/>
    <col min="775" max="775" width="14.42578125" style="54" customWidth="1"/>
    <col min="776" max="776" width="11.28515625" style="54" customWidth="1"/>
    <col min="777" max="777" width="10.28515625" style="54" customWidth="1"/>
    <col min="778" max="778" width="13" style="54" customWidth="1"/>
    <col min="779" max="779" width="8.28515625" style="54" customWidth="1"/>
    <col min="780" max="1024" width="10" style="54"/>
    <col min="1025" max="1025" width="2.5703125" style="54" customWidth="1"/>
    <col min="1026" max="1026" width="7.28515625" style="54" customWidth="1"/>
    <col min="1027" max="1027" width="23.5703125" style="54" customWidth="1"/>
    <col min="1028" max="1028" width="9.7109375" style="54" customWidth="1"/>
    <col min="1029" max="1029" width="0" style="54" hidden="1" customWidth="1"/>
    <col min="1030" max="1030" width="4.7109375" style="54" customWidth="1"/>
    <col min="1031" max="1031" width="14.42578125" style="54" customWidth="1"/>
    <col min="1032" max="1032" width="11.28515625" style="54" customWidth="1"/>
    <col min="1033" max="1033" width="10.28515625" style="54" customWidth="1"/>
    <col min="1034" max="1034" width="13" style="54" customWidth="1"/>
    <col min="1035" max="1035" width="8.28515625" style="54" customWidth="1"/>
    <col min="1036" max="1280" width="10" style="54"/>
    <col min="1281" max="1281" width="2.5703125" style="54" customWidth="1"/>
    <col min="1282" max="1282" width="7.28515625" style="54" customWidth="1"/>
    <col min="1283" max="1283" width="23.5703125" style="54" customWidth="1"/>
    <col min="1284" max="1284" width="9.7109375" style="54" customWidth="1"/>
    <col min="1285" max="1285" width="0" style="54" hidden="1" customWidth="1"/>
    <col min="1286" max="1286" width="4.7109375" style="54" customWidth="1"/>
    <col min="1287" max="1287" width="14.42578125" style="54" customWidth="1"/>
    <col min="1288" max="1288" width="11.28515625" style="54" customWidth="1"/>
    <col min="1289" max="1289" width="10.28515625" style="54" customWidth="1"/>
    <col min="1290" max="1290" width="13" style="54" customWidth="1"/>
    <col min="1291" max="1291" width="8.28515625" style="54" customWidth="1"/>
    <col min="1292" max="1536" width="10" style="54"/>
    <col min="1537" max="1537" width="2.5703125" style="54" customWidth="1"/>
    <col min="1538" max="1538" width="7.28515625" style="54" customWidth="1"/>
    <col min="1539" max="1539" width="23.5703125" style="54" customWidth="1"/>
    <col min="1540" max="1540" width="9.7109375" style="54" customWidth="1"/>
    <col min="1541" max="1541" width="0" style="54" hidden="1" customWidth="1"/>
    <col min="1542" max="1542" width="4.7109375" style="54" customWidth="1"/>
    <col min="1543" max="1543" width="14.42578125" style="54" customWidth="1"/>
    <col min="1544" max="1544" width="11.28515625" style="54" customWidth="1"/>
    <col min="1545" max="1545" width="10.28515625" style="54" customWidth="1"/>
    <col min="1546" max="1546" width="13" style="54" customWidth="1"/>
    <col min="1547" max="1547" width="8.28515625" style="54" customWidth="1"/>
    <col min="1548" max="1792" width="10" style="54"/>
    <col min="1793" max="1793" width="2.5703125" style="54" customWidth="1"/>
    <col min="1794" max="1794" width="7.28515625" style="54" customWidth="1"/>
    <col min="1795" max="1795" width="23.5703125" style="54" customWidth="1"/>
    <col min="1796" max="1796" width="9.7109375" style="54" customWidth="1"/>
    <col min="1797" max="1797" width="0" style="54" hidden="1" customWidth="1"/>
    <col min="1798" max="1798" width="4.7109375" style="54" customWidth="1"/>
    <col min="1799" max="1799" width="14.42578125" style="54" customWidth="1"/>
    <col min="1800" max="1800" width="11.28515625" style="54" customWidth="1"/>
    <col min="1801" max="1801" width="10.28515625" style="54" customWidth="1"/>
    <col min="1802" max="1802" width="13" style="54" customWidth="1"/>
    <col min="1803" max="1803" width="8.28515625" style="54" customWidth="1"/>
    <col min="1804" max="2048" width="10" style="54"/>
    <col min="2049" max="2049" width="2.5703125" style="54" customWidth="1"/>
    <col min="2050" max="2050" width="7.28515625" style="54" customWidth="1"/>
    <col min="2051" max="2051" width="23.5703125" style="54" customWidth="1"/>
    <col min="2052" max="2052" width="9.7109375" style="54" customWidth="1"/>
    <col min="2053" max="2053" width="0" style="54" hidden="1" customWidth="1"/>
    <col min="2054" max="2054" width="4.7109375" style="54" customWidth="1"/>
    <col min="2055" max="2055" width="14.42578125" style="54" customWidth="1"/>
    <col min="2056" max="2056" width="11.28515625" style="54" customWidth="1"/>
    <col min="2057" max="2057" width="10.28515625" style="54" customWidth="1"/>
    <col min="2058" max="2058" width="13" style="54" customWidth="1"/>
    <col min="2059" max="2059" width="8.28515625" style="54" customWidth="1"/>
    <col min="2060" max="2304" width="10" style="54"/>
    <col min="2305" max="2305" width="2.5703125" style="54" customWidth="1"/>
    <col min="2306" max="2306" width="7.28515625" style="54" customWidth="1"/>
    <col min="2307" max="2307" width="23.5703125" style="54" customWidth="1"/>
    <col min="2308" max="2308" width="9.7109375" style="54" customWidth="1"/>
    <col min="2309" max="2309" width="0" style="54" hidden="1" customWidth="1"/>
    <col min="2310" max="2310" width="4.7109375" style="54" customWidth="1"/>
    <col min="2311" max="2311" width="14.42578125" style="54" customWidth="1"/>
    <col min="2312" max="2312" width="11.28515625" style="54" customWidth="1"/>
    <col min="2313" max="2313" width="10.28515625" style="54" customWidth="1"/>
    <col min="2314" max="2314" width="13" style="54" customWidth="1"/>
    <col min="2315" max="2315" width="8.28515625" style="54" customWidth="1"/>
    <col min="2316" max="2560" width="10" style="54"/>
    <col min="2561" max="2561" width="2.5703125" style="54" customWidth="1"/>
    <col min="2562" max="2562" width="7.28515625" style="54" customWidth="1"/>
    <col min="2563" max="2563" width="23.5703125" style="54" customWidth="1"/>
    <col min="2564" max="2564" width="9.7109375" style="54" customWidth="1"/>
    <col min="2565" max="2565" width="0" style="54" hidden="1" customWidth="1"/>
    <col min="2566" max="2566" width="4.7109375" style="54" customWidth="1"/>
    <col min="2567" max="2567" width="14.42578125" style="54" customWidth="1"/>
    <col min="2568" max="2568" width="11.28515625" style="54" customWidth="1"/>
    <col min="2569" max="2569" width="10.28515625" style="54" customWidth="1"/>
    <col min="2570" max="2570" width="13" style="54" customWidth="1"/>
    <col min="2571" max="2571" width="8.28515625" style="54" customWidth="1"/>
    <col min="2572" max="2816" width="10" style="54"/>
    <col min="2817" max="2817" width="2.5703125" style="54" customWidth="1"/>
    <col min="2818" max="2818" width="7.28515625" style="54" customWidth="1"/>
    <col min="2819" max="2819" width="23.5703125" style="54" customWidth="1"/>
    <col min="2820" max="2820" width="9.7109375" style="54" customWidth="1"/>
    <col min="2821" max="2821" width="0" style="54" hidden="1" customWidth="1"/>
    <col min="2822" max="2822" width="4.7109375" style="54" customWidth="1"/>
    <col min="2823" max="2823" width="14.42578125" style="54" customWidth="1"/>
    <col min="2824" max="2824" width="11.28515625" style="54" customWidth="1"/>
    <col min="2825" max="2825" width="10.28515625" style="54" customWidth="1"/>
    <col min="2826" max="2826" width="13" style="54" customWidth="1"/>
    <col min="2827" max="2827" width="8.28515625" style="54" customWidth="1"/>
    <col min="2828" max="3072" width="10" style="54"/>
    <col min="3073" max="3073" width="2.5703125" style="54" customWidth="1"/>
    <col min="3074" max="3074" width="7.28515625" style="54" customWidth="1"/>
    <col min="3075" max="3075" width="23.5703125" style="54" customWidth="1"/>
    <col min="3076" max="3076" width="9.7109375" style="54" customWidth="1"/>
    <col min="3077" max="3077" width="0" style="54" hidden="1" customWidth="1"/>
    <col min="3078" max="3078" width="4.7109375" style="54" customWidth="1"/>
    <col min="3079" max="3079" width="14.42578125" style="54" customWidth="1"/>
    <col min="3080" max="3080" width="11.28515625" style="54" customWidth="1"/>
    <col min="3081" max="3081" width="10.28515625" style="54" customWidth="1"/>
    <col min="3082" max="3082" width="13" style="54" customWidth="1"/>
    <col min="3083" max="3083" width="8.28515625" style="54" customWidth="1"/>
    <col min="3084" max="3328" width="10" style="54"/>
    <col min="3329" max="3329" width="2.5703125" style="54" customWidth="1"/>
    <col min="3330" max="3330" width="7.28515625" style="54" customWidth="1"/>
    <col min="3331" max="3331" width="23.5703125" style="54" customWidth="1"/>
    <col min="3332" max="3332" width="9.7109375" style="54" customWidth="1"/>
    <col min="3333" max="3333" width="0" style="54" hidden="1" customWidth="1"/>
    <col min="3334" max="3334" width="4.7109375" style="54" customWidth="1"/>
    <col min="3335" max="3335" width="14.42578125" style="54" customWidth="1"/>
    <col min="3336" max="3336" width="11.28515625" style="54" customWidth="1"/>
    <col min="3337" max="3337" width="10.28515625" style="54" customWidth="1"/>
    <col min="3338" max="3338" width="13" style="54" customWidth="1"/>
    <col min="3339" max="3339" width="8.28515625" style="54" customWidth="1"/>
    <col min="3340" max="3584" width="10" style="54"/>
    <col min="3585" max="3585" width="2.5703125" style="54" customWidth="1"/>
    <col min="3586" max="3586" width="7.28515625" style="54" customWidth="1"/>
    <col min="3587" max="3587" width="23.5703125" style="54" customWidth="1"/>
    <col min="3588" max="3588" width="9.7109375" style="54" customWidth="1"/>
    <col min="3589" max="3589" width="0" style="54" hidden="1" customWidth="1"/>
    <col min="3590" max="3590" width="4.7109375" style="54" customWidth="1"/>
    <col min="3591" max="3591" width="14.42578125" style="54" customWidth="1"/>
    <col min="3592" max="3592" width="11.28515625" style="54" customWidth="1"/>
    <col min="3593" max="3593" width="10.28515625" style="54" customWidth="1"/>
    <col min="3594" max="3594" width="13" style="54" customWidth="1"/>
    <col min="3595" max="3595" width="8.28515625" style="54" customWidth="1"/>
    <col min="3596" max="3840" width="10" style="54"/>
    <col min="3841" max="3841" width="2.5703125" style="54" customWidth="1"/>
    <col min="3842" max="3842" width="7.28515625" style="54" customWidth="1"/>
    <col min="3843" max="3843" width="23.5703125" style="54" customWidth="1"/>
    <col min="3844" max="3844" width="9.7109375" style="54" customWidth="1"/>
    <col min="3845" max="3845" width="0" style="54" hidden="1" customWidth="1"/>
    <col min="3846" max="3846" width="4.7109375" style="54" customWidth="1"/>
    <col min="3847" max="3847" width="14.42578125" style="54" customWidth="1"/>
    <col min="3848" max="3848" width="11.28515625" style="54" customWidth="1"/>
    <col min="3849" max="3849" width="10.28515625" style="54" customWidth="1"/>
    <col min="3850" max="3850" width="13" style="54" customWidth="1"/>
    <col min="3851" max="3851" width="8.28515625" style="54" customWidth="1"/>
    <col min="3852" max="4096" width="10" style="54"/>
    <col min="4097" max="4097" width="2.5703125" style="54" customWidth="1"/>
    <col min="4098" max="4098" width="7.28515625" style="54" customWidth="1"/>
    <col min="4099" max="4099" width="23.5703125" style="54" customWidth="1"/>
    <col min="4100" max="4100" width="9.7109375" style="54" customWidth="1"/>
    <col min="4101" max="4101" width="0" style="54" hidden="1" customWidth="1"/>
    <col min="4102" max="4102" width="4.7109375" style="54" customWidth="1"/>
    <col min="4103" max="4103" width="14.42578125" style="54" customWidth="1"/>
    <col min="4104" max="4104" width="11.28515625" style="54" customWidth="1"/>
    <col min="4105" max="4105" width="10.28515625" style="54" customWidth="1"/>
    <col min="4106" max="4106" width="13" style="54" customWidth="1"/>
    <col min="4107" max="4107" width="8.28515625" style="54" customWidth="1"/>
    <col min="4108" max="4352" width="10" style="54"/>
    <col min="4353" max="4353" width="2.5703125" style="54" customWidth="1"/>
    <col min="4354" max="4354" width="7.28515625" style="54" customWidth="1"/>
    <col min="4355" max="4355" width="23.5703125" style="54" customWidth="1"/>
    <col min="4356" max="4356" width="9.7109375" style="54" customWidth="1"/>
    <col min="4357" max="4357" width="0" style="54" hidden="1" customWidth="1"/>
    <col min="4358" max="4358" width="4.7109375" style="54" customWidth="1"/>
    <col min="4359" max="4359" width="14.42578125" style="54" customWidth="1"/>
    <col min="4360" max="4360" width="11.28515625" style="54" customWidth="1"/>
    <col min="4361" max="4361" width="10.28515625" style="54" customWidth="1"/>
    <col min="4362" max="4362" width="13" style="54" customWidth="1"/>
    <col min="4363" max="4363" width="8.28515625" style="54" customWidth="1"/>
    <col min="4364" max="4608" width="10" style="54"/>
    <col min="4609" max="4609" width="2.5703125" style="54" customWidth="1"/>
    <col min="4610" max="4610" width="7.28515625" style="54" customWidth="1"/>
    <col min="4611" max="4611" width="23.5703125" style="54" customWidth="1"/>
    <col min="4612" max="4612" width="9.7109375" style="54" customWidth="1"/>
    <col min="4613" max="4613" width="0" style="54" hidden="1" customWidth="1"/>
    <col min="4614" max="4614" width="4.7109375" style="54" customWidth="1"/>
    <col min="4615" max="4615" width="14.42578125" style="54" customWidth="1"/>
    <col min="4616" max="4616" width="11.28515625" style="54" customWidth="1"/>
    <col min="4617" max="4617" width="10.28515625" style="54" customWidth="1"/>
    <col min="4618" max="4618" width="13" style="54" customWidth="1"/>
    <col min="4619" max="4619" width="8.28515625" style="54" customWidth="1"/>
    <col min="4620" max="4864" width="10" style="54"/>
    <col min="4865" max="4865" width="2.5703125" style="54" customWidth="1"/>
    <col min="4866" max="4866" width="7.28515625" style="54" customWidth="1"/>
    <col min="4867" max="4867" width="23.5703125" style="54" customWidth="1"/>
    <col min="4868" max="4868" width="9.7109375" style="54" customWidth="1"/>
    <col min="4869" max="4869" width="0" style="54" hidden="1" customWidth="1"/>
    <col min="4870" max="4870" width="4.7109375" style="54" customWidth="1"/>
    <col min="4871" max="4871" width="14.42578125" style="54" customWidth="1"/>
    <col min="4872" max="4872" width="11.28515625" style="54" customWidth="1"/>
    <col min="4873" max="4873" width="10.28515625" style="54" customWidth="1"/>
    <col min="4874" max="4874" width="13" style="54" customWidth="1"/>
    <col min="4875" max="4875" width="8.28515625" style="54" customWidth="1"/>
    <col min="4876" max="5120" width="10" style="54"/>
    <col min="5121" max="5121" width="2.5703125" style="54" customWidth="1"/>
    <col min="5122" max="5122" width="7.28515625" style="54" customWidth="1"/>
    <col min="5123" max="5123" width="23.5703125" style="54" customWidth="1"/>
    <col min="5124" max="5124" width="9.7109375" style="54" customWidth="1"/>
    <col min="5125" max="5125" width="0" style="54" hidden="1" customWidth="1"/>
    <col min="5126" max="5126" width="4.7109375" style="54" customWidth="1"/>
    <col min="5127" max="5127" width="14.42578125" style="54" customWidth="1"/>
    <col min="5128" max="5128" width="11.28515625" style="54" customWidth="1"/>
    <col min="5129" max="5129" width="10.28515625" style="54" customWidth="1"/>
    <col min="5130" max="5130" width="13" style="54" customWidth="1"/>
    <col min="5131" max="5131" width="8.28515625" style="54" customWidth="1"/>
    <col min="5132" max="5376" width="10" style="54"/>
    <col min="5377" max="5377" width="2.5703125" style="54" customWidth="1"/>
    <col min="5378" max="5378" width="7.28515625" style="54" customWidth="1"/>
    <col min="5379" max="5379" width="23.5703125" style="54" customWidth="1"/>
    <col min="5380" max="5380" width="9.7109375" style="54" customWidth="1"/>
    <col min="5381" max="5381" width="0" style="54" hidden="1" customWidth="1"/>
    <col min="5382" max="5382" width="4.7109375" style="54" customWidth="1"/>
    <col min="5383" max="5383" width="14.42578125" style="54" customWidth="1"/>
    <col min="5384" max="5384" width="11.28515625" style="54" customWidth="1"/>
    <col min="5385" max="5385" width="10.28515625" style="54" customWidth="1"/>
    <col min="5386" max="5386" width="13" style="54" customWidth="1"/>
    <col min="5387" max="5387" width="8.28515625" style="54" customWidth="1"/>
    <col min="5388" max="5632" width="10" style="54"/>
    <col min="5633" max="5633" width="2.5703125" style="54" customWidth="1"/>
    <col min="5634" max="5634" width="7.28515625" style="54" customWidth="1"/>
    <col min="5635" max="5635" width="23.5703125" style="54" customWidth="1"/>
    <col min="5636" max="5636" width="9.7109375" style="54" customWidth="1"/>
    <col min="5637" max="5637" width="0" style="54" hidden="1" customWidth="1"/>
    <col min="5638" max="5638" width="4.7109375" style="54" customWidth="1"/>
    <col min="5639" max="5639" width="14.42578125" style="54" customWidth="1"/>
    <col min="5640" max="5640" width="11.28515625" style="54" customWidth="1"/>
    <col min="5641" max="5641" width="10.28515625" style="54" customWidth="1"/>
    <col min="5642" max="5642" width="13" style="54" customWidth="1"/>
    <col min="5643" max="5643" width="8.28515625" style="54" customWidth="1"/>
    <col min="5644" max="5888" width="10" style="54"/>
    <col min="5889" max="5889" width="2.5703125" style="54" customWidth="1"/>
    <col min="5890" max="5890" width="7.28515625" style="54" customWidth="1"/>
    <col min="5891" max="5891" width="23.5703125" style="54" customWidth="1"/>
    <col min="5892" max="5892" width="9.7109375" style="54" customWidth="1"/>
    <col min="5893" max="5893" width="0" style="54" hidden="1" customWidth="1"/>
    <col min="5894" max="5894" width="4.7109375" style="54" customWidth="1"/>
    <col min="5895" max="5895" width="14.42578125" style="54" customWidth="1"/>
    <col min="5896" max="5896" width="11.28515625" style="54" customWidth="1"/>
    <col min="5897" max="5897" width="10.28515625" style="54" customWidth="1"/>
    <col min="5898" max="5898" width="13" style="54" customWidth="1"/>
    <col min="5899" max="5899" width="8.28515625" style="54" customWidth="1"/>
    <col min="5900" max="6144" width="10" style="54"/>
    <col min="6145" max="6145" width="2.5703125" style="54" customWidth="1"/>
    <col min="6146" max="6146" width="7.28515625" style="54" customWidth="1"/>
    <col min="6147" max="6147" width="23.5703125" style="54" customWidth="1"/>
    <col min="6148" max="6148" width="9.7109375" style="54" customWidth="1"/>
    <col min="6149" max="6149" width="0" style="54" hidden="1" customWidth="1"/>
    <col min="6150" max="6150" width="4.7109375" style="54" customWidth="1"/>
    <col min="6151" max="6151" width="14.42578125" style="54" customWidth="1"/>
    <col min="6152" max="6152" width="11.28515625" style="54" customWidth="1"/>
    <col min="6153" max="6153" width="10.28515625" style="54" customWidth="1"/>
    <col min="6154" max="6154" width="13" style="54" customWidth="1"/>
    <col min="6155" max="6155" width="8.28515625" style="54" customWidth="1"/>
    <col min="6156" max="6400" width="10" style="54"/>
    <col min="6401" max="6401" width="2.5703125" style="54" customWidth="1"/>
    <col min="6402" max="6402" width="7.28515625" style="54" customWidth="1"/>
    <col min="6403" max="6403" width="23.5703125" style="54" customWidth="1"/>
    <col min="6404" max="6404" width="9.7109375" style="54" customWidth="1"/>
    <col min="6405" max="6405" width="0" style="54" hidden="1" customWidth="1"/>
    <col min="6406" max="6406" width="4.7109375" style="54" customWidth="1"/>
    <col min="6407" max="6407" width="14.42578125" style="54" customWidth="1"/>
    <col min="6408" max="6408" width="11.28515625" style="54" customWidth="1"/>
    <col min="6409" max="6409" width="10.28515625" style="54" customWidth="1"/>
    <col min="6410" max="6410" width="13" style="54" customWidth="1"/>
    <col min="6411" max="6411" width="8.28515625" style="54" customWidth="1"/>
    <col min="6412" max="6656" width="10" style="54"/>
    <col min="6657" max="6657" width="2.5703125" style="54" customWidth="1"/>
    <col min="6658" max="6658" width="7.28515625" style="54" customWidth="1"/>
    <col min="6659" max="6659" width="23.5703125" style="54" customWidth="1"/>
    <col min="6660" max="6660" width="9.7109375" style="54" customWidth="1"/>
    <col min="6661" max="6661" width="0" style="54" hidden="1" customWidth="1"/>
    <col min="6662" max="6662" width="4.7109375" style="54" customWidth="1"/>
    <col min="6663" max="6663" width="14.42578125" style="54" customWidth="1"/>
    <col min="6664" max="6664" width="11.28515625" style="54" customWidth="1"/>
    <col min="6665" max="6665" width="10.28515625" style="54" customWidth="1"/>
    <col min="6666" max="6666" width="13" style="54" customWidth="1"/>
    <col min="6667" max="6667" width="8.28515625" style="54" customWidth="1"/>
    <col min="6668" max="6912" width="10" style="54"/>
    <col min="6913" max="6913" width="2.5703125" style="54" customWidth="1"/>
    <col min="6914" max="6914" width="7.28515625" style="54" customWidth="1"/>
    <col min="6915" max="6915" width="23.5703125" style="54" customWidth="1"/>
    <col min="6916" max="6916" width="9.7109375" style="54" customWidth="1"/>
    <col min="6917" max="6917" width="0" style="54" hidden="1" customWidth="1"/>
    <col min="6918" max="6918" width="4.7109375" style="54" customWidth="1"/>
    <col min="6919" max="6919" width="14.42578125" style="54" customWidth="1"/>
    <col min="6920" max="6920" width="11.28515625" style="54" customWidth="1"/>
    <col min="6921" max="6921" width="10.28515625" style="54" customWidth="1"/>
    <col min="6922" max="6922" width="13" style="54" customWidth="1"/>
    <col min="6923" max="6923" width="8.28515625" style="54" customWidth="1"/>
    <col min="6924" max="7168" width="10" style="54"/>
    <col min="7169" max="7169" width="2.5703125" style="54" customWidth="1"/>
    <col min="7170" max="7170" width="7.28515625" style="54" customWidth="1"/>
    <col min="7171" max="7171" width="23.5703125" style="54" customWidth="1"/>
    <col min="7172" max="7172" width="9.7109375" style="54" customWidth="1"/>
    <col min="7173" max="7173" width="0" style="54" hidden="1" customWidth="1"/>
    <col min="7174" max="7174" width="4.7109375" style="54" customWidth="1"/>
    <col min="7175" max="7175" width="14.42578125" style="54" customWidth="1"/>
    <col min="7176" max="7176" width="11.28515625" style="54" customWidth="1"/>
    <col min="7177" max="7177" width="10.28515625" style="54" customWidth="1"/>
    <col min="7178" max="7178" width="13" style="54" customWidth="1"/>
    <col min="7179" max="7179" width="8.28515625" style="54" customWidth="1"/>
    <col min="7180" max="7424" width="10" style="54"/>
    <col min="7425" max="7425" width="2.5703125" style="54" customWidth="1"/>
    <col min="7426" max="7426" width="7.28515625" style="54" customWidth="1"/>
    <col min="7427" max="7427" width="23.5703125" style="54" customWidth="1"/>
    <col min="7428" max="7428" width="9.7109375" style="54" customWidth="1"/>
    <col min="7429" max="7429" width="0" style="54" hidden="1" customWidth="1"/>
    <col min="7430" max="7430" width="4.7109375" style="54" customWidth="1"/>
    <col min="7431" max="7431" width="14.42578125" style="54" customWidth="1"/>
    <col min="7432" max="7432" width="11.28515625" style="54" customWidth="1"/>
    <col min="7433" max="7433" width="10.28515625" style="54" customWidth="1"/>
    <col min="7434" max="7434" width="13" style="54" customWidth="1"/>
    <col min="7435" max="7435" width="8.28515625" style="54" customWidth="1"/>
    <col min="7436" max="7680" width="10" style="54"/>
    <col min="7681" max="7681" width="2.5703125" style="54" customWidth="1"/>
    <col min="7682" max="7682" width="7.28515625" style="54" customWidth="1"/>
    <col min="7683" max="7683" width="23.5703125" style="54" customWidth="1"/>
    <col min="7684" max="7684" width="9.7109375" style="54" customWidth="1"/>
    <col min="7685" max="7685" width="0" style="54" hidden="1" customWidth="1"/>
    <col min="7686" max="7686" width="4.7109375" style="54" customWidth="1"/>
    <col min="7687" max="7687" width="14.42578125" style="54" customWidth="1"/>
    <col min="7688" max="7688" width="11.28515625" style="54" customWidth="1"/>
    <col min="7689" max="7689" width="10.28515625" style="54" customWidth="1"/>
    <col min="7690" max="7690" width="13" style="54" customWidth="1"/>
    <col min="7691" max="7691" width="8.28515625" style="54" customWidth="1"/>
    <col min="7692" max="7936" width="10" style="54"/>
    <col min="7937" max="7937" width="2.5703125" style="54" customWidth="1"/>
    <col min="7938" max="7938" width="7.28515625" style="54" customWidth="1"/>
    <col min="7939" max="7939" width="23.5703125" style="54" customWidth="1"/>
    <col min="7940" max="7940" width="9.7109375" style="54" customWidth="1"/>
    <col min="7941" max="7941" width="0" style="54" hidden="1" customWidth="1"/>
    <col min="7942" max="7942" width="4.7109375" style="54" customWidth="1"/>
    <col min="7943" max="7943" width="14.42578125" style="54" customWidth="1"/>
    <col min="7944" max="7944" width="11.28515625" style="54" customWidth="1"/>
    <col min="7945" max="7945" width="10.28515625" style="54" customWidth="1"/>
    <col min="7946" max="7946" width="13" style="54" customWidth="1"/>
    <col min="7947" max="7947" width="8.28515625" style="54" customWidth="1"/>
    <col min="7948" max="8192" width="10" style="54"/>
    <col min="8193" max="8193" width="2.5703125" style="54" customWidth="1"/>
    <col min="8194" max="8194" width="7.28515625" style="54" customWidth="1"/>
    <col min="8195" max="8195" width="23.5703125" style="54" customWidth="1"/>
    <col min="8196" max="8196" width="9.7109375" style="54" customWidth="1"/>
    <col min="8197" max="8197" width="0" style="54" hidden="1" customWidth="1"/>
    <col min="8198" max="8198" width="4.7109375" style="54" customWidth="1"/>
    <col min="8199" max="8199" width="14.42578125" style="54" customWidth="1"/>
    <col min="8200" max="8200" width="11.28515625" style="54" customWidth="1"/>
    <col min="8201" max="8201" width="10.28515625" style="54" customWidth="1"/>
    <col min="8202" max="8202" width="13" style="54" customWidth="1"/>
    <col min="8203" max="8203" width="8.28515625" style="54" customWidth="1"/>
    <col min="8204" max="8448" width="10" style="54"/>
    <col min="8449" max="8449" width="2.5703125" style="54" customWidth="1"/>
    <col min="8450" max="8450" width="7.28515625" style="54" customWidth="1"/>
    <col min="8451" max="8451" width="23.5703125" style="54" customWidth="1"/>
    <col min="8452" max="8452" width="9.7109375" style="54" customWidth="1"/>
    <col min="8453" max="8453" width="0" style="54" hidden="1" customWidth="1"/>
    <col min="8454" max="8454" width="4.7109375" style="54" customWidth="1"/>
    <col min="8455" max="8455" width="14.42578125" style="54" customWidth="1"/>
    <col min="8456" max="8456" width="11.28515625" style="54" customWidth="1"/>
    <col min="8457" max="8457" width="10.28515625" style="54" customWidth="1"/>
    <col min="8458" max="8458" width="13" style="54" customWidth="1"/>
    <col min="8459" max="8459" width="8.28515625" style="54" customWidth="1"/>
    <col min="8460" max="8704" width="10" style="54"/>
    <col min="8705" max="8705" width="2.5703125" style="54" customWidth="1"/>
    <col min="8706" max="8706" width="7.28515625" style="54" customWidth="1"/>
    <col min="8707" max="8707" width="23.5703125" style="54" customWidth="1"/>
    <col min="8708" max="8708" width="9.7109375" style="54" customWidth="1"/>
    <col min="8709" max="8709" width="0" style="54" hidden="1" customWidth="1"/>
    <col min="8710" max="8710" width="4.7109375" style="54" customWidth="1"/>
    <col min="8711" max="8711" width="14.42578125" style="54" customWidth="1"/>
    <col min="8712" max="8712" width="11.28515625" style="54" customWidth="1"/>
    <col min="8713" max="8713" width="10.28515625" style="54" customWidth="1"/>
    <col min="8714" max="8714" width="13" style="54" customWidth="1"/>
    <col min="8715" max="8715" width="8.28515625" style="54" customWidth="1"/>
    <col min="8716" max="8960" width="10" style="54"/>
    <col min="8961" max="8961" width="2.5703125" style="54" customWidth="1"/>
    <col min="8962" max="8962" width="7.28515625" style="54" customWidth="1"/>
    <col min="8963" max="8963" width="23.5703125" style="54" customWidth="1"/>
    <col min="8964" max="8964" width="9.7109375" style="54" customWidth="1"/>
    <col min="8965" max="8965" width="0" style="54" hidden="1" customWidth="1"/>
    <col min="8966" max="8966" width="4.7109375" style="54" customWidth="1"/>
    <col min="8967" max="8967" width="14.42578125" style="54" customWidth="1"/>
    <col min="8968" max="8968" width="11.28515625" style="54" customWidth="1"/>
    <col min="8969" max="8969" width="10.28515625" style="54" customWidth="1"/>
    <col min="8970" max="8970" width="13" style="54" customWidth="1"/>
    <col min="8971" max="8971" width="8.28515625" style="54" customWidth="1"/>
    <col min="8972" max="9216" width="10" style="54"/>
    <col min="9217" max="9217" width="2.5703125" style="54" customWidth="1"/>
    <col min="9218" max="9218" width="7.28515625" style="54" customWidth="1"/>
    <col min="9219" max="9219" width="23.5703125" style="54" customWidth="1"/>
    <col min="9220" max="9220" width="9.7109375" style="54" customWidth="1"/>
    <col min="9221" max="9221" width="0" style="54" hidden="1" customWidth="1"/>
    <col min="9222" max="9222" width="4.7109375" style="54" customWidth="1"/>
    <col min="9223" max="9223" width="14.42578125" style="54" customWidth="1"/>
    <col min="9224" max="9224" width="11.28515625" style="54" customWidth="1"/>
    <col min="9225" max="9225" width="10.28515625" style="54" customWidth="1"/>
    <col min="9226" max="9226" width="13" style="54" customWidth="1"/>
    <col min="9227" max="9227" width="8.28515625" style="54" customWidth="1"/>
    <col min="9228" max="9472" width="10" style="54"/>
    <col min="9473" max="9473" width="2.5703125" style="54" customWidth="1"/>
    <col min="9474" max="9474" width="7.28515625" style="54" customWidth="1"/>
    <col min="9475" max="9475" width="23.5703125" style="54" customWidth="1"/>
    <col min="9476" max="9476" width="9.7109375" style="54" customWidth="1"/>
    <col min="9477" max="9477" width="0" style="54" hidden="1" customWidth="1"/>
    <col min="9478" max="9478" width="4.7109375" style="54" customWidth="1"/>
    <col min="9479" max="9479" width="14.42578125" style="54" customWidth="1"/>
    <col min="9480" max="9480" width="11.28515625" style="54" customWidth="1"/>
    <col min="9481" max="9481" width="10.28515625" style="54" customWidth="1"/>
    <col min="9482" max="9482" width="13" style="54" customWidth="1"/>
    <col min="9483" max="9483" width="8.28515625" style="54" customWidth="1"/>
    <col min="9484" max="9728" width="10" style="54"/>
    <col min="9729" max="9729" width="2.5703125" style="54" customWidth="1"/>
    <col min="9730" max="9730" width="7.28515625" style="54" customWidth="1"/>
    <col min="9731" max="9731" width="23.5703125" style="54" customWidth="1"/>
    <col min="9732" max="9732" width="9.7109375" style="54" customWidth="1"/>
    <col min="9733" max="9733" width="0" style="54" hidden="1" customWidth="1"/>
    <col min="9734" max="9734" width="4.7109375" style="54" customWidth="1"/>
    <col min="9735" max="9735" width="14.42578125" style="54" customWidth="1"/>
    <col min="9736" max="9736" width="11.28515625" style="54" customWidth="1"/>
    <col min="9737" max="9737" width="10.28515625" style="54" customWidth="1"/>
    <col min="9738" max="9738" width="13" style="54" customWidth="1"/>
    <col min="9739" max="9739" width="8.28515625" style="54" customWidth="1"/>
    <col min="9740" max="9984" width="10" style="54"/>
    <col min="9985" max="9985" width="2.5703125" style="54" customWidth="1"/>
    <col min="9986" max="9986" width="7.28515625" style="54" customWidth="1"/>
    <col min="9987" max="9987" width="23.5703125" style="54" customWidth="1"/>
    <col min="9988" max="9988" width="9.7109375" style="54" customWidth="1"/>
    <col min="9989" max="9989" width="0" style="54" hidden="1" customWidth="1"/>
    <col min="9990" max="9990" width="4.7109375" style="54" customWidth="1"/>
    <col min="9991" max="9991" width="14.42578125" style="54" customWidth="1"/>
    <col min="9992" max="9992" width="11.28515625" style="54" customWidth="1"/>
    <col min="9993" max="9993" width="10.28515625" style="54" customWidth="1"/>
    <col min="9994" max="9994" width="13" style="54" customWidth="1"/>
    <col min="9995" max="9995" width="8.28515625" style="54" customWidth="1"/>
    <col min="9996" max="10240" width="10" style="54"/>
    <col min="10241" max="10241" width="2.5703125" style="54" customWidth="1"/>
    <col min="10242" max="10242" width="7.28515625" style="54" customWidth="1"/>
    <col min="10243" max="10243" width="23.5703125" style="54" customWidth="1"/>
    <col min="10244" max="10244" width="9.7109375" style="54" customWidth="1"/>
    <col min="10245" max="10245" width="0" style="54" hidden="1" customWidth="1"/>
    <col min="10246" max="10246" width="4.7109375" style="54" customWidth="1"/>
    <col min="10247" max="10247" width="14.42578125" style="54" customWidth="1"/>
    <col min="10248" max="10248" width="11.28515625" style="54" customWidth="1"/>
    <col min="10249" max="10249" width="10.28515625" style="54" customWidth="1"/>
    <col min="10250" max="10250" width="13" style="54" customWidth="1"/>
    <col min="10251" max="10251" width="8.28515625" style="54" customWidth="1"/>
    <col min="10252" max="10496" width="10" style="54"/>
    <col min="10497" max="10497" width="2.5703125" style="54" customWidth="1"/>
    <col min="10498" max="10498" width="7.28515625" style="54" customWidth="1"/>
    <col min="10499" max="10499" width="23.5703125" style="54" customWidth="1"/>
    <col min="10500" max="10500" width="9.7109375" style="54" customWidth="1"/>
    <col min="10501" max="10501" width="0" style="54" hidden="1" customWidth="1"/>
    <col min="10502" max="10502" width="4.7109375" style="54" customWidth="1"/>
    <col min="10503" max="10503" width="14.42578125" style="54" customWidth="1"/>
    <col min="10504" max="10504" width="11.28515625" style="54" customWidth="1"/>
    <col min="10505" max="10505" width="10.28515625" style="54" customWidth="1"/>
    <col min="10506" max="10506" width="13" style="54" customWidth="1"/>
    <col min="10507" max="10507" width="8.28515625" style="54" customWidth="1"/>
    <col min="10508" max="10752" width="10" style="54"/>
    <col min="10753" max="10753" width="2.5703125" style="54" customWidth="1"/>
    <col min="10754" max="10754" width="7.28515625" style="54" customWidth="1"/>
    <col min="10755" max="10755" width="23.5703125" style="54" customWidth="1"/>
    <col min="10756" max="10756" width="9.7109375" style="54" customWidth="1"/>
    <col min="10757" max="10757" width="0" style="54" hidden="1" customWidth="1"/>
    <col min="10758" max="10758" width="4.7109375" style="54" customWidth="1"/>
    <col min="10759" max="10759" width="14.42578125" style="54" customWidth="1"/>
    <col min="10760" max="10760" width="11.28515625" style="54" customWidth="1"/>
    <col min="10761" max="10761" width="10.28515625" style="54" customWidth="1"/>
    <col min="10762" max="10762" width="13" style="54" customWidth="1"/>
    <col min="10763" max="10763" width="8.28515625" style="54" customWidth="1"/>
    <col min="10764" max="11008" width="10" style="54"/>
    <col min="11009" max="11009" width="2.5703125" style="54" customWidth="1"/>
    <col min="11010" max="11010" width="7.28515625" style="54" customWidth="1"/>
    <col min="11011" max="11011" width="23.5703125" style="54" customWidth="1"/>
    <col min="11012" max="11012" width="9.7109375" style="54" customWidth="1"/>
    <col min="11013" max="11013" width="0" style="54" hidden="1" customWidth="1"/>
    <col min="11014" max="11014" width="4.7109375" style="54" customWidth="1"/>
    <col min="11015" max="11015" width="14.42578125" style="54" customWidth="1"/>
    <col min="11016" max="11016" width="11.28515625" style="54" customWidth="1"/>
    <col min="11017" max="11017" width="10.28515625" style="54" customWidth="1"/>
    <col min="11018" max="11018" width="13" style="54" customWidth="1"/>
    <col min="11019" max="11019" width="8.28515625" style="54" customWidth="1"/>
    <col min="11020" max="11264" width="10" style="54"/>
    <col min="11265" max="11265" width="2.5703125" style="54" customWidth="1"/>
    <col min="11266" max="11266" width="7.28515625" style="54" customWidth="1"/>
    <col min="11267" max="11267" width="23.5703125" style="54" customWidth="1"/>
    <col min="11268" max="11268" width="9.7109375" style="54" customWidth="1"/>
    <col min="11269" max="11269" width="0" style="54" hidden="1" customWidth="1"/>
    <col min="11270" max="11270" width="4.7109375" style="54" customWidth="1"/>
    <col min="11271" max="11271" width="14.42578125" style="54" customWidth="1"/>
    <col min="11272" max="11272" width="11.28515625" style="54" customWidth="1"/>
    <col min="11273" max="11273" width="10.28515625" style="54" customWidth="1"/>
    <col min="11274" max="11274" width="13" style="54" customWidth="1"/>
    <col min="11275" max="11275" width="8.28515625" style="54" customWidth="1"/>
    <col min="11276" max="11520" width="10" style="54"/>
    <col min="11521" max="11521" width="2.5703125" style="54" customWidth="1"/>
    <col min="11522" max="11522" width="7.28515625" style="54" customWidth="1"/>
    <col min="11523" max="11523" width="23.5703125" style="54" customWidth="1"/>
    <col min="11524" max="11524" width="9.7109375" style="54" customWidth="1"/>
    <col min="11525" max="11525" width="0" style="54" hidden="1" customWidth="1"/>
    <col min="11526" max="11526" width="4.7109375" style="54" customWidth="1"/>
    <col min="11527" max="11527" width="14.42578125" style="54" customWidth="1"/>
    <col min="11528" max="11528" width="11.28515625" style="54" customWidth="1"/>
    <col min="11529" max="11529" width="10.28515625" style="54" customWidth="1"/>
    <col min="11530" max="11530" width="13" style="54" customWidth="1"/>
    <col min="11531" max="11531" width="8.28515625" style="54" customWidth="1"/>
    <col min="11532" max="11776" width="10" style="54"/>
    <col min="11777" max="11777" width="2.5703125" style="54" customWidth="1"/>
    <col min="11778" max="11778" width="7.28515625" style="54" customWidth="1"/>
    <col min="11779" max="11779" width="23.5703125" style="54" customWidth="1"/>
    <col min="11780" max="11780" width="9.7109375" style="54" customWidth="1"/>
    <col min="11781" max="11781" width="0" style="54" hidden="1" customWidth="1"/>
    <col min="11782" max="11782" width="4.7109375" style="54" customWidth="1"/>
    <col min="11783" max="11783" width="14.42578125" style="54" customWidth="1"/>
    <col min="11784" max="11784" width="11.28515625" style="54" customWidth="1"/>
    <col min="11785" max="11785" width="10.28515625" style="54" customWidth="1"/>
    <col min="11786" max="11786" width="13" style="54" customWidth="1"/>
    <col min="11787" max="11787" width="8.28515625" style="54" customWidth="1"/>
    <col min="11788" max="12032" width="10" style="54"/>
    <col min="12033" max="12033" width="2.5703125" style="54" customWidth="1"/>
    <col min="12034" max="12034" width="7.28515625" style="54" customWidth="1"/>
    <col min="12035" max="12035" width="23.5703125" style="54" customWidth="1"/>
    <col min="12036" max="12036" width="9.7109375" style="54" customWidth="1"/>
    <col min="12037" max="12037" width="0" style="54" hidden="1" customWidth="1"/>
    <col min="12038" max="12038" width="4.7109375" style="54" customWidth="1"/>
    <col min="12039" max="12039" width="14.42578125" style="54" customWidth="1"/>
    <col min="12040" max="12040" width="11.28515625" style="54" customWidth="1"/>
    <col min="12041" max="12041" width="10.28515625" style="54" customWidth="1"/>
    <col min="12042" max="12042" width="13" style="54" customWidth="1"/>
    <col min="12043" max="12043" width="8.28515625" style="54" customWidth="1"/>
    <col min="12044" max="12288" width="10" style="54"/>
    <col min="12289" max="12289" width="2.5703125" style="54" customWidth="1"/>
    <col min="12290" max="12290" width="7.28515625" style="54" customWidth="1"/>
    <col min="12291" max="12291" width="23.5703125" style="54" customWidth="1"/>
    <col min="12292" max="12292" width="9.7109375" style="54" customWidth="1"/>
    <col min="12293" max="12293" width="0" style="54" hidden="1" customWidth="1"/>
    <col min="12294" max="12294" width="4.7109375" style="54" customWidth="1"/>
    <col min="12295" max="12295" width="14.42578125" style="54" customWidth="1"/>
    <col min="12296" max="12296" width="11.28515625" style="54" customWidth="1"/>
    <col min="12297" max="12297" width="10.28515625" style="54" customWidth="1"/>
    <col min="12298" max="12298" width="13" style="54" customWidth="1"/>
    <col min="12299" max="12299" width="8.28515625" style="54" customWidth="1"/>
    <col min="12300" max="12544" width="10" style="54"/>
    <col min="12545" max="12545" width="2.5703125" style="54" customWidth="1"/>
    <col min="12546" max="12546" width="7.28515625" style="54" customWidth="1"/>
    <col min="12547" max="12547" width="23.5703125" style="54" customWidth="1"/>
    <col min="12548" max="12548" width="9.7109375" style="54" customWidth="1"/>
    <col min="12549" max="12549" width="0" style="54" hidden="1" customWidth="1"/>
    <col min="12550" max="12550" width="4.7109375" style="54" customWidth="1"/>
    <col min="12551" max="12551" width="14.42578125" style="54" customWidth="1"/>
    <col min="12552" max="12552" width="11.28515625" style="54" customWidth="1"/>
    <col min="12553" max="12553" width="10.28515625" style="54" customWidth="1"/>
    <col min="12554" max="12554" width="13" style="54" customWidth="1"/>
    <col min="12555" max="12555" width="8.28515625" style="54" customWidth="1"/>
    <col min="12556" max="12800" width="10" style="54"/>
    <col min="12801" max="12801" width="2.5703125" style="54" customWidth="1"/>
    <col min="12802" max="12802" width="7.28515625" style="54" customWidth="1"/>
    <col min="12803" max="12803" width="23.5703125" style="54" customWidth="1"/>
    <col min="12804" max="12804" width="9.7109375" style="54" customWidth="1"/>
    <col min="12805" max="12805" width="0" style="54" hidden="1" customWidth="1"/>
    <col min="12806" max="12806" width="4.7109375" style="54" customWidth="1"/>
    <col min="12807" max="12807" width="14.42578125" style="54" customWidth="1"/>
    <col min="12808" max="12808" width="11.28515625" style="54" customWidth="1"/>
    <col min="12809" max="12809" width="10.28515625" style="54" customWidth="1"/>
    <col min="12810" max="12810" width="13" style="54" customWidth="1"/>
    <col min="12811" max="12811" width="8.28515625" style="54" customWidth="1"/>
    <col min="12812" max="13056" width="10" style="54"/>
    <col min="13057" max="13057" width="2.5703125" style="54" customWidth="1"/>
    <col min="13058" max="13058" width="7.28515625" style="54" customWidth="1"/>
    <col min="13059" max="13059" width="23.5703125" style="54" customWidth="1"/>
    <col min="13060" max="13060" width="9.7109375" style="54" customWidth="1"/>
    <col min="13061" max="13061" width="0" style="54" hidden="1" customWidth="1"/>
    <col min="13062" max="13062" width="4.7109375" style="54" customWidth="1"/>
    <col min="13063" max="13063" width="14.42578125" style="54" customWidth="1"/>
    <col min="13064" max="13064" width="11.28515625" style="54" customWidth="1"/>
    <col min="13065" max="13065" width="10.28515625" style="54" customWidth="1"/>
    <col min="13066" max="13066" width="13" style="54" customWidth="1"/>
    <col min="13067" max="13067" width="8.28515625" style="54" customWidth="1"/>
    <col min="13068" max="13312" width="10" style="54"/>
    <col min="13313" max="13313" width="2.5703125" style="54" customWidth="1"/>
    <col min="13314" max="13314" width="7.28515625" style="54" customWidth="1"/>
    <col min="13315" max="13315" width="23.5703125" style="54" customWidth="1"/>
    <col min="13316" max="13316" width="9.7109375" style="54" customWidth="1"/>
    <col min="13317" max="13317" width="0" style="54" hidden="1" customWidth="1"/>
    <col min="13318" max="13318" width="4.7109375" style="54" customWidth="1"/>
    <col min="13319" max="13319" width="14.42578125" style="54" customWidth="1"/>
    <col min="13320" max="13320" width="11.28515625" style="54" customWidth="1"/>
    <col min="13321" max="13321" width="10.28515625" style="54" customWidth="1"/>
    <col min="13322" max="13322" width="13" style="54" customWidth="1"/>
    <col min="13323" max="13323" width="8.28515625" style="54" customWidth="1"/>
    <col min="13324" max="13568" width="10" style="54"/>
    <col min="13569" max="13569" width="2.5703125" style="54" customWidth="1"/>
    <col min="13570" max="13570" width="7.28515625" style="54" customWidth="1"/>
    <col min="13571" max="13571" width="23.5703125" style="54" customWidth="1"/>
    <col min="13572" max="13572" width="9.7109375" style="54" customWidth="1"/>
    <col min="13573" max="13573" width="0" style="54" hidden="1" customWidth="1"/>
    <col min="13574" max="13574" width="4.7109375" style="54" customWidth="1"/>
    <col min="13575" max="13575" width="14.42578125" style="54" customWidth="1"/>
    <col min="13576" max="13576" width="11.28515625" style="54" customWidth="1"/>
    <col min="13577" max="13577" width="10.28515625" style="54" customWidth="1"/>
    <col min="13578" max="13578" width="13" style="54" customWidth="1"/>
    <col min="13579" max="13579" width="8.28515625" style="54" customWidth="1"/>
    <col min="13580" max="13824" width="10" style="54"/>
    <col min="13825" max="13825" width="2.5703125" style="54" customWidth="1"/>
    <col min="13826" max="13826" width="7.28515625" style="54" customWidth="1"/>
    <col min="13827" max="13827" width="23.5703125" style="54" customWidth="1"/>
    <col min="13828" max="13828" width="9.7109375" style="54" customWidth="1"/>
    <col min="13829" max="13829" width="0" style="54" hidden="1" customWidth="1"/>
    <col min="13830" max="13830" width="4.7109375" style="54" customWidth="1"/>
    <col min="13831" max="13831" width="14.42578125" style="54" customWidth="1"/>
    <col min="13832" max="13832" width="11.28515625" style="54" customWidth="1"/>
    <col min="13833" max="13833" width="10.28515625" style="54" customWidth="1"/>
    <col min="13834" max="13834" width="13" style="54" customWidth="1"/>
    <col min="13835" max="13835" width="8.28515625" style="54" customWidth="1"/>
    <col min="13836" max="14080" width="10" style="54"/>
    <col min="14081" max="14081" width="2.5703125" style="54" customWidth="1"/>
    <col min="14082" max="14082" width="7.28515625" style="54" customWidth="1"/>
    <col min="14083" max="14083" width="23.5703125" style="54" customWidth="1"/>
    <col min="14084" max="14084" width="9.7109375" style="54" customWidth="1"/>
    <col min="14085" max="14085" width="0" style="54" hidden="1" customWidth="1"/>
    <col min="14086" max="14086" width="4.7109375" style="54" customWidth="1"/>
    <col min="14087" max="14087" width="14.42578125" style="54" customWidth="1"/>
    <col min="14088" max="14088" width="11.28515625" style="54" customWidth="1"/>
    <col min="14089" max="14089" width="10.28515625" style="54" customWidth="1"/>
    <col min="14090" max="14090" width="13" style="54" customWidth="1"/>
    <col min="14091" max="14091" width="8.28515625" style="54" customWidth="1"/>
    <col min="14092" max="14336" width="10" style="54"/>
    <col min="14337" max="14337" width="2.5703125" style="54" customWidth="1"/>
    <col min="14338" max="14338" width="7.28515625" style="54" customWidth="1"/>
    <col min="14339" max="14339" width="23.5703125" style="54" customWidth="1"/>
    <col min="14340" max="14340" width="9.7109375" style="54" customWidth="1"/>
    <col min="14341" max="14341" width="0" style="54" hidden="1" customWidth="1"/>
    <col min="14342" max="14342" width="4.7109375" style="54" customWidth="1"/>
    <col min="14343" max="14343" width="14.42578125" style="54" customWidth="1"/>
    <col min="14344" max="14344" width="11.28515625" style="54" customWidth="1"/>
    <col min="14345" max="14345" width="10.28515625" style="54" customWidth="1"/>
    <col min="14346" max="14346" width="13" style="54" customWidth="1"/>
    <col min="14347" max="14347" width="8.28515625" style="54" customWidth="1"/>
    <col min="14348" max="14592" width="10" style="54"/>
    <col min="14593" max="14593" width="2.5703125" style="54" customWidth="1"/>
    <col min="14594" max="14594" width="7.28515625" style="54" customWidth="1"/>
    <col min="14595" max="14595" width="23.5703125" style="54" customWidth="1"/>
    <col min="14596" max="14596" width="9.7109375" style="54" customWidth="1"/>
    <col min="14597" max="14597" width="0" style="54" hidden="1" customWidth="1"/>
    <col min="14598" max="14598" width="4.7109375" style="54" customWidth="1"/>
    <col min="14599" max="14599" width="14.42578125" style="54" customWidth="1"/>
    <col min="14600" max="14600" width="11.28515625" style="54" customWidth="1"/>
    <col min="14601" max="14601" width="10.28515625" style="54" customWidth="1"/>
    <col min="14602" max="14602" width="13" style="54" customWidth="1"/>
    <col min="14603" max="14603" width="8.28515625" style="54" customWidth="1"/>
    <col min="14604" max="14848" width="10" style="54"/>
    <col min="14849" max="14849" width="2.5703125" style="54" customWidth="1"/>
    <col min="14850" max="14850" width="7.28515625" style="54" customWidth="1"/>
    <col min="14851" max="14851" width="23.5703125" style="54" customWidth="1"/>
    <col min="14852" max="14852" width="9.7109375" style="54" customWidth="1"/>
    <col min="14853" max="14853" width="0" style="54" hidden="1" customWidth="1"/>
    <col min="14854" max="14854" width="4.7109375" style="54" customWidth="1"/>
    <col min="14855" max="14855" width="14.42578125" style="54" customWidth="1"/>
    <col min="14856" max="14856" width="11.28515625" style="54" customWidth="1"/>
    <col min="14857" max="14857" width="10.28515625" style="54" customWidth="1"/>
    <col min="14858" max="14858" width="13" style="54" customWidth="1"/>
    <col min="14859" max="14859" width="8.28515625" style="54" customWidth="1"/>
    <col min="14860" max="15104" width="10" style="54"/>
    <col min="15105" max="15105" width="2.5703125" style="54" customWidth="1"/>
    <col min="15106" max="15106" width="7.28515625" style="54" customWidth="1"/>
    <col min="15107" max="15107" width="23.5703125" style="54" customWidth="1"/>
    <col min="15108" max="15108" width="9.7109375" style="54" customWidth="1"/>
    <col min="15109" max="15109" width="0" style="54" hidden="1" customWidth="1"/>
    <col min="15110" max="15110" width="4.7109375" style="54" customWidth="1"/>
    <col min="15111" max="15111" width="14.42578125" style="54" customWidth="1"/>
    <col min="15112" max="15112" width="11.28515625" style="54" customWidth="1"/>
    <col min="15113" max="15113" width="10.28515625" style="54" customWidth="1"/>
    <col min="15114" max="15114" width="13" style="54" customWidth="1"/>
    <col min="15115" max="15115" width="8.28515625" style="54" customWidth="1"/>
    <col min="15116" max="15360" width="10" style="54"/>
    <col min="15361" max="15361" width="2.5703125" style="54" customWidth="1"/>
    <col min="15362" max="15362" width="7.28515625" style="54" customWidth="1"/>
    <col min="15363" max="15363" width="23.5703125" style="54" customWidth="1"/>
    <col min="15364" max="15364" width="9.7109375" style="54" customWidth="1"/>
    <col min="15365" max="15365" width="0" style="54" hidden="1" customWidth="1"/>
    <col min="15366" max="15366" width="4.7109375" style="54" customWidth="1"/>
    <col min="15367" max="15367" width="14.42578125" style="54" customWidth="1"/>
    <col min="15368" max="15368" width="11.28515625" style="54" customWidth="1"/>
    <col min="15369" max="15369" width="10.28515625" style="54" customWidth="1"/>
    <col min="15370" max="15370" width="13" style="54" customWidth="1"/>
    <col min="15371" max="15371" width="8.28515625" style="54" customWidth="1"/>
    <col min="15372" max="15616" width="10" style="54"/>
    <col min="15617" max="15617" width="2.5703125" style="54" customWidth="1"/>
    <col min="15618" max="15618" width="7.28515625" style="54" customWidth="1"/>
    <col min="15619" max="15619" width="23.5703125" style="54" customWidth="1"/>
    <col min="15620" max="15620" width="9.7109375" style="54" customWidth="1"/>
    <col min="15621" max="15621" width="0" style="54" hidden="1" customWidth="1"/>
    <col min="15622" max="15622" width="4.7109375" style="54" customWidth="1"/>
    <col min="15623" max="15623" width="14.42578125" style="54" customWidth="1"/>
    <col min="15624" max="15624" width="11.28515625" style="54" customWidth="1"/>
    <col min="15625" max="15625" width="10.28515625" style="54" customWidth="1"/>
    <col min="15626" max="15626" width="13" style="54" customWidth="1"/>
    <col min="15627" max="15627" width="8.28515625" style="54" customWidth="1"/>
    <col min="15628" max="15872" width="10" style="54"/>
    <col min="15873" max="15873" width="2.5703125" style="54" customWidth="1"/>
    <col min="15874" max="15874" width="7.28515625" style="54" customWidth="1"/>
    <col min="15875" max="15875" width="23.5703125" style="54" customWidth="1"/>
    <col min="15876" max="15876" width="9.7109375" style="54" customWidth="1"/>
    <col min="15877" max="15877" width="0" style="54" hidden="1" customWidth="1"/>
    <col min="15878" max="15878" width="4.7109375" style="54" customWidth="1"/>
    <col min="15879" max="15879" width="14.42578125" style="54" customWidth="1"/>
    <col min="15880" max="15880" width="11.28515625" style="54" customWidth="1"/>
    <col min="15881" max="15881" width="10.28515625" style="54" customWidth="1"/>
    <col min="15882" max="15882" width="13" style="54" customWidth="1"/>
    <col min="15883" max="15883" width="8.28515625" style="54" customWidth="1"/>
    <col min="15884" max="16128" width="10" style="54"/>
    <col min="16129" max="16129" width="2.5703125" style="54" customWidth="1"/>
    <col min="16130" max="16130" width="7.28515625" style="54" customWidth="1"/>
    <col min="16131" max="16131" width="23.5703125" style="54" customWidth="1"/>
    <col min="16132" max="16132" width="9.7109375" style="54" customWidth="1"/>
    <col min="16133" max="16133" width="0" style="54" hidden="1" customWidth="1"/>
    <col min="16134" max="16134" width="4.7109375" style="54" customWidth="1"/>
    <col min="16135" max="16135" width="14.42578125" style="54" customWidth="1"/>
    <col min="16136" max="16136" width="11.28515625" style="54" customWidth="1"/>
    <col min="16137" max="16137" width="10.28515625" style="54" customWidth="1"/>
    <col min="16138" max="16138" width="13" style="54" customWidth="1"/>
    <col min="16139" max="16139" width="8.28515625" style="54" customWidth="1"/>
    <col min="16140" max="16384" width="10" style="54"/>
  </cols>
  <sheetData>
    <row r="1" spans="2:13" ht="12" customHeight="1" x14ac:dyDescent="0.2">
      <c r="B1" s="53" t="str">
        <f>'6.1'!B1</f>
        <v>PacifiCorp</v>
      </c>
      <c r="D1" s="55"/>
      <c r="E1" s="55"/>
      <c r="F1" s="55"/>
      <c r="G1" s="55"/>
      <c r="H1" s="55"/>
      <c r="I1" s="55"/>
      <c r="J1" s="55" t="s">
        <v>199</v>
      </c>
      <c r="K1" s="55">
        <v>6.2</v>
      </c>
    </row>
    <row r="2" spans="2:13" ht="12" customHeight="1" x14ac:dyDescent="0.2">
      <c r="B2" s="53" t="str">
        <f>'6.1'!B2</f>
        <v>Washington 2023 General Rate Case</v>
      </c>
      <c r="D2" s="55"/>
      <c r="E2" s="55"/>
      <c r="F2" s="55"/>
      <c r="G2" s="55"/>
      <c r="H2" s="55"/>
      <c r="I2" s="55"/>
      <c r="J2" s="55"/>
      <c r="K2" s="55"/>
    </row>
    <row r="3" spans="2:13" ht="12" customHeight="1" x14ac:dyDescent="0.2">
      <c r="B3" s="53" t="s">
        <v>196</v>
      </c>
      <c r="D3" s="55"/>
      <c r="E3" s="55"/>
      <c r="F3" s="55"/>
      <c r="G3" s="55"/>
      <c r="H3" s="55"/>
      <c r="I3" s="55"/>
      <c r="J3" s="55"/>
      <c r="K3" s="55"/>
    </row>
    <row r="4" spans="2:13" ht="12" customHeight="1" x14ac:dyDescent="0.2">
      <c r="D4" s="55"/>
      <c r="E4" s="55"/>
      <c r="F4" s="55"/>
      <c r="G4" s="55"/>
      <c r="H4" s="55"/>
      <c r="I4" s="55"/>
      <c r="J4" s="55"/>
      <c r="K4" s="55"/>
    </row>
    <row r="5" spans="2:13" ht="12" customHeight="1" x14ac:dyDescent="0.2">
      <c r="D5" s="55"/>
      <c r="E5" s="55"/>
      <c r="F5" s="55"/>
      <c r="G5" s="55"/>
      <c r="H5" s="55"/>
      <c r="I5" s="55"/>
      <c r="J5" s="55"/>
      <c r="K5" s="55"/>
    </row>
    <row r="6" spans="2:13" ht="12" customHeight="1" x14ac:dyDescent="0.2">
      <c r="D6" s="55"/>
      <c r="E6" s="55"/>
      <c r="F6" s="55"/>
      <c r="G6" s="55" t="s">
        <v>2</v>
      </c>
      <c r="H6" s="55"/>
      <c r="I6" s="55"/>
      <c r="J6" s="55" t="s">
        <v>3</v>
      </c>
      <c r="K6" s="55"/>
    </row>
    <row r="7" spans="2:13" ht="12" customHeight="1" x14ac:dyDescent="0.2">
      <c r="D7" s="56" t="s">
        <v>4</v>
      </c>
      <c r="E7" s="56"/>
      <c r="F7" s="56" t="s">
        <v>5</v>
      </c>
      <c r="G7" s="56" t="s">
        <v>6</v>
      </c>
      <c r="H7" s="56" t="s">
        <v>7</v>
      </c>
      <c r="I7" s="56" t="s">
        <v>8</v>
      </c>
      <c r="J7" s="56" t="s">
        <v>9</v>
      </c>
      <c r="K7" s="56" t="s">
        <v>10</v>
      </c>
    </row>
    <row r="8" spans="2:13" ht="12" customHeight="1" x14ac:dyDescent="0.2">
      <c r="B8" s="57" t="s">
        <v>149</v>
      </c>
      <c r="D8" s="55"/>
      <c r="E8" s="55"/>
      <c r="F8" s="55"/>
      <c r="G8" s="55"/>
      <c r="H8" s="55"/>
      <c r="I8" s="55"/>
      <c r="J8" s="58"/>
      <c r="K8" s="55"/>
    </row>
    <row r="9" spans="2:13" ht="12" customHeight="1" x14ac:dyDescent="0.2">
      <c r="B9" s="59" t="s">
        <v>150</v>
      </c>
      <c r="D9" s="55" t="s">
        <v>54</v>
      </c>
      <c r="E9" s="55" t="str">
        <f t="shared" ref="E9:E45" si="0">D9&amp;H9</f>
        <v>108SPCAGE</v>
      </c>
      <c r="F9" s="55" t="s">
        <v>198</v>
      </c>
      <c r="G9" s="58">
        <f>SUMIF('6.2.2-6.2.3'!$H$10:$H$136,'6.2'!E9,'6.2.2-6.2.3'!$K$10:$K$136)</f>
        <v>-458549881.55514717</v>
      </c>
      <c r="H9" s="60" t="s">
        <v>14</v>
      </c>
      <c r="I9" s="61">
        <v>0</v>
      </c>
      <c r="J9" s="62">
        <f>G9*I9</f>
        <v>0</v>
      </c>
      <c r="K9" s="55"/>
      <c r="L9" s="63"/>
      <c r="M9" s="52"/>
    </row>
    <row r="10" spans="2:13" ht="12" customHeight="1" x14ac:dyDescent="0.2">
      <c r="B10" s="59" t="s">
        <v>150</v>
      </c>
      <c r="D10" s="55" t="s">
        <v>54</v>
      </c>
      <c r="E10" s="55" t="str">
        <f t="shared" si="0"/>
        <v>108SPCAGW</v>
      </c>
      <c r="F10" s="55" t="s">
        <v>198</v>
      </c>
      <c r="G10" s="58">
        <f>SUMIF('6.2.2-6.2.3'!$H$10:$H$136,'6.2'!E10,'6.2.2-6.2.3'!$K$10:$K$136)</f>
        <v>8.3673262537705013E-9</v>
      </c>
      <c r="H10" s="60" t="s">
        <v>15</v>
      </c>
      <c r="I10" s="61">
        <v>0.22162982918040364</v>
      </c>
      <c r="J10" s="62">
        <f t="shared" ref="J10:J22" si="1">G10*I10</f>
        <v>1.8544490883198628E-9</v>
      </c>
      <c r="K10" s="55"/>
      <c r="L10" s="63"/>
      <c r="M10" s="82"/>
    </row>
    <row r="11" spans="2:13" ht="12" customHeight="1" x14ac:dyDescent="0.2">
      <c r="B11" s="59" t="s">
        <v>150</v>
      </c>
      <c r="D11" s="55" t="s">
        <v>54</v>
      </c>
      <c r="E11" s="55" t="str">
        <f t="shared" si="0"/>
        <v>108SPSG</v>
      </c>
      <c r="F11" s="55" t="s">
        <v>198</v>
      </c>
      <c r="G11" s="58">
        <f>SUMIF('6.2.2-6.2.3'!$H$10:$H$136,'6.2'!E11,'6.2.2-6.2.3'!$K$10:$K$136)</f>
        <v>-4276822.5350722233</v>
      </c>
      <c r="H11" s="60" t="s">
        <v>16</v>
      </c>
      <c r="I11" s="61">
        <v>7.9787774498314715E-2</v>
      </c>
      <c r="J11" s="62">
        <f t="shared" si="1"/>
        <v>-341238.15199765324</v>
      </c>
      <c r="K11" s="55"/>
      <c r="L11" s="63"/>
      <c r="M11" s="82"/>
    </row>
    <row r="12" spans="2:13" ht="12" customHeight="1" x14ac:dyDescent="0.2">
      <c r="B12" s="59" t="s">
        <v>150</v>
      </c>
      <c r="D12" s="55" t="s">
        <v>54</v>
      </c>
      <c r="E12" s="55" t="str">
        <f t="shared" si="0"/>
        <v>108SPJBG</v>
      </c>
      <c r="F12" s="55" t="s">
        <v>198</v>
      </c>
      <c r="G12" s="58">
        <f>SUMIF('6.2.2-6.2.3'!$H$10:$H$136,'6.2'!E12,'6.2.2-6.2.3'!$K$10:$K$136)</f>
        <v>1.505790017738241E-8</v>
      </c>
      <c r="H12" s="60" t="s">
        <v>18</v>
      </c>
      <c r="I12" s="61">
        <v>0.22162982918040364</v>
      </c>
      <c r="J12" s="62">
        <f t="shared" si="1"/>
        <v>3.3372798441288331E-9</v>
      </c>
      <c r="K12" s="55"/>
      <c r="L12" s="63"/>
      <c r="M12" s="82"/>
    </row>
    <row r="13" spans="2:13" ht="12" customHeight="1" x14ac:dyDescent="0.2">
      <c r="B13" s="59" t="s">
        <v>151</v>
      </c>
      <c r="D13" s="55" t="s">
        <v>51</v>
      </c>
      <c r="E13" s="55" t="str">
        <f t="shared" si="0"/>
        <v>108HPSG-P</v>
      </c>
      <c r="F13" s="55" t="s">
        <v>198</v>
      </c>
      <c r="G13" s="58">
        <f>SUMIF('6.2.2-6.2.3'!$H$10:$H$136,'6.2'!E13,'6.2.2-6.2.3'!$K$10:$K$136)</f>
        <v>-36858143.266633749</v>
      </c>
      <c r="H13" s="60" t="s">
        <v>21</v>
      </c>
      <c r="I13" s="61">
        <v>7.9787774498314715E-2</v>
      </c>
      <c r="J13" s="62">
        <f t="shared" si="1"/>
        <v>-2940829.2233847505</v>
      </c>
      <c r="K13" s="55"/>
      <c r="L13" s="63"/>
      <c r="M13" s="82"/>
    </row>
    <row r="14" spans="2:13" ht="12" customHeight="1" x14ac:dyDescent="0.2">
      <c r="B14" s="59" t="s">
        <v>151</v>
      </c>
      <c r="D14" s="55" t="s">
        <v>51</v>
      </c>
      <c r="E14" s="55" t="str">
        <f t="shared" si="0"/>
        <v>108HPSG-U</v>
      </c>
      <c r="F14" s="55" t="s">
        <v>198</v>
      </c>
      <c r="G14" s="58">
        <f>SUMIF('6.2.2-6.2.3'!$H$10:$H$136,'6.2'!E14,'6.2.2-6.2.3'!$K$10:$K$136)</f>
        <v>-16210049.340383783</v>
      </c>
      <c r="H14" s="60" t="s">
        <v>22</v>
      </c>
      <c r="I14" s="61">
        <v>7.9787774498314715E-2</v>
      </c>
      <c r="J14" s="62">
        <f t="shared" si="1"/>
        <v>-1293363.7613770964</v>
      </c>
      <c r="K14" s="55"/>
      <c r="L14" s="63"/>
      <c r="M14" s="52"/>
    </row>
    <row r="15" spans="2:13" ht="12" customHeight="1" x14ac:dyDescent="0.2">
      <c r="B15" s="59" t="s">
        <v>152</v>
      </c>
      <c r="D15" s="55" t="s">
        <v>53</v>
      </c>
      <c r="E15" s="55" t="str">
        <f t="shared" si="0"/>
        <v>108OPCAGE</v>
      </c>
      <c r="F15" s="55" t="s">
        <v>198</v>
      </c>
      <c r="G15" s="58">
        <f>SUMIF('6.2.2-6.2.3'!$H$10:$H$136,'6.2'!E15,'6.2.2-6.2.3'!$K$10:$K$136)</f>
        <v>-64833336.706263959</v>
      </c>
      <c r="H15" s="60" t="s">
        <v>14</v>
      </c>
      <c r="I15" s="61">
        <v>0</v>
      </c>
      <c r="J15" s="62">
        <f t="shared" si="1"/>
        <v>0</v>
      </c>
      <c r="K15" s="55"/>
      <c r="L15" s="63"/>
      <c r="M15" s="52"/>
    </row>
    <row r="16" spans="2:13" ht="12" customHeight="1" x14ac:dyDescent="0.2">
      <c r="B16" s="59" t="s">
        <v>152</v>
      </c>
      <c r="D16" s="55" t="s">
        <v>53</v>
      </c>
      <c r="E16" s="55" t="str">
        <f t="shared" si="0"/>
        <v>108OPCAGW</v>
      </c>
      <c r="F16" s="55" t="s">
        <v>198</v>
      </c>
      <c r="G16" s="58">
        <f>SUMIF('6.2.2-6.2.3'!$H$10:$H$136,'6.2'!E16,'6.2.2-6.2.3'!$K$10:$K$136)</f>
        <v>-38202202.218175799</v>
      </c>
      <c r="H16" s="60" t="s">
        <v>15</v>
      </c>
      <c r="I16" s="61">
        <v>0.22162982918040364</v>
      </c>
      <c r="J16" s="62">
        <f t="shared" si="1"/>
        <v>-8466747.5519295391</v>
      </c>
      <c r="K16" s="55"/>
      <c r="L16" s="63"/>
      <c r="M16" s="52"/>
    </row>
    <row r="17" spans="2:19" ht="12" customHeight="1" x14ac:dyDescent="0.2">
      <c r="B17" s="59" t="s">
        <v>152</v>
      </c>
      <c r="D17" s="55" t="s">
        <v>53</v>
      </c>
      <c r="E17" s="55" t="str">
        <f t="shared" si="0"/>
        <v>108OPSG</v>
      </c>
      <c r="F17" s="55" t="s">
        <v>198</v>
      </c>
      <c r="G17" s="58">
        <f>SUMIF('6.2.2-6.2.3'!$H$10:$H$136,'6.2'!E17,'6.2.2-6.2.3'!$K$10:$K$136)</f>
        <v>-455.87544600016554</v>
      </c>
      <c r="H17" s="60" t="s">
        <v>16</v>
      </c>
      <c r="I17" s="61">
        <v>7.9787774498314715E-2</v>
      </c>
      <c r="J17" s="62">
        <f t="shared" si="1"/>
        <v>-36.373287284779856</v>
      </c>
      <c r="K17" s="55"/>
      <c r="L17" s="63"/>
      <c r="M17" s="52"/>
    </row>
    <row r="18" spans="2:19" ht="12" customHeight="1" x14ac:dyDescent="0.2">
      <c r="B18" s="59" t="s">
        <v>153</v>
      </c>
      <c r="D18" s="55" t="s">
        <v>53</v>
      </c>
      <c r="E18" s="55" t="str">
        <f t="shared" si="0"/>
        <v>108OPSG-W</v>
      </c>
      <c r="F18" s="55" t="s">
        <v>198</v>
      </c>
      <c r="G18" s="58">
        <f>SUMIF('6.2.2-6.2.3'!$H$10:$H$136,'6.2'!E18,'6.2.2-6.2.3'!$K$10:$K$136)</f>
        <v>-286889156.40185869</v>
      </c>
      <c r="H18" s="60" t="s">
        <v>25</v>
      </c>
      <c r="I18" s="61">
        <f>I17</f>
        <v>7.9787774498314715E-2</v>
      </c>
      <c r="J18" s="62">
        <f t="shared" si="1"/>
        <v>-22890247.317003243</v>
      </c>
      <c r="K18" s="55"/>
      <c r="L18" s="63"/>
      <c r="M18" s="52"/>
    </row>
    <row r="19" spans="2:19" ht="12" customHeight="1" x14ac:dyDescent="0.2">
      <c r="B19" s="59" t="s">
        <v>154</v>
      </c>
      <c r="D19" s="55" t="s">
        <v>55</v>
      </c>
      <c r="E19" s="55" t="str">
        <f t="shared" si="0"/>
        <v>108TPCAGE</v>
      </c>
      <c r="F19" s="55" t="s">
        <v>198</v>
      </c>
      <c r="G19" s="58">
        <f>SUMIF('6.2.2-6.2.3'!$H$10:$H$136,'6.2'!E19,'6.2.2-6.2.3'!$K$10:$K$136)</f>
        <v>-5787841.4426406026</v>
      </c>
      <c r="H19" s="60" t="s">
        <v>14</v>
      </c>
      <c r="I19" s="61">
        <v>0</v>
      </c>
      <c r="J19" s="62">
        <f t="shared" si="1"/>
        <v>0</v>
      </c>
      <c r="K19" s="55"/>
      <c r="L19" s="63"/>
      <c r="M19" s="52"/>
    </row>
    <row r="20" spans="2:19" ht="12" customHeight="1" x14ac:dyDescent="0.2">
      <c r="B20" s="59" t="s">
        <v>154</v>
      </c>
      <c r="D20" s="55" t="s">
        <v>55</v>
      </c>
      <c r="E20" s="55" t="str">
        <f t="shared" si="0"/>
        <v>108TPCAGW</v>
      </c>
      <c r="F20" s="55" t="s">
        <v>198</v>
      </c>
      <c r="G20" s="58">
        <f>SUMIF('6.2.2-6.2.3'!$H$10:$H$136,'6.2'!E20,'6.2.2-6.2.3'!$K$10:$K$136)</f>
        <v>-565127.90207637101</v>
      </c>
      <c r="H20" s="60" t="s">
        <v>15</v>
      </c>
      <c r="I20" s="61">
        <v>0.22162982918040364</v>
      </c>
      <c r="J20" s="62">
        <f t="shared" si="1"/>
        <v>-125249.20040226598</v>
      </c>
      <c r="K20" s="55"/>
      <c r="M20" s="157" t="s">
        <v>30</v>
      </c>
      <c r="N20" s="157"/>
      <c r="O20" s="157"/>
      <c r="P20" s="157"/>
      <c r="Q20" s="157"/>
      <c r="R20" s="157"/>
    </row>
    <row r="21" spans="2:19" ht="12" customHeight="1" x14ac:dyDescent="0.2">
      <c r="B21" s="59" t="s">
        <v>154</v>
      </c>
      <c r="D21" s="55" t="s">
        <v>55</v>
      </c>
      <c r="E21" s="55" t="str">
        <f t="shared" si="0"/>
        <v>108TPSG</v>
      </c>
      <c r="F21" s="55" t="s">
        <v>198</v>
      </c>
      <c r="G21" s="58">
        <f>SUMIF('6.2.2-6.2.3'!$H$10:$H$136,'6.2'!E21,'6.2.2-6.2.3'!$K$10:$K$136)</f>
        <v>-222021619.26386547</v>
      </c>
      <c r="H21" s="55" t="s">
        <v>16</v>
      </c>
      <c r="I21" s="61">
        <v>7.9787774498314715E-2</v>
      </c>
      <c r="J21" s="62">
        <f t="shared" si="1"/>
        <v>-17714610.891575985</v>
      </c>
      <c r="K21" s="55"/>
      <c r="M21" s="58">
        <f>'6.2.2-6.2.3'!K43</f>
        <v>-15009313.204179466</v>
      </c>
      <c r="N21" s="58">
        <f>'6.2.2-6.2.3'!K48</f>
        <v>-15267583.272605151</v>
      </c>
      <c r="O21" s="58">
        <f>'6.2.2-6.2.3'!K44</f>
        <v>-52080487.351812601</v>
      </c>
      <c r="P21" s="58">
        <f>'6.2.2-6.2.3'!K47</f>
        <v>-133015032.42688107</v>
      </c>
      <c r="Q21" s="58">
        <f>'6.2.2-6.2.3'!K45</f>
        <v>-23174229.69108963</v>
      </c>
      <c r="R21" s="58">
        <f>'6.2.2-6.2.3'!K46+'6.2.2-6.2.3'!K49</f>
        <v>-33392808.434853904</v>
      </c>
      <c r="S21" s="58">
        <f>SUM(M21:R21)</f>
        <v>-271939454.3814218</v>
      </c>
    </row>
    <row r="22" spans="2:19" ht="12" customHeight="1" x14ac:dyDescent="0.2">
      <c r="B22" s="59" t="s">
        <v>154</v>
      </c>
      <c r="D22" s="55" t="s">
        <v>55</v>
      </c>
      <c r="E22" s="55" t="str">
        <f t="shared" si="0"/>
        <v>108TPJBG</v>
      </c>
      <c r="F22" s="55" t="s">
        <v>198</v>
      </c>
      <c r="G22" s="58">
        <f>SUMIF('6.2.2-6.2.3'!$H$10:$H$136,'6.2'!E22,'6.2.2-6.2.3'!$K$10:$K$136)</f>
        <v>0</v>
      </c>
      <c r="H22" s="55" t="s">
        <v>18</v>
      </c>
      <c r="I22" s="61">
        <v>0.22162982918040364</v>
      </c>
      <c r="J22" s="62">
        <f t="shared" si="1"/>
        <v>0</v>
      </c>
      <c r="K22" s="55"/>
      <c r="M22" s="55" t="s">
        <v>31</v>
      </c>
      <c r="N22" s="55" t="s">
        <v>32</v>
      </c>
      <c r="O22" s="55" t="s">
        <v>33</v>
      </c>
      <c r="P22" s="55" t="s">
        <v>34</v>
      </c>
      <c r="Q22" s="55" t="s">
        <v>27</v>
      </c>
      <c r="R22" s="55" t="s">
        <v>35</v>
      </c>
      <c r="S22" s="55" t="s">
        <v>36</v>
      </c>
    </row>
    <row r="23" spans="2:19" ht="12" customHeight="1" x14ac:dyDescent="0.2">
      <c r="B23" s="59" t="s">
        <v>155</v>
      </c>
      <c r="D23" s="55">
        <v>108360</v>
      </c>
      <c r="E23" s="55" t="str">
        <f t="shared" si="0"/>
        <v>108360WA</v>
      </c>
      <c r="F23" s="55" t="s">
        <v>198</v>
      </c>
      <c r="G23" s="58">
        <f>SUM(M23:R23)</f>
        <v>-2455356.6422133539</v>
      </c>
      <c r="H23" s="60" t="s">
        <v>27</v>
      </c>
      <c r="I23" s="60" t="s">
        <v>26</v>
      </c>
      <c r="J23" s="62">
        <f>Q23</f>
        <v>-209241.42445467142</v>
      </c>
      <c r="K23" s="55"/>
      <c r="L23" s="64">
        <v>9.0290562941612532E-3</v>
      </c>
      <c r="M23" s="16">
        <f>$M$21*L23</f>
        <v>-135519.93385723422</v>
      </c>
      <c r="N23" s="6">
        <f>$N$21*L23</f>
        <v>-137851.86884414661</v>
      </c>
      <c r="O23" s="6">
        <f>$O$21*L23</f>
        <v>-470237.65212686913</v>
      </c>
      <c r="P23" s="6">
        <f>$P$21*L23</f>
        <v>-1201000.2157519937</v>
      </c>
      <c r="Q23" s="6">
        <f>$Q$21*L23</f>
        <v>-209241.42445467142</v>
      </c>
      <c r="R23" s="6">
        <f>$R$21*L23</f>
        <v>-301505.54717843863</v>
      </c>
      <c r="S23" s="6">
        <f t="shared" ref="S23:S34" si="2">SUM(M23:R23)</f>
        <v>-2455356.6422133539</v>
      </c>
    </row>
    <row r="24" spans="2:19" ht="12" customHeight="1" x14ac:dyDescent="0.2">
      <c r="B24" s="59" t="s">
        <v>155</v>
      </c>
      <c r="D24" s="55">
        <v>108361</v>
      </c>
      <c r="E24" s="55" t="str">
        <f t="shared" si="0"/>
        <v>108361WA</v>
      </c>
      <c r="F24" s="55" t="s">
        <v>198</v>
      </c>
      <c r="G24" s="58">
        <f t="shared" ref="G24:G34" si="3">SUM(M24:R24)</f>
        <v>-4754289.7263089595</v>
      </c>
      <c r="H24" s="60" t="s">
        <v>27</v>
      </c>
      <c r="I24" s="60" t="s">
        <v>26</v>
      </c>
      <c r="J24" s="62">
        <f t="shared" ref="J24:J34" si="4">Q24</f>
        <v>-405152.69248476689</v>
      </c>
      <c r="K24" s="55"/>
      <c r="L24" s="64">
        <v>1.7482897938158694E-2</v>
      </c>
      <c r="M24" s="16">
        <f>$M$21*L24</f>
        <v>-262406.29087052721</v>
      </c>
      <c r="N24" s="6">
        <f t="shared" ref="N24:N34" si="5">$N$21*L24</f>
        <v>-266921.60011729476</v>
      </c>
      <c r="O24" s="6">
        <f t="shared" ref="O24:O34" si="6">$O$21*L24</f>
        <v>-910517.84494130441</v>
      </c>
      <c r="P24" s="6">
        <f t="shared" ref="P24:P34" si="7">$P$21*L24</f>
        <v>-2325488.2361600311</v>
      </c>
      <c r="Q24" s="6">
        <f t="shared" ref="Q24:Q34" si="8">$Q$21*L24</f>
        <v>-405152.69248476689</v>
      </c>
      <c r="R24" s="6">
        <f t="shared" ref="R24:R34" si="9">$R$21*L24</f>
        <v>-583803.0617350355</v>
      </c>
      <c r="S24" s="6">
        <f t="shared" si="2"/>
        <v>-4754289.7263089595</v>
      </c>
    </row>
    <row r="25" spans="2:19" ht="12" customHeight="1" x14ac:dyDescent="0.2">
      <c r="B25" s="59" t="s">
        <v>155</v>
      </c>
      <c r="D25" s="55">
        <v>108362</v>
      </c>
      <c r="E25" s="55" t="str">
        <f t="shared" si="0"/>
        <v>108362WA</v>
      </c>
      <c r="F25" s="55" t="s">
        <v>198</v>
      </c>
      <c r="G25" s="58">
        <f t="shared" si="3"/>
        <v>-39341678.525943041</v>
      </c>
      <c r="H25" s="60" t="s">
        <v>27</v>
      </c>
      <c r="I25" s="60" t="s">
        <v>26</v>
      </c>
      <c r="J25" s="62">
        <f t="shared" si="4"/>
        <v>-3352632.6537172687</v>
      </c>
      <c r="L25" s="65">
        <v>0.14467072685511262</v>
      </c>
      <c r="M25" s="16">
        <f>$M$21*L25</f>
        <v>-2171408.2508446826</v>
      </c>
      <c r="N25" s="6">
        <f t="shared" si="5"/>
        <v>-2208772.3693687464</v>
      </c>
      <c r="O25" s="6">
        <f t="shared" si="6"/>
        <v>-7534521.9601552282</v>
      </c>
      <c r="P25" s="6">
        <f t="shared" si="7"/>
        <v>-19243381.42385326</v>
      </c>
      <c r="Q25" s="6">
        <f t="shared" si="8"/>
        <v>-3352632.6537172687</v>
      </c>
      <c r="R25" s="6">
        <f t="shared" si="9"/>
        <v>-4830961.8680038499</v>
      </c>
      <c r="S25" s="6">
        <f t="shared" si="2"/>
        <v>-39341678.525943041</v>
      </c>
    </row>
    <row r="26" spans="2:19" ht="12" customHeight="1" x14ac:dyDescent="0.2">
      <c r="B26" s="59" t="s">
        <v>155</v>
      </c>
      <c r="D26" s="55">
        <v>108364</v>
      </c>
      <c r="E26" s="55" t="str">
        <f t="shared" si="0"/>
        <v>108364WA</v>
      </c>
      <c r="F26" s="55" t="s">
        <v>198</v>
      </c>
      <c r="G26" s="58">
        <f t="shared" si="3"/>
        <v>-48335294.905315548</v>
      </c>
      <c r="H26" s="60" t="s">
        <v>27</v>
      </c>
      <c r="I26" s="60" t="s">
        <v>26</v>
      </c>
      <c r="J26" s="62">
        <f t="shared" si="4"/>
        <v>-4119053.7388930693</v>
      </c>
      <c r="L26" s="65">
        <v>0.17774285461910408</v>
      </c>
      <c r="M26" s="16">
        <f>$M$21*L26</f>
        <v>-2667798.1747830701</v>
      </c>
      <c r="N26" s="6">
        <f t="shared" si="5"/>
        <v>-2713703.8340077228</v>
      </c>
      <c r="O26" s="6">
        <f t="shared" si="6"/>
        <v>-9256934.4918653164</v>
      </c>
      <c r="P26" s="6">
        <f t="shared" si="7"/>
        <v>-23642471.570806537</v>
      </c>
      <c r="Q26" s="6">
        <f t="shared" si="8"/>
        <v>-4119053.7388930693</v>
      </c>
      <c r="R26" s="6">
        <f t="shared" si="9"/>
        <v>-5935333.0949598299</v>
      </c>
      <c r="S26" s="6">
        <f t="shared" si="2"/>
        <v>-48335294.905315548</v>
      </c>
    </row>
    <row r="27" spans="2:19" ht="12" customHeight="1" x14ac:dyDescent="0.2">
      <c r="B27" s="59" t="s">
        <v>155</v>
      </c>
      <c r="D27" s="55">
        <v>108365</v>
      </c>
      <c r="E27" s="55" t="str">
        <f t="shared" si="0"/>
        <v>108365WA</v>
      </c>
      <c r="F27" s="55" t="s">
        <v>198</v>
      </c>
      <c r="G27" s="58">
        <f t="shared" si="3"/>
        <v>-30233469.235233288</v>
      </c>
      <c r="H27" s="60" t="s">
        <v>27</v>
      </c>
      <c r="I27" s="60" t="s">
        <v>26</v>
      </c>
      <c r="J27" s="62">
        <f t="shared" si="4"/>
        <v>-2576446.1505209738</v>
      </c>
      <c r="L27" s="64">
        <v>0.11117720782372342</v>
      </c>
      <c r="M27" s="16">
        <f t="shared" ref="M27:M34" si="10">$M$21*L27</f>
        <v>-1668693.5333924165</v>
      </c>
      <c r="N27" s="6">
        <f t="shared" si="5"/>
        <v>-1697407.2784644263</v>
      </c>
      <c r="O27" s="6">
        <f t="shared" si="6"/>
        <v>-5790163.1658732686</v>
      </c>
      <c r="P27" s="6">
        <f t="shared" si="7"/>
        <v>-14788239.903802667</v>
      </c>
      <c r="Q27" s="6">
        <f t="shared" si="8"/>
        <v>-2576446.1505209738</v>
      </c>
      <c r="R27" s="6">
        <f t="shared" si="9"/>
        <v>-3712519.2031795369</v>
      </c>
      <c r="S27" s="6">
        <f t="shared" si="2"/>
        <v>-30233469.235233288</v>
      </c>
    </row>
    <row r="28" spans="2:19" ht="12" customHeight="1" x14ac:dyDescent="0.2">
      <c r="B28" s="59" t="s">
        <v>155</v>
      </c>
      <c r="D28" s="55">
        <v>108366</v>
      </c>
      <c r="E28" s="55" t="str">
        <f t="shared" si="0"/>
        <v>108366WA</v>
      </c>
      <c r="F28" s="55" t="s">
        <v>198</v>
      </c>
      <c r="G28" s="58">
        <f t="shared" si="3"/>
        <v>-15220594.253486527</v>
      </c>
      <c r="H28" s="60" t="s">
        <v>27</v>
      </c>
      <c r="I28" s="60" t="s">
        <v>26</v>
      </c>
      <c r="J28" s="62">
        <f t="shared" si="4"/>
        <v>-1297073.8213309916</v>
      </c>
      <c r="K28" s="55"/>
      <c r="L28" s="64">
        <v>5.5970525822038854E-2</v>
      </c>
      <c r="M28" s="16">
        <f t="shared" si="10"/>
        <v>-840079.15226559551</v>
      </c>
      <c r="N28" s="6">
        <f t="shared" si="5"/>
        <v>-854534.66379947506</v>
      </c>
      <c r="O28" s="6">
        <f t="shared" si="6"/>
        <v>-2914972.262148995</v>
      </c>
      <c r="P28" s="6">
        <f t="shared" si="7"/>
        <v>-7444921.3071680823</v>
      </c>
      <c r="Q28" s="6">
        <f t="shared" si="8"/>
        <v>-1297073.8213309916</v>
      </c>
      <c r="R28" s="6">
        <f t="shared" si="9"/>
        <v>-1869013.0467733874</v>
      </c>
      <c r="S28" s="6">
        <f t="shared" si="2"/>
        <v>-15220594.253486527</v>
      </c>
    </row>
    <row r="29" spans="2:19" ht="12" customHeight="1" x14ac:dyDescent="0.2">
      <c r="B29" s="59" t="s">
        <v>155</v>
      </c>
      <c r="D29" s="55">
        <v>108367</v>
      </c>
      <c r="E29" s="55" t="str">
        <f t="shared" si="0"/>
        <v>108367WA</v>
      </c>
      <c r="F29" s="55" t="s">
        <v>198</v>
      </c>
      <c r="G29" s="58">
        <f t="shared" si="3"/>
        <v>-35094504.506195344</v>
      </c>
      <c r="H29" s="60" t="s">
        <v>27</v>
      </c>
      <c r="I29" s="60" t="s">
        <v>26</v>
      </c>
      <c r="J29" s="62">
        <f t="shared" si="4"/>
        <v>-2990695.5214407188</v>
      </c>
      <c r="K29" s="55"/>
      <c r="L29" s="64">
        <v>0.12905263999306202</v>
      </c>
      <c r="M29" s="16">
        <f t="shared" si="10"/>
        <v>-1936991.4934820847</v>
      </c>
      <c r="N29" s="6">
        <f t="shared" si="5"/>
        <v>-1970321.9276436083</v>
      </c>
      <c r="O29" s="6">
        <f t="shared" si="6"/>
        <v>-6721124.3848766917</v>
      </c>
      <c r="P29" s="6">
        <f t="shared" si="7"/>
        <v>-17165941.093451753</v>
      </c>
      <c r="Q29" s="6">
        <f t="shared" si="8"/>
        <v>-2990695.5214407188</v>
      </c>
      <c r="R29" s="6">
        <f t="shared" si="9"/>
        <v>-4309430.0853004856</v>
      </c>
      <c r="S29" s="6">
        <f t="shared" si="2"/>
        <v>-35094504.506195344</v>
      </c>
    </row>
    <row r="30" spans="2:19" ht="12" customHeight="1" x14ac:dyDescent="0.2">
      <c r="B30" s="59" t="s">
        <v>155</v>
      </c>
      <c r="D30" s="55">
        <v>108368</v>
      </c>
      <c r="E30" s="55" t="str">
        <f t="shared" si="0"/>
        <v>108368WA</v>
      </c>
      <c r="F30" s="55" t="s">
        <v>198</v>
      </c>
      <c r="G30" s="58">
        <f t="shared" si="3"/>
        <v>-52277419.947612762</v>
      </c>
      <c r="H30" s="60" t="s">
        <v>27</v>
      </c>
      <c r="I30" s="60" t="s">
        <v>26</v>
      </c>
      <c r="J30" s="62">
        <f t="shared" si="4"/>
        <v>-4454995.1027859924</v>
      </c>
      <c r="K30" s="55"/>
      <c r="L30" s="64">
        <v>0.19223918819182648</v>
      </c>
      <c r="M30" s="16">
        <f t="shared" si="10"/>
        <v>-2885378.1856883224</v>
      </c>
      <c r="N30" s="6">
        <f t="shared" si="5"/>
        <v>-2935027.8139767237</v>
      </c>
      <c r="O30" s="6">
        <f t="shared" si="6"/>
        <v>-10011910.609147141</v>
      </c>
      <c r="P30" s="6">
        <f t="shared" si="7"/>
        <v>-25570701.851053093</v>
      </c>
      <c r="Q30" s="6">
        <f t="shared" si="8"/>
        <v>-4454995.1027859924</v>
      </c>
      <c r="R30" s="6">
        <f t="shared" si="9"/>
        <v>-6419406.3849614905</v>
      </c>
      <c r="S30" s="6">
        <f t="shared" si="2"/>
        <v>-52277419.947612762</v>
      </c>
    </row>
    <row r="31" spans="2:19" ht="12" customHeight="1" x14ac:dyDescent="0.2">
      <c r="B31" s="59" t="s">
        <v>155</v>
      </c>
      <c r="D31" s="55">
        <v>108369</v>
      </c>
      <c r="E31" s="55" t="str">
        <f t="shared" si="0"/>
        <v>108369WA</v>
      </c>
      <c r="F31" s="55" t="s">
        <v>198</v>
      </c>
      <c r="G31" s="58">
        <f t="shared" si="3"/>
        <v>-32896102.667642444</v>
      </c>
      <c r="H31" s="60" t="s">
        <v>27</v>
      </c>
      <c r="I31" s="60" t="s">
        <v>26</v>
      </c>
      <c r="J31" s="62">
        <f t="shared" si="4"/>
        <v>-2803351.3595726825</v>
      </c>
      <c r="K31" s="55"/>
      <c r="L31" s="64">
        <v>0.1209684808056665</v>
      </c>
      <c r="M31" s="16">
        <f t="shared" si="10"/>
        <v>-1815653.8162460204</v>
      </c>
      <c r="N31" s="6">
        <f t="shared" si="5"/>
        <v>-1846896.354061051</v>
      </c>
      <c r="O31" s="6">
        <f t="shared" si="6"/>
        <v>-6300097.434567499</v>
      </c>
      <c r="P31" s="6">
        <f t="shared" si="7"/>
        <v>-16090626.396996269</v>
      </c>
      <c r="Q31" s="6">
        <f t="shared" si="8"/>
        <v>-2803351.3595726825</v>
      </c>
      <c r="R31" s="6">
        <f t="shared" si="9"/>
        <v>-4039477.3061989229</v>
      </c>
      <c r="S31" s="6">
        <f t="shared" si="2"/>
        <v>-32896102.667642444</v>
      </c>
    </row>
    <row r="32" spans="2:19" ht="12" customHeight="1" x14ac:dyDescent="0.2">
      <c r="B32" s="59" t="s">
        <v>155</v>
      </c>
      <c r="D32" s="55">
        <v>108370</v>
      </c>
      <c r="E32" s="55" t="str">
        <f t="shared" si="0"/>
        <v>108370WA</v>
      </c>
      <c r="F32" s="55" t="s">
        <v>198</v>
      </c>
      <c r="G32" s="58">
        <f t="shared" si="3"/>
        <v>-8923448.7518605627</v>
      </c>
      <c r="H32" s="60" t="s">
        <v>27</v>
      </c>
      <c r="I32" s="60" t="s">
        <v>26</v>
      </c>
      <c r="J32" s="62">
        <f t="shared" si="4"/>
        <v>-760441.51622895722</v>
      </c>
      <c r="K32" s="55"/>
      <c r="L32" s="64">
        <v>3.2814101109964529E-2</v>
      </c>
      <c r="M32" s="16">
        <f t="shared" si="10"/>
        <v>-492517.12107307068</v>
      </c>
      <c r="N32" s="6">
        <f t="shared" si="5"/>
        <v>-500992.02121206856</v>
      </c>
      <c r="O32" s="6">
        <f t="shared" si="6"/>
        <v>-1708974.3778186075</v>
      </c>
      <c r="P32" s="6">
        <f t="shared" si="7"/>
        <v>-4364768.7232008865</v>
      </c>
      <c r="Q32" s="6">
        <f t="shared" si="8"/>
        <v>-760441.51622895722</v>
      </c>
      <c r="R32" s="6">
        <f t="shared" si="9"/>
        <v>-1095754.9923269723</v>
      </c>
      <c r="S32" s="6">
        <f t="shared" si="2"/>
        <v>-8923448.7518605627</v>
      </c>
    </row>
    <row r="33" spans="2:19" ht="12" customHeight="1" x14ac:dyDescent="0.2">
      <c r="B33" s="59" t="s">
        <v>155</v>
      </c>
      <c r="D33" s="55">
        <v>108371</v>
      </c>
      <c r="E33" s="55" t="str">
        <f t="shared" si="0"/>
        <v>108371WA</v>
      </c>
      <c r="F33" s="55" t="s">
        <v>198</v>
      </c>
      <c r="G33" s="58">
        <f t="shared" si="3"/>
        <v>-294752.69128960394</v>
      </c>
      <c r="H33" s="60" t="s">
        <v>27</v>
      </c>
      <c r="I33" s="60" t="s">
        <v>26</v>
      </c>
      <c r="J33" s="62">
        <f t="shared" si="4"/>
        <v>-25118.335938232169</v>
      </c>
      <c r="K33" s="55"/>
      <c r="L33" s="64">
        <v>1.0838908681348764E-3</v>
      </c>
      <c r="M33" s="16">
        <f t="shared" si="10"/>
        <v>-16268.457518986344</v>
      </c>
      <c r="N33" s="6">
        <f t="shared" si="5"/>
        <v>-16548.394087665514</v>
      </c>
      <c r="O33" s="6">
        <f t="shared" si="6"/>
        <v>-56449.564648643609</v>
      </c>
      <c r="P33" s="6">
        <f t="shared" si="7"/>
        <v>-144173.77897216086</v>
      </c>
      <c r="Q33" s="6">
        <f t="shared" si="8"/>
        <v>-25118.335938232169</v>
      </c>
      <c r="R33" s="6">
        <f t="shared" si="9"/>
        <v>-36194.160123915419</v>
      </c>
      <c r="S33" s="6">
        <f t="shared" si="2"/>
        <v>-294752.69128960394</v>
      </c>
    </row>
    <row r="34" spans="2:19" ht="12" customHeight="1" x14ac:dyDescent="0.2">
      <c r="B34" s="59" t="s">
        <v>155</v>
      </c>
      <c r="D34" s="55">
        <v>108373</v>
      </c>
      <c r="E34" s="55" t="str">
        <f t="shared" si="0"/>
        <v>108373WA</v>
      </c>
      <c r="F34" s="55" t="s">
        <v>198</v>
      </c>
      <c r="G34" s="58">
        <f t="shared" si="3"/>
        <v>-2112542.5283204531</v>
      </c>
      <c r="H34" s="60" t="s">
        <v>27</v>
      </c>
      <c r="I34" s="61" t="s">
        <v>27</v>
      </c>
      <c r="J34" s="62">
        <f t="shared" si="4"/>
        <v>-180027.37372131014</v>
      </c>
      <c r="K34" s="55"/>
      <c r="L34" s="64">
        <v>7.7684296790468815E-3</v>
      </c>
      <c r="M34" s="16">
        <f t="shared" si="10"/>
        <v>-116598.794157458</v>
      </c>
      <c r="N34" s="6">
        <f t="shared" si="5"/>
        <v>-118605.14702222557</v>
      </c>
      <c r="O34" s="6">
        <f t="shared" si="6"/>
        <v>-404583.60364304675</v>
      </c>
      <c r="P34" s="6">
        <f t="shared" si="7"/>
        <v>-1033317.9256643663</v>
      </c>
      <c r="Q34" s="6">
        <f t="shared" si="8"/>
        <v>-180027.37372131014</v>
      </c>
      <c r="R34" s="6">
        <f t="shared" si="9"/>
        <v>-259409.68411204612</v>
      </c>
      <c r="S34" s="6">
        <f t="shared" si="2"/>
        <v>-2112542.5283204531</v>
      </c>
    </row>
    <row r="35" spans="2:19" ht="12" customHeight="1" x14ac:dyDescent="0.2">
      <c r="B35" s="59" t="s">
        <v>156</v>
      </c>
      <c r="D35" s="55" t="s">
        <v>50</v>
      </c>
      <c r="E35" s="55" t="str">
        <f t="shared" si="0"/>
        <v>108GPCA</v>
      </c>
      <c r="F35" s="55" t="s">
        <v>198</v>
      </c>
      <c r="G35" s="58">
        <f>SUMIF('6.2.2-6.2.3'!$H$10:$H$136,'6.2'!E35,'6.2.2-6.2.3'!$K$10:$K$136)</f>
        <v>-650025.74674332608</v>
      </c>
      <c r="H35" s="55" t="s">
        <v>31</v>
      </c>
      <c r="I35" s="61">
        <v>0</v>
      </c>
      <c r="J35" s="62">
        <f t="shared" ref="J35:J49" si="11">G35*I35</f>
        <v>0</v>
      </c>
      <c r="K35" s="55"/>
      <c r="L35" s="119">
        <f>SUM(L23:L34)</f>
        <v>1.0000000000000002</v>
      </c>
      <c r="M35" s="7">
        <f>SUM(M23:M34)</f>
        <v>-15009313.204179468</v>
      </c>
      <c r="N35" s="7">
        <f t="shared" ref="N35:S35" si="12">SUM(N23:N34)</f>
        <v>-15267583.272605153</v>
      </c>
      <c r="O35" s="7">
        <f t="shared" si="12"/>
        <v>-52080487.351812609</v>
      </c>
      <c r="P35" s="7">
        <f t="shared" si="12"/>
        <v>-133015032.4268811</v>
      </c>
      <c r="Q35" s="7">
        <f t="shared" si="12"/>
        <v>-23174229.691089638</v>
      </c>
      <c r="R35" s="7">
        <f t="shared" si="12"/>
        <v>-33392808.434853911</v>
      </c>
      <c r="S35" s="7">
        <f t="shared" si="12"/>
        <v>-271939454.38142186</v>
      </c>
    </row>
    <row r="36" spans="2:19" ht="12" customHeight="1" x14ac:dyDescent="0.2">
      <c r="B36" s="59" t="s">
        <v>156</v>
      </c>
      <c r="D36" s="55" t="s">
        <v>50</v>
      </c>
      <c r="E36" s="55" t="str">
        <f t="shared" si="0"/>
        <v>108GPOR</v>
      </c>
      <c r="F36" s="55" t="s">
        <v>198</v>
      </c>
      <c r="G36" s="58">
        <f>SUMIF('6.2.2-6.2.3'!$H$10:$H$136,'6.2'!E36,'6.2.2-6.2.3'!$K$10:$K$136)</f>
        <v>-5062117.3779946417</v>
      </c>
      <c r="H36" s="55" t="s">
        <v>33</v>
      </c>
      <c r="I36" s="61">
        <v>0</v>
      </c>
      <c r="J36" s="62">
        <f t="shared" si="11"/>
        <v>0</v>
      </c>
      <c r="K36" s="55"/>
      <c r="M36" s="59"/>
      <c r="N36" s="59"/>
      <c r="S36" s="6"/>
    </row>
    <row r="37" spans="2:19" ht="12" customHeight="1" x14ac:dyDescent="0.2">
      <c r="B37" s="59" t="s">
        <v>156</v>
      </c>
      <c r="D37" s="55" t="s">
        <v>50</v>
      </c>
      <c r="E37" s="55" t="str">
        <f t="shared" si="0"/>
        <v>108GPWA</v>
      </c>
      <c r="F37" s="55" t="s">
        <v>198</v>
      </c>
      <c r="G37" s="58">
        <f>SUMIF('6.2.2-6.2.3'!$H$10:$H$136,'6.2'!E37,'6.2.2-6.2.3'!$K$10:$K$136)</f>
        <v>-1556922.5141397938</v>
      </c>
      <c r="H37" s="55" t="s">
        <v>27</v>
      </c>
      <c r="I37" s="61">
        <v>1</v>
      </c>
      <c r="J37" s="62">
        <f t="shared" si="11"/>
        <v>-1556922.5141397938</v>
      </c>
      <c r="K37" s="55"/>
      <c r="S37" s="6"/>
    </row>
    <row r="38" spans="2:19" ht="12" customHeight="1" x14ac:dyDescent="0.2">
      <c r="B38" s="59" t="s">
        <v>156</v>
      </c>
      <c r="D38" s="55" t="s">
        <v>50</v>
      </c>
      <c r="E38" s="55" t="str">
        <f t="shared" si="0"/>
        <v>108GPWYP</v>
      </c>
      <c r="F38" s="55" t="s">
        <v>198</v>
      </c>
      <c r="G38" s="58">
        <f>SUMIF('6.2.2-6.2.3'!$H$10:$H$136,'6.2'!E38,'6.2.2-6.2.3'!$K$10:$K$136)</f>
        <v>-4971202.8440372162</v>
      </c>
      <c r="H38" s="55" t="s">
        <v>35</v>
      </c>
      <c r="I38" s="61">
        <v>0</v>
      </c>
      <c r="J38" s="62">
        <f t="shared" si="11"/>
        <v>0</v>
      </c>
      <c r="K38" s="55"/>
      <c r="S38" s="6"/>
    </row>
    <row r="39" spans="2:19" ht="12" customHeight="1" x14ac:dyDescent="0.2">
      <c r="B39" s="59" t="s">
        <v>156</v>
      </c>
      <c r="D39" s="55" t="s">
        <v>50</v>
      </c>
      <c r="E39" s="55" t="str">
        <f t="shared" si="0"/>
        <v>108GPUT</v>
      </c>
      <c r="F39" s="55" t="s">
        <v>198</v>
      </c>
      <c r="G39" s="58">
        <f>SUMIF('6.2.2-6.2.3'!$H$10:$H$136,'6.2'!E39,'6.2.2-6.2.3'!$K$10:$K$136)</f>
        <v>-15140580.459937885</v>
      </c>
      <c r="H39" s="55" t="s">
        <v>34</v>
      </c>
      <c r="I39" s="61">
        <v>0</v>
      </c>
      <c r="J39" s="62">
        <f t="shared" si="11"/>
        <v>0</v>
      </c>
      <c r="K39" s="55"/>
      <c r="S39" s="6"/>
    </row>
    <row r="40" spans="2:19" ht="12" customHeight="1" x14ac:dyDescent="0.2">
      <c r="B40" s="59" t="s">
        <v>156</v>
      </c>
      <c r="D40" s="55" t="s">
        <v>50</v>
      </c>
      <c r="E40" s="55" t="str">
        <f t="shared" si="0"/>
        <v>108GPID</v>
      </c>
      <c r="F40" s="55" t="s">
        <v>198</v>
      </c>
      <c r="G40" s="58">
        <f>SUMIF('6.2.2-6.2.3'!$H$10:$H$136,'6.2'!E40,'6.2.2-6.2.3'!$K$10:$K$136)</f>
        <v>-3814392.1806893684</v>
      </c>
      <c r="H40" s="55" t="s">
        <v>32</v>
      </c>
      <c r="I40" s="61">
        <v>0</v>
      </c>
      <c r="J40" s="62">
        <f t="shared" si="11"/>
        <v>0</v>
      </c>
    </row>
    <row r="41" spans="2:19" ht="12" customHeight="1" x14ac:dyDescent="0.2">
      <c r="B41" s="59" t="s">
        <v>156</v>
      </c>
      <c r="D41" s="55" t="s">
        <v>50</v>
      </c>
      <c r="E41" s="55" t="str">
        <f t="shared" si="0"/>
        <v>108GPWYU</v>
      </c>
      <c r="F41" s="55" t="s">
        <v>198</v>
      </c>
      <c r="G41" s="58">
        <f>SUMIF('6.2.2-6.2.3'!$H$10:$H$136,'6.2'!E41,'6.2.2-6.2.3'!$K$10:$K$136)</f>
        <v>-1054329.2526253238</v>
      </c>
      <c r="H41" s="55" t="s">
        <v>40</v>
      </c>
      <c r="I41" s="61">
        <v>0</v>
      </c>
      <c r="J41" s="62">
        <f t="shared" si="11"/>
        <v>0</v>
      </c>
    </row>
    <row r="42" spans="2:19" ht="12" customHeight="1" x14ac:dyDescent="0.2">
      <c r="B42" s="59" t="s">
        <v>156</v>
      </c>
      <c r="D42" s="55" t="s">
        <v>50</v>
      </c>
      <c r="E42" s="55" t="str">
        <f t="shared" si="0"/>
        <v>108GPCAGE</v>
      </c>
      <c r="F42" s="55" t="s">
        <v>198</v>
      </c>
      <c r="G42" s="58">
        <f>SUMIF('6.2.2-6.2.3'!$H$10:$H$136,'6.2'!E42,'6.2.2-6.2.3'!$K$10:$K$136)</f>
        <v>-2091869.4502717555</v>
      </c>
      <c r="H42" s="60" t="s">
        <v>14</v>
      </c>
      <c r="I42" s="61">
        <v>0</v>
      </c>
      <c r="J42" s="62">
        <f t="shared" si="11"/>
        <v>0</v>
      </c>
    </row>
    <row r="43" spans="2:19" ht="12" customHeight="1" x14ac:dyDescent="0.2">
      <c r="B43" s="59" t="s">
        <v>156</v>
      </c>
      <c r="D43" s="55" t="s">
        <v>50</v>
      </c>
      <c r="E43" s="55" t="str">
        <f t="shared" si="0"/>
        <v>108GPCAGW</v>
      </c>
      <c r="F43" s="55" t="s">
        <v>198</v>
      </c>
      <c r="G43" s="58">
        <f>SUMIF('6.2.2-6.2.3'!$H$10:$H$136,'6.2'!E43,'6.2.2-6.2.3'!$K$10:$K$136)</f>
        <v>-23118.858719111886</v>
      </c>
      <c r="H43" s="60" t="s">
        <v>15</v>
      </c>
      <c r="I43" s="61">
        <v>0.22162982918040364</v>
      </c>
      <c r="J43" s="62">
        <f t="shared" si="11"/>
        <v>-5123.8287087626522</v>
      </c>
    </row>
    <row r="44" spans="2:19" ht="12" customHeight="1" x14ac:dyDescent="0.2">
      <c r="B44" s="59" t="s">
        <v>156</v>
      </c>
      <c r="D44" s="55" t="s">
        <v>50</v>
      </c>
      <c r="E44" s="55" t="str">
        <f t="shared" si="0"/>
        <v>108GPSG</v>
      </c>
      <c r="F44" s="55" t="s">
        <v>198</v>
      </c>
      <c r="G44" s="58">
        <f>SUMIF('6.2.2-6.2.3'!$H$10:$H$136,'6.2'!E44,'6.2.2-6.2.3'!$K$10:$K$136)</f>
        <v>-9449916.579374373</v>
      </c>
      <c r="H44" s="55" t="s">
        <v>16</v>
      </c>
      <c r="I44" s="61">
        <v>7.9787774498314715E-2</v>
      </c>
      <c r="J44" s="62">
        <f t="shared" si="11"/>
        <v>-753987.81306300801</v>
      </c>
      <c r="K44" s="55"/>
    </row>
    <row r="45" spans="2:19" ht="12" customHeight="1" x14ac:dyDescent="0.2">
      <c r="B45" s="59" t="s">
        <v>156</v>
      </c>
      <c r="D45" s="55" t="s">
        <v>50</v>
      </c>
      <c r="E45" s="55" t="str">
        <f t="shared" si="0"/>
        <v>108GPSO</v>
      </c>
      <c r="F45" s="55" t="s">
        <v>198</v>
      </c>
      <c r="G45" s="58">
        <f>SUMIF('6.2.2-6.2.3'!$H$10:$H$136,'6.2'!E45,'6.2.2-6.2.3'!$K$10:$K$136)</f>
        <v>-13994813.972866222</v>
      </c>
      <c r="H45" s="55" t="s">
        <v>42</v>
      </c>
      <c r="I45" s="61">
        <v>7.0845810240555085E-2</v>
      </c>
      <c r="J45" s="62">
        <f t="shared" si="11"/>
        <v>-991473.93507354916</v>
      </c>
      <c r="K45" s="55"/>
    </row>
    <row r="46" spans="2:19" ht="12" customHeight="1" x14ac:dyDescent="0.2">
      <c r="B46" s="59" t="s">
        <v>156</v>
      </c>
      <c r="D46" s="55" t="s">
        <v>50</v>
      </c>
      <c r="E46" s="55" t="str">
        <f>D46&amp;H46</f>
        <v>108GPJBG</v>
      </c>
      <c r="F46" s="55" t="s">
        <v>198</v>
      </c>
      <c r="G46" s="58">
        <f>SUMIF('6.2.2-6.2.3'!$H$10:$H$136,'6.2'!E46,'6.2.2-6.2.3'!$K$10:$K$136)</f>
        <v>35428.894239620306</v>
      </c>
      <c r="H46" s="55" t="s">
        <v>18</v>
      </c>
      <c r="I46" s="61">
        <v>0.22162982918040364</v>
      </c>
      <c r="J46" s="62">
        <f t="shared" si="11"/>
        <v>7852.0997783776347</v>
      </c>
      <c r="K46" s="55"/>
    </row>
    <row r="47" spans="2:19" ht="12" customHeight="1" x14ac:dyDescent="0.2">
      <c r="B47" s="59" t="s">
        <v>156</v>
      </c>
      <c r="D47" s="55" t="s">
        <v>50</v>
      </c>
      <c r="E47" s="55" t="str">
        <f>D47&amp;H47</f>
        <v>108GPCN</v>
      </c>
      <c r="F47" s="55" t="s">
        <v>198</v>
      </c>
      <c r="G47" s="58">
        <f>SUMIF('6.2.2-6.2.3'!$H$10:$H$136,'6.2'!E47,'6.2.2-6.2.3'!$K$10:$K$136)</f>
        <v>575064.11124913022</v>
      </c>
      <c r="H47" s="55" t="s">
        <v>44</v>
      </c>
      <c r="I47" s="61">
        <v>6.742981175467383E-2</v>
      </c>
      <c r="J47" s="62">
        <f t="shared" si="11"/>
        <v>38776.464768397658</v>
      </c>
      <c r="K47" s="55"/>
    </row>
    <row r="48" spans="2:19" ht="12" customHeight="1" x14ac:dyDescent="0.2">
      <c r="B48" s="59" t="s">
        <v>156</v>
      </c>
      <c r="D48" s="55" t="s">
        <v>50</v>
      </c>
      <c r="E48" s="55" t="str">
        <f>D48&amp;H48</f>
        <v>108GPCAEE</v>
      </c>
      <c r="F48" s="55" t="s">
        <v>198</v>
      </c>
      <c r="G48" s="58">
        <f>SUMIF('6.2.2-6.2.3'!$H$10:$H$136,'6.2'!E48,'6.2.2-6.2.3'!$K$10:$K$136)</f>
        <v>-23310.572270164033</v>
      </c>
      <c r="H48" s="55" t="s">
        <v>45</v>
      </c>
      <c r="I48" s="61">
        <v>0</v>
      </c>
      <c r="J48" s="62">
        <f t="shared" si="11"/>
        <v>0</v>
      </c>
      <c r="K48" s="55"/>
    </row>
    <row r="49" spans="1:11" ht="12" customHeight="1" x14ac:dyDescent="0.2">
      <c r="B49" s="59" t="s">
        <v>157</v>
      </c>
      <c r="D49" s="55" t="s">
        <v>52</v>
      </c>
      <c r="E49" s="55" t="str">
        <f>D49&amp;H49</f>
        <v>108MPCAEE</v>
      </c>
      <c r="F49" s="55" t="s">
        <v>198</v>
      </c>
      <c r="G49" s="58">
        <f>SUMIF('6.2.2-6.2.3'!$H$10:$H$136,'6.2'!E49,'6.2.2-6.2.3'!$K$10:$K$136)</f>
        <v>0</v>
      </c>
      <c r="H49" s="55" t="s">
        <v>45</v>
      </c>
      <c r="I49" s="61">
        <v>0</v>
      </c>
      <c r="J49" s="62">
        <f t="shared" si="11"/>
        <v>0</v>
      </c>
      <c r="K49" s="55"/>
    </row>
    <row r="50" spans="1:11" ht="12" customHeight="1" x14ac:dyDescent="0.2">
      <c r="B50" s="54" t="s">
        <v>158</v>
      </c>
      <c r="D50" s="55"/>
      <c r="E50" s="55"/>
      <c r="F50" s="55"/>
      <c r="G50" s="66">
        <f>SUM(G9:G49)</f>
        <v>-1463356197.6931663</v>
      </c>
      <c r="H50" s="55"/>
      <c r="I50" s="61"/>
      <c r="J50" s="66">
        <f>SUM(J9:J49)</f>
        <v>-80207431.688485801</v>
      </c>
      <c r="K50" s="55" t="s">
        <v>167</v>
      </c>
    </row>
    <row r="51" spans="1:11" ht="12" customHeight="1" x14ac:dyDescent="0.2">
      <c r="B51" s="53"/>
      <c r="D51" s="55"/>
      <c r="E51" s="55"/>
      <c r="F51" s="55"/>
      <c r="G51" s="62"/>
      <c r="H51" s="55"/>
      <c r="I51" s="61"/>
      <c r="J51" s="62"/>
      <c r="K51" s="55"/>
    </row>
    <row r="52" spans="1:11" ht="12" customHeight="1" x14ac:dyDescent="0.2">
      <c r="B52" s="53"/>
      <c r="D52" s="55"/>
      <c r="E52" s="55"/>
      <c r="F52" s="55" t="s">
        <v>48</v>
      </c>
      <c r="G52" s="121"/>
      <c r="H52" s="55"/>
      <c r="I52" s="55"/>
      <c r="J52" s="55"/>
      <c r="K52" s="55"/>
    </row>
    <row r="53" spans="1:11" ht="12" customHeight="1" x14ac:dyDescent="0.2">
      <c r="B53" s="75"/>
      <c r="D53" s="55"/>
      <c r="E53" s="55"/>
      <c r="F53" s="55"/>
      <c r="G53" s="55"/>
      <c r="H53" s="55"/>
      <c r="I53" s="55"/>
      <c r="J53" s="55"/>
      <c r="K53" s="55"/>
    </row>
    <row r="54" spans="1:11" ht="12" customHeight="1" thickBot="1" x14ac:dyDescent="0.25">
      <c r="B54" s="53" t="s">
        <v>49</v>
      </c>
      <c r="D54" s="55"/>
      <c r="E54" s="55"/>
      <c r="F54" s="55"/>
      <c r="G54" s="55"/>
      <c r="H54" s="55"/>
      <c r="I54" s="55"/>
      <c r="J54" s="55"/>
      <c r="K54" s="55"/>
    </row>
    <row r="55" spans="1:11" ht="12" customHeight="1" x14ac:dyDescent="0.2">
      <c r="A55" s="68"/>
      <c r="B55" s="69"/>
      <c r="C55" s="70"/>
      <c r="D55" s="71"/>
      <c r="E55" s="71"/>
      <c r="F55" s="71"/>
      <c r="G55" s="72"/>
      <c r="H55" s="71"/>
      <c r="I55" s="71"/>
      <c r="J55" s="71"/>
      <c r="K55" s="73"/>
    </row>
    <row r="56" spans="1:11" ht="12" customHeight="1" x14ac:dyDescent="0.2">
      <c r="A56" s="74"/>
      <c r="B56" s="75"/>
      <c r="D56" s="55"/>
      <c r="E56" s="55"/>
      <c r="F56" s="55"/>
      <c r="G56" s="55"/>
      <c r="H56" s="55"/>
      <c r="I56" s="55"/>
      <c r="J56" s="55"/>
      <c r="K56" s="76"/>
    </row>
    <row r="57" spans="1:11" ht="12" customHeight="1" x14ac:dyDescent="0.2">
      <c r="A57" s="74"/>
      <c r="B57" s="75"/>
      <c r="D57" s="55"/>
      <c r="E57" s="55"/>
      <c r="F57" s="55"/>
      <c r="G57" s="55"/>
      <c r="H57" s="55"/>
      <c r="I57" s="55"/>
      <c r="J57" s="55"/>
      <c r="K57" s="76"/>
    </row>
    <row r="58" spans="1:11" ht="12" customHeight="1" x14ac:dyDescent="0.2">
      <c r="A58" s="74"/>
      <c r="D58" s="55"/>
      <c r="E58" s="55"/>
      <c r="F58" s="55"/>
      <c r="G58" s="55"/>
      <c r="H58" s="55"/>
      <c r="I58" s="55"/>
      <c r="J58" s="55"/>
      <c r="K58" s="76"/>
    </row>
    <row r="59" spans="1:11" ht="12" customHeight="1" x14ac:dyDescent="0.2">
      <c r="A59" s="74"/>
      <c r="D59" s="55"/>
      <c r="E59" s="55"/>
      <c r="F59" s="55"/>
      <c r="G59" s="55"/>
      <c r="H59" s="55"/>
      <c r="I59" s="55"/>
      <c r="J59" s="55"/>
      <c r="K59" s="76"/>
    </row>
    <row r="60" spans="1:11" ht="12" customHeight="1" x14ac:dyDescent="0.2">
      <c r="A60" s="74"/>
      <c r="D60" s="55"/>
      <c r="E60" s="55"/>
      <c r="F60" s="55"/>
      <c r="G60" s="55"/>
      <c r="H60" s="55"/>
      <c r="I60" s="55"/>
      <c r="J60" s="55"/>
      <c r="K60" s="76"/>
    </row>
    <row r="61" spans="1:11" ht="12" customHeight="1" x14ac:dyDescent="0.2">
      <c r="A61" s="74"/>
      <c r="D61" s="55"/>
      <c r="E61" s="55"/>
      <c r="F61" s="55"/>
      <c r="G61" s="55"/>
      <c r="H61" s="55"/>
      <c r="I61" s="55"/>
      <c r="J61" s="55"/>
      <c r="K61" s="76"/>
    </row>
    <row r="62" spans="1:11" ht="12" customHeight="1" thickBot="1" x14ac:dyDescent="0.25">
      <c r="A62" s="77"/>
      <c r="B62" s="78"/>
      <c r="C62" s="78"/>
      <c r="D62" s="79"/>
      <c r="E62" s="79"/>
      <c r="F62" s="79"/>
      <c r="G62" s="79"/>
      <c r="H62" s="79"/>
      <c r="I62" s="79"/>
      <c r="J62" s="79"/>
      <c r="K62" s="80"/>
    </row>
    <row r="63" spans="1:11" ht="12" customHeight="1" x14ac:dyDescent="0.2">
      <c r="D63" s="55"/>
      <c r="E63" s="55"/>
      <c r="F63" s="55"/>
      <c r="G63" s="55"/>
      <c r="H63" s="55"/>
      <c r="I63" s="55"/>
      <c r="J63" s="55"/>
      <c r="K63" s="55"/>
    </row>
    <row r="64" spans="1:11" ht="12" customHeight="1" x14ac:dyDescent="0.2">
      <c r="D64" s="55"/>
      <c r="E64" s="55"/>
      <c r="F64" s="55"/>
      <c r="G64" s="55"/>
      <c r="H64" s="55"/>
      <c r="I64" s="55"/>
      <c r="J64" s="55"/>
      <c r="K64" s="55"/>
    </row>
    <row r="65" spans="4:8" ht="12" customHeight="1" x14ac:dyDescent="0.2"/>
    <row r="67" spans="4:8" x14ac:dyDescent="0.2">
      <c r="D67" s="56"/>
      <c r="E67" s="56"/>
      <c r="H67" s="56"/>
    </row>
    <row r="68" spans="4:8" x14ac:dyDescent="0.2">
      <c r="D68" s="81"/>
      <c r="E68" s="81"/>
    </row>
    <row r="69" spans="4:8" x14ac:dyDescent="0.2">
      <c r="D69" s="81"/>
      <c r="E69" s="81"/>
    </row>
    <row r="70" spans="4:8" x14ac:dyDescent="0.2">
      <c r="D70" s="81"/>
      <c r="E70" s="81"/>
    </row>
    <row r="71" spans="4:8" x14ac:dyDescent="0.2">
      <c r="D71" s="81"/>
      <c r="E71" s="81"/>
    </row>
    <row r="72" spans="4:8" x14ac:dyDescent="0.2">
      <c r="D72" s="81"/>
      <c r="E72" s="81"/>
    </row>
    <row r="73" spans="4:8" x14ac:dyDescent="0.2">
      <c r="D73" s="81"/>
      <c r="E73" s="81"/>
    </row>
    <row r="74" spans="4:8" x14ac:dyDescent="0.2">
      <c r="D74" s="81"/>
      <c r="E74" s="81"/>
    </row>
    <row r="75" spans="4:8" x14ac:dyDescent="0.2">
      <c r="D75" s="81"/>
      <c r="E75" s="81"/>
    </row>
    <row r="76" spans="4:8" x14ac:dyDescent="0.2">
      <c r="D76" s="81"/>
      <c r="E76" s="81"/>
    </row>
    <row r="77" spans="4:8" x14ac:dyDescent="0.2">
      <c r="D77" s="81"/>
      <c r="E77" s="81"/>
    </row>
    <row r="78" spans="4:8" x14ac:dyDescent="0.2">
      <c r="D78" s="81"/>
      <c r="E78" s="81"/>
    </row>
    <row r="79" spans="4:8" x14ac:dyDescent="0.2">
      <c r="D79" s="81"/>
      <c r="E79" s="81"/>
    </row>
    <row r="80" spans="4:8" x14ac:dyDescent="0.2">
      <c r="D80" s="81"/>
      <c r="E80" s="81"/>
    </row>
    <row r="81" spans="4:5" x14ac:dyDescent="0.2">
      <c r="D81" s="81"/>
      <c r="E81" s="81"/>
    </row>
    <row r="82" spans="4:5" x14ac:dyDescent="0.2">
      <c r="D82" s="81"/>
      <c r="E82" s="81"/>
    </row>
    <row r="83" spans="4:5" x14ac:dyDescent="0.2">
      <c r="D83" s="81"/>
      <c r="E83" s="81"/>
    </row>
    <row r="84" spans="4:5" x14ac:dyDescent="0.2">
      <c r="D84" s="81"/>
      <c r="E84" s="81"/>
    </row>
    <row r="85" spans="4:5" x14ac:dyDescent="0.2">
      <c r="D85" s="81"/>
      <c r="E85" s="81"/>
    </row>
    <row r="86" spans="4:5" x14ac:dyDescent="0.2">
      <c r="D86" s="81"/>
      <c r="E86" s="81"/>
    </row>
    <row r="87" spans="4:5" x14ac:dyDescent="0.2">
      <c r="D87" s="81"/>
      <c r="E87" s="81"/>
    </row>
    <row r="88" spans="4:5" x14ac:dyDescent="0.2">
      <c r="D88" s="81"/>
      <c r="E88" s="81"/>
    </row>
    <row r="89" spans="4:5" x14ac:dyDescent="0.2">
      <c r="D89" s="81"/>
      <c r="E89" s="81"/>
    </row>
    <row r="90" spans="4:5" x14ac:dyDescent="0.2">
      <c r="D90" s="81"/>
      <c r="E90" s="81"/>
    </row>
    <row r="91" spans="4:5" x14ac:dyDescent="0.2">
      <c r="D91" s="81"/>
      <c r="E91" s="81"/>
    </row>
    <row r="92" spans="4:5" x14ac:dyDescent="0.2">
      <c r="D92" s="81"/>
      <c r="E92" s="81"/>
    </row>
    <row r="93" spans="4:5" x14ac:dyDescent="0.2">
      <c r="D93" s="81"/>
      <c r="E93" s="81"/>
    </row>
    <row r="94" spans="4:5" x14ac:dyDescent="0.2">
      <c r="D94" s="81"/>
      <c r="E94" s="81"/>
    </row>
    <row r="95" spans="4:5" x14ac:dyDescent="0.2">
      <c r="D95" s="81"/>
      <c r="E95" s="81"/>
    </row>
    <row r="96" spans="4:5" x14ac:dyDescent="0.2">
      <c r="D96" s="81"/>
      <c r="E96" s="81"/>
    </row>
    <row r="97" spans="4:5" x14ac:dyDescent="0.2">
      <c r="D97" s="81"/>
      <c r="E97" s="81"/>
    </row>
    <row r="98" spans="4:5" x14ac:dyDescent="0.2">
      <c r="D98" s="81"/>
      <c r="E98" s="81"/>
    </row>
    <row r="99" spans="4:5" x14ac:dyDescent="0.2">
      <c r="D99" s="81"/>
      <c r="E99" s="81"/>
    </row>
    <row r="100" spans="4:5" x14ac:dyDescent="0.2">
      <c r="D100" s="81"/>
      <c r="E100" s="81"/>
    </row>
    <row r="101" spans="4:5" x14ac:dyDescent="0.2">
      <c r="D101" s="81"/>
      <c r="E101" s="81"/>
    </row>
    <row r="102" spans="4:5" x14ac:dyDescent="0.2">
      <c r="D102" s="81"/>
      <c r="E102" s="81"/>
    </row>
    <row r="103" spans="4:5" x14ac:dyDescent="0.2">
      <c r="D103" s="81"/>
      <c r="E103" s="81"/>
    </row>
    <row r="104" spans="4:5" x14ac:dyDescent="0.2">
      <c r="D104" s="81"/>
      <c r="E104" s="81"/>
    </row>
    <row r="105" spans="4:5" x14ac:dyDescent="0.2">
      <c r="D105" s="81"/>
      <c r="E105" s="81"/>
    </row>
    <row r="106" spans="4:5" x14ac:dyDescent="0.2">
      <c r="D106" s="81"/>
      <c r="E106" s="81"/>
    </row>
    <row r="107" spans="4:5" x14ac:dyDescent="0.2">
      <c r="D107" s="81"/>
      <c r="E107" s="81"/>
    </row>
    <row r="108" spans="4:5" x14ac:dyDescent="0.2">
      <c r="D108" s="81"/>
      <c r="E108" s="81"/>
    </row>
    <row r="109" spans="4:5" x14ac:dyDescent="0.2">
      <c r="D109" s="81"/>
      <c r="E109" s="81"/>
    </row>
    <row r="110" spans="4:5" x14ac:dyDescent="0.2">
      <c r="D110" s="81"/>
      <c r="E110" s="81"/>
    </row>
    <row r="111" spans="4:5" x14ac:dyDescent="0.2">
      <c r="D111" s="81"/>
      <c r="E111" s="81"/>
    </row>
    <row r="112" spans="4:5" x14ac:dyDescent="0.2">
      <c r="D112" s="81"/>
      <c r="E112" s="81"/>
    </row>
    <row r="113" spans="4:5" x14ac:dyDescent="0.2">
      <c r="D113" s="81"/>
      <c r="E113" s="81"/>
    </row>
    <row r="114" spans="4:5" x14ac:dyDescent="0.2">
      <c r="D114" s="81"/>
      <c r="E114" s="81"/>
    </row>
    <row r="115" spans="4:5" x14ac:dyDescent="0.2">
      <c r="D115" s="81"/>
      <c r="E115" s="81"/>
    </row>
    <row r="116" spans="4:5" x14ac:dyDescent="0.2">
      <c r="D116" s="81"/>
      <c r="E116" s="81"/>
    </row>
    <row r="117" spans="4:5" x14ac:dyDescent="0.2">
      <c r="D117" s="81"/>
      <c r="E117" s="81"/>
    </row>
    <row r="118" spans="4:5" x14ac:dyDescent="0.2">
      <c r="D118" s="81"/>
      <c r="E118" s="81"/>
    </row>
    <row r="119" spans="4:5" x14ac:dyDescent="0.2">
      <c r="D119" s="81"/>
      <c r="E119" s="81"/>
    </row>
    <row r="120" spans="4:5" x14ac:dyDescent="0.2">
      <c r="D120" s="81"/>
      <c r="E120" s="81"/>
    </row>
    <row r="121" spans="4:5" x14ac:dyDescent="0.2">
      <c r="D121" s="81"/>
      <c r="E121" s="81"/>
    </row>
    <row r="122" spans="4:5" x14ac:dyDescent="0.2">
      <c r="D122" s="81"/>
      <c r="E122" s="81"/>
    </row>
    <row r="123" spans="4:5" x14ac:dyDescent="0.2">
      <c r="D123" s="81"/>
      <c r="E123" s="81"/>
    </row>
    <row r="124" spans="4:5" x14ac:dyDescent="0.2">
      <c r="D124" s="81"/>
      <c r="E124" s="81"/>
    </row>
    <row r="125" spans="4:5" x14ac:dyDescent="0.2">
      <c r="D125" s="81"/>
      <c r="E125" s="81"/>
    </row>
    <row r="126" spans="4:5" x14ac:dyDescent="0.2">
      <c r="D126" s="81"/>
      <c r="E126" s="81"/>
    </row>
    <row r="127" spans="4:5" x14ac:dyDescent="0.2">
      <c r="D127" s="81"/>
      <c r="E127" s="81"/>
    </row>
    <row r="128" spans="4:5" x14ac:dyDescent="0.2">
      <c r="D128" s="81"/>
      <c r="E128" s="81"/>
    </row>
    <row r="129" spans="4:5" x14ac:dyDescent="0.2">
      <c r="D129" s="81"/>
      <c r="E129" s="81"/>
    </row>
    <row r="130" spans="4:5" x14ac:dyDescent="0.2">
      <c r="D130" s="81"/>
      <c r="E130" s="81"/>
    </row>
    <row r="131" spans="4:5" x14ac:dyDescent="0.2">
      <c r="D131" s="81"/>
      <c r="E131" s="81"/>
    </row>
    <row r="132" spans="4:5" x14ac:dyDescent="0.2">
      <c r="D132" s="81"/>
      <c r="E132" s="81"/>
    </row>
    <row r="133" spans="4:5" x14ac:dyDescent="0.2">
      <c r="D133" s="81"/>
      <c r="E133" s="81"/>
    </row>
    <row r="134" spans="4:5" x14ac:dyDescent="0.2">
      <c r="D134" s="81"/>
      <c r="E134" s="81"/>
    </row>
    <row r="135" spans="4:5" x14ac:dyDescent="0.2">
      <c r="D135" s="81"/>
      <c r="E135" s="81"/>
    </row>
    <row r="136" spans="4:5" x14ac:dyDescent="0.2">
      <c r="D136" s="81"/>
      <c r="E136" s="81"/>
    </row>
    <row r="137" spans="4:5" x14ac:dyDescent="0.2">
      <c r="D137" s="81"/>
      <c r="E137" s="81"/>
    </row>
    <row r="138" spans="4:5" x14ac:dyDescent="0.2">
      <c r="D138" s="81"/>
      <c r="E138" s="81"/>
    </row>
    <row r="139" spans="4:5" x14ac:dyDescent="0.2">
      <c r="D139" s="81"/>
      <c r="E139" s="81"/>
    </row>
    <row r="140" spans="4:5" x14ac:dyDescent="0.2">
      <c r="D140" s="81"/>
      <c r="E140" s="81"/>
    </row>
    <row r="141" spans="4:5" x14ac:dyDescent="0.2">
      <c r="D141" s="81"/>
      <c r="E141" s="81"/>
    </row>
    <row r="142" spans="4:5" x14ac:dyDescent="0.2">
      <c r="D142" s="81"/>
      <c r="E142" s="81"/>
    </row>
    <row r="143" spans="4:5" x14ac:dyDescent="0.2">
      <c r="D143" s="81"/>
      <c r="E143" s="81"/>
    </row>
    <row r="144" spans="4:5" x14ac:dyDescent="0.2">
      <c r="D144" s="81"/>
      <c r="E144" s="81"/>
    </row>
    <row r="145" spans="4:5" x14ac:dyDescent="0.2">
      <c r="D145" s="81"/>
      <c r="E145" s="81"/>
    </row>
    <row r="146" spans="4:5" x14ac:dyDescent="0.2">
      <c r="D146" s="81"/>
      <c r="E146" s="81"/>
    </row>
    <row r="147" spans="4:5" x14ac:dyDescent="0.2">
      <c r="D147" s="81"/>
      <c r="E147" s="81"/>
    </row>
    <row r="148" spans="4:5" x14ac:dyDescent="0.2">
      <c r="D148" s="81"/>
      <c r="E148" s="81"/>
    </row>
    <row r="149" spans="4:5" x14ac:dyDescent="0.2">
      <c r="D149" s="81"/>
      <c r="E149" s="81"/>
    </row>
    <row r="150" spans="4:5" x14ac:dyDescent="0.2">
      <c r="D150" s="81"/>
      <c r="E150" s="81"/>
    </row>
    <row r="151" spans="4:5" x14ac:dyDescent="0.2">
      <c r="D151" s="81"/>
      <c r="E151" s="81"/>
    </row>
    <row r="152" spans="4:5" x14ac:dyDescent="0.2">
      <c r="D152" s="81"/>
      <c r="E152" s="81"/>
    </row>
    <row r="153" spans="4:5" x14ac:dyDescent="0.2">
      <c r="D153" s="81"/>
      <c r="E153" s="81"/>
    </row>
    <row r="154" spans="4:5" x14ac:dyDescent="0.2">
      <c r="D154" s="81"/>
      <c r="E154" s="81"/>
    </row>
    <row r="155" spans="4:5" x14ac:dyDescent="0.2">
      <c r="D155" s="81"/>
      <c r="E155" s="81"/>
    </row>
    <row r="156" spans="4:5" x14ac:dyDescent="0.2">
      <c r="D156" s="81"/>
      <c r="E156" s="81"/>
    </row>
    <row r="157" spans="4:5" x14ac:dyDescent="0.2">
      <c r="D157" s="81"/>
      <c r="E157" s="81"/>
    </row>
    <row r="158" spans="4:5" x14ac:dyDescent="0.2">
      <c r="D158" s="81"/>
      <c r="E158" s="81"/>
    </row>
    <row r="159" spans="4:5" x14ac:dyDescent="0.2">
      <c r="D159" s="81"/>
      <c r="E159" s="81"/>
    </row>
    <row r="160" spans="4:5" x14ac:dyDescent="0.2">
      <c r="D160" s="81"/>
      <c r="E160" s="81"/>
    </row>
    <row r="161" spans="4:5" x14ac:dyDescent="0.2">
      <c r="D161" s="81"/>
      <c r="E161" s="81"/>
    </row>
    <row r="162" spans="4:5" x14ac:dyDescent="0.2">
      <c r="D162" s="81"/>
      <c r="E162" s="81"/>
    </row>
    <row r="163" spans="4:5" x14ac:dyDescent="0.2">
      <c r="D163" s="81"/>
      <c r="E163" s="81"/>
    </row>
    <row r="164" spans="4:5" x14ac:dyDescent="0.2">
      <c r="D164" s="81"/>
      <c r="E164" s="81"/>
    </row>
    <row r="165" spans="4:5" x14ac:dyDescent="0.2">
      <c r="D165" s="81"/>
      <c r="E165" s="81"/>
    </row>
    <row r="166" spans="4:5" x14ac:dyDescent="0.2">
      <c r="D166" s="81"/>
      <c r="E166" s="81"/>
    </row>
    <row r="167" spans="4:5" x14ac:dyDescent="0.2">
      <c r="D167" s="81"/>
      <c r="E167" s="81"/>
    </row>
    <row r="168" spans="4:5" x14ac:dyDescent="0.2">
      <c r="D168" s="81"/>
      <c r="E168" s="81"/>
    </row>
    <row r="169" spans="4:5" x14ac:dyDescent="0.2">
      <c r="D169" s="81"/>
      <c r="E169" s="81"/>
    </row>
    <row r="170" spans="4:5" x14ac:dyDescent="0.2">
      <c r="D170" s="81"/>
      <c r="E170" s="81"/>
    </row>
    <row r="171" spans="4:5" x14ac:dyDescent="0.2">
      <c r="D171" s="81"/>
      <c r="E171" s="81"/>
    </row>
    <row r="172" spans="4:5" x14ac:dyDescent="0.2">
      <c r="D172" s="81"/>
      <c r="E172" s="81"/>
    </row>
    <row r="173" spans="4:5" x14ac:dyDescent="0.2">
      <c r="D173" s="81"/>
      <c r="E173" s="81"/>
    </row>
    <row r="174" spans="4:5" x14ac:dyDescent="0.2">
      <c r="D174" s="81"/>
      <c r="E174" s="81"/>
    </row>
    <row r="175" spans="4:5" x14ac:dyDescent="0.2">
      <c r="D175" s="81"/>
      <c r="E175" s="81"/>
    </row>
    <row r="176" spans="4:5" x14ac:dyDescent="0.2">
      <c r="D176" s="81"/>
      <c r="E176" s="81"/>
    </row>
    <row r="177" spans="4:5" x14ac:dyDescent="0.2">
      <c r="D177" s="81"/>
      <c r="E177" s="81"/>
    </row>
    <row r="178" spans="4:5" x14ac:dyDescent="0.2">
      <c r="D178" s="81"/>
      <c r="E178" s="81"/>
    </row>
    <row r="179" spans="4:5" x14ac:dyDescent="0.2">
      <c r="D179" s="81"/>
      <c r="E179" s="81"/>
    </row>
    <row r="180" spans="4:5" x14ac:dyDescent="0.2">
      <c r="D180" s="81"/>
      <c r="E180" s="81"/>
    </row>
    <row r="181" spans="4:5" x14ac:dyDescent="0.2">
      <c r="D181" s="81"/>
      <c r="E181" s="81"/>
    </row>
    <row r="182" spans="4:5" x14ac:dyDescent="0.2">
      <c r="D182" s="81"/>
      <c r="E182" s="81"/>
    </row>
    <row r="183" spans="4:5" x14ac:dyDescent="0.2">
      <c r="D183" s="81"/>
      <c r="E183" s="81"/>
    </row>
    <row r="184" spans="4:5" x14ac:dyDescent="0.2">
      <c r="D184" s="81"/>
      <c r="E184" s="81"/>
    </row>
    <row r="185" spans="4:5" x14ac:dyDescent="0.2">
      <c r="D185" s="81"/>
      <c r="E185" s="81"/>
    </row>
    <row r="186" spans="4:5" x14ac:dyDescent="0.2">
      <c r="D186" s="81"/>
      <c r="E186" s="81"/>
    </row>
    <row r="187" spans="4:5" x14ac:dyDescent="0.2">
      <c r="D187" s="81"/>
      <c r="E187" s="81"/>
    </row>
    <row r="188" spans="4:5" x14ac:dyDescent="0.2">
      <c r="D188" s="81"/>
      <c r="E188" s="81"/>
    </row>
    <row r="189" spans="4:5" x14ac:dyDescent="0.2">
      <c r="D189" s="81"/>
      <c r="E189" s="81"/>
    </row>
    <row r="190" spans="4:5" x14ac:dyDescent="0.2">
      <c r="D190" s="81"/>
      <c r="E190" s="81"/>
    </row>
    <row r="191" spans="4:5" x14ac:dyDescent="0.2">
      <c r="D191" s="81"/>
      <c r="E191" s="81"/>
    </row>
    <row r="192" spans="4:5" x14ac:dyDescent="0.2">
      <c r="D192" s="81"/>
      <c r="E192" s="81"/>
    </row>
    <row r="193" spans="4:5" x14ac:dyDescent="0.2">
      <c r="D193" s="81"/>
      <c r="E193" s="81"/>
    </row>
    <row r="194" spans="4:5" x14ac:dyDescent="0.2">
      <c r="D194" s="81"/>
      <c r="E194" s="81"/>
    </row>
    <row r="195" spans="4:5" x14ac:dyDescent="0.2">
      <c r="D195" s="81"/>
      <c r="E195" s="81"/>
    </row>
    <row r="196" spans="4:5" x14ac:dyDescent="0.2">
      <c r="D196" s="81"/>
      <c r="E196" s="81"/>
    </row>
    <row r="197" spans="4:5" x14ac:dyDescent="0.2">
      <c r="D197" s="81"/>
      <c r="E197" s="81"/>
    </row>
    <row r="198" spans="4:5" x14ac:dyDescent="0.2">
      <c r="D198" s="81"/>
      <c r="E198" s="81"/>
    </row>
    <row r="199" spans="4:5" x14ac:dyDescent="0.2">
      <c r="D199" s="81"/>
      <c r="E199" s="81"/>
    </row>
    <row r="200" spans="4:5" x14ac:dyDescent="0.2">
      <c r="D200" s="81"/>
      <c r="E200" s="81"/>
    </row>
    <row r="201" spans="4:5" x14ac:dyDescent="0.2">
      <c r="D201" s="81"/>
      <c r="E201" s="81"/>
    </row>
    <row r="202" spans="4:5" x14ac:dyDescent="0.2">
      <c r="D202" s="81"/>
      <c r="E202" s="81"/>
    </row>
    <row r="203" spans="4:5" x14ac:dyDescent="0.2">
      <c r="D203" s="81"/>
      <c r="E203" s="81"/>
    </row>
    <row r="204" spans="4:5" x14ac:dyDescent="0.2">
      <c r="D204" s="81"/>
      <c r="E204" s="81"/>
    </row>
    <row r="205" spans="4:5" x14ac:dyDescent="0.2">
      <c r="D205" s="81"/>
      <c r="E205" s="81"/>
    </row>
    <row r="206" spans="4:5" x14ac:dyDescent="0.2">
      <c r="D206" s="81"/>
      <c r="E206" s="81"/>
    </row>
    <row r="207" spans="4:5" x14ac:dyDescent="0.2">
      <c r="D207" s="81"/>
      <c r="E207" s="81"/>
    </row>
    <row r="208" spans="4:5" x14ac:dyDescent="0.2">
      <c r="D208" s="81"/>
      <c r="E208" s="81"/>
    </row>
    <row r="209" spans="4:5" x14ac:dyDescent="0.2">
      <c r="D209" s="81"/>
      <c r="E209" s="81"/>
    </row>
    <row r="210" spans="4:5" x14ac:dyDescent="0.2">
      <c r="D210" s="81"/>
      <c r="E210" s="81"/>
    </row>
    <row r="211" spans="4:5" x14ac:dyDescent="0.2">
      <c r="D211" s="81"/>
      <c r="E211" s="81"/>
    </row>
    <row r="212" spans="4:5" x14ac:dyDescent="0.2">
      <c r="D212" s="81"/>
      <c r="E212" s="81"/>
    </row>
    <row r="213" spans="4:5" x14ac:dyDescent="0.2">
      <c r="D213" s="81"/>
      <c r="E213" s="81"/>
    </row>
    <row r="214" spans="4:5" x14ac:dyDescent="0.2">
      <c r="D214" s="81"/>
      <c r="E214" s="81"/>
    </row>
    <row r="215" spans="4:5" x14ac:dyDescent="0.2">
      <c r="D215" s="81"/>
      <c r="E215" s="81"/>
    </row>
    <row r="216" spans="4:5" x14ac:dyDescent="0.2">
      <c r="D216" s="81"/>
      <c r="E216" s="81"/>
    </row>
    <row r="217" spans="4:5" x14ac:dyDescent="0.2">
      <c r="D217" s="81"/>
      <c r="E217" s="81"/>
    </row>
    <row r="218" spans="4:5" x14ac:dyDescent="0.2">
      <c r="D218" s="81"/>
      <c r="E218" s="81"/>
    </row>
    <row r="219" spans="4:5" x14ac:dyDescent="0.2">
      <c r="D219" s="81"/>
      <c r="E219" s="81"/>
    </row>
    <row r="220" spans="4:5" x14ac:dyDescent="0.2">
      <c r="D220" s="81"/>
      <c r="E220" s="81"/>
    </row>
    <row r="221" spans="4:5" x14ac:dyDescent="0.2">
      <c r="D221" s="81"/>
      <c r="E221" s="81"/>
    </row>
    <row r="222" spans="4:5" x14ac:dyDescent="0.2">
      <c r="D222" s="81"/>
      <c r="E222" s="81"/>
    </row>
    <row r="223" spans="4:5" x14ac:dyDescent="0.2">
      <c r="D223" s="81"/>
      <c r="E223" s="81"/>
    </row>
    <row r="224" spans="4:5" x14ac:dyDescent="0.2">
      <c r="D224" s="81"/>
      <c r="E224" s="81"/>
    </row>
    <row r="225" spans="4:5" x14ac:dyDescent="0.2">
      <c r="D225" s="81"/>
      <c r="E225" s="81"/>
    </row>
    <row r="226" spans="4:5" x14ac:dyDescent="0.2">
      <c r="D226" s="81"/>
      <c r="E226" s="81"/>
    </row>
    <row r="227" spans="4:5" x14ac:dyDescent="0.2">
      <c r="D227" s="81"/>
      <c r="E227" s="81"/>
    </row>
    <row r="228" spans="4:5" x14ac:dyDescent="0.2">
      <c r="D228" s="81"/>
      <c r="E228" s="81"/>
    </row>
    <row r="229" spans="4:5" x14ac:dyDescent="0.2">
      <c r="D229" s="81"/>
      <c r="E229" s="81"/>
    </row>
    <row r="230" spans="4:5" x14ac:dyDescent="0.2">
      <c r="D230" s="81"/>
      <c r="E230" s="81"/>
    </row>
    <row r="231" spans="4:5" x14ac:dyDescent="0.2">
      <c r="D231" s="81"/>
      <c r="E231" s="81"/>
    </row>
    <row r="232" spans="4:5" x14ac:dyDescent="0.2">
      <c r="D232" s="81"/>
      <c r="E232" s="81"/>
    </row>
    <row r="233" spans="4:5" x14ac:dyDescent="0.2">
      <c r="D233" s="81"/>
      <c r="E233" s="81"/>
    </row>
    <row r="234" spans="4:5" x14ac:dyDescent="0.2">
      <c r="D234" s="81"/>
      <c r="E234" s="81"/>
    </row>
    <row r="235" spans="4:5" x14ac:dyDescent="0.2">
      <c r="D235" s="81"/>
      <c r="E235" s="81"/>
    </row>
    <row r="236" spans="4:5" x14ac:dyDescent="0.2">
      <c r="D236" s="81"/>
      <c r="E236" s="81"/>
    </row>
    <row r="237" spans="4:5" x14ac:dyDescent="0.2">
      <c r="D237" s="81"/>
      <c r="E237" s="81"/>
    </row>
    <row r="238" spans="4:5" x14ac:dyDescent="0.2">
      <c r="D238" s="81"/>
      <c r="E238" s="81"/>
    </row>
    <row r="239" spans="4:5" x14ac:dyDescent="0.2">
      <c r="D239" s="81"/>
      <c r="E239" s="81"/>
    </row>
    <row r="240" spans="4:5" x14ac:dyDescent="0.2">
      <c r="D240" s="81"/>
      <c r="E240" s="81"/>
    </row>
    <row r="241" spans="4:5" x14ac:dyDescent="0.2">
      <c r="D241" s="81"/>
      <c r="E241" s="81"/>
    </row>
    <row r="242" spans="4:5" x14ac:dyDescent="0.2">
      <c r="D242" s="81"/>
      <c r="E242" s="81"/>
    </row>
    <row r="243" spans="4:5" x14ac:dyDescent="0.2">
      <c r="D243" s="81"/>
      <c r="E243" s="81"/>
    </row>
    <row r="244" spans="4:5" x14ac:dyDescent="0.2">
      <c r="D244" s="81"/>
      <c r="E244" s="81"/>
    </row>
    <row r="245" spans="4:5" x14ac:dyDescent="0.2">
      <c r="D245" s="81"/>
      <c r="E245" s="81"/>
    </row>
    <row r="246" spans="4:5" x14ac:dyDescent="0.2">
      <c r="D246" s="81"/>
      <c r="E246" s="81"/>
    </row>
    <row r="247" spans="4:5" x14ac:dyDescent="0.2">
      <c r="D247" s="81"/>
      <c r="E247" s="81"/>
    </row>
    <row r="248" spans="4:5" x14ac:dyDescent="0.2">
      <c r="D248" s="81"/>
      <c r="E248" s="81"/>
    </row>
    <row r="249" spans="4:5" x14ac:dyDescent="0.2">
      <c r="D249" s="81"/>
      <c r="E249" s="81"/>
    </row>
    <row r="250" spans="4:5" x14ac:dyDescent="0.2">
      <c r="D250" s="81"/>
      <c r="E250" s="81"/>
    </row>
    <row r="251" spans="4:5" x14ac:dyDescent="0.2">
      <c r="D251" s="81"/>
      <c r="E251" s="81"/>
    </row>
    <row r="252" spans="4:5" x14ac:dyDescent="0.2">
      <c r="D252" s="81"/>
      <c r="E252" s="81"/>
    </row>
    <row r="253" spans="4:5" x14ac:dyDescent="0.2">
      <c r="D253" s="81"/>
      <c r="E253" s="81"/>
    </row>
    <row r="254" spans="4:5" x14ac:dyDescent="0.2">
      <c r="D254" s="81"/>
      <c r="E254" s="81"/>
    </row>
    <row r="255" spans="4:5" x14ac:dyDescent="0.2">
      <c r="D255" s="81"/>
      <c r="E255" s="81"/>
    </row>
    <row r="256" spans="4:5" x14ac:dyDescent="0.2">
      <c r="D256" s="81"/>
      <c r="E256" s="81"/>
    </row>
    <row r="257" spans="4:5" x14ac:dyDescent="0.2">
      <c r="D257" s="81"/>
      <c r="E257" s="81"/>
    </row>
    <row r="258" spans="4:5" x14ac:dyDescent="0.2">
      <c r="D258" s="81"/>
      <c r="E258" s="81"/>
    </row>
    <row r="259" spans="4:5" x14ac:dyDescent="0.2">
      <c r="D259" s="81"/>
      <c r="E259" s="81"/>
    </row>
    <row r="260" spans="4:5" x14ac:dyDescent="0.2">
      <c r="D260" s="81"/>
      <c r="E260" s="81"/>
    </row>
    <row r="261" spans="4:5" x14ac:dyDescent="0.2">
      <c r="D261" s="81"/>
      <c r="E261" s="81"/>
    </row>
    <row r="262" spans="4:5" x14ac:dyDescent="0.2">
      <c r="D262" s="81"/>
      <c r="E262" s="81"/>
    </row>
    <row r="263" spans="4:5" x14ac:dyDescent="0.2">
      <c r="D263" s="81"/>
      <c r="E263" s="81"/>
    </row>
    <row r="264" spans="4:5" x14ac:dyDescent="0.2">
      <c r="D264" s="81"/>
      <c r="E264" s="81"/>
    </row>
    <row r="265" spans="4:5" x14ac:dyDescent="0.2">
      <c r="D265" s="81"/>
      <c r="E265" s="81"/>
    </row>
    <row r="266" spans="4:5" x14ac:dyDescent="0.2">
      <c r="D266" s="81"/>
      <c r="E266" s="81"/>
    </row>
    <row r="267" spans="4:5" x14ac:dyDescent="0.2">
      <c r="D267" s="81"/>
      <c r="E267" s="81"/>
    </row>
    <row r="268" spans="4:5" x14ac:dyDescent="0.2">
      <c r="D268" s="81"/>
      <c r="E268" s="81"/>
    </row>
    <row r="269" spans="4:5" x14ac:dyDescent="0.2">
      <c r="D269" s="81"/>
      <c r="E269" s="81"/>
    </row>
    <row r="270" spans="4:5" x14ac:dyDescent="0.2">
      <c r="D270" s="81"/>
      <c r="E270" s="81"/>
    </row>
    <row r="271" spans="4:5" x14ac:dyDescent="0.2">
      <c r="D271" s="81"/>
      <c r="E271" s="81"/>
    </row>
    <row r="272" spans="4:5" x14ac:dyDescent="0.2">
      <c r="D272" s="81"/>
      <c r="E272" s="81"/>
    </row>
    <row r="273" spans="4:5" x14ac:dyDescent="0.2">
      <c r="D273" s="81"/>
      <c r="E273" s="81"/>
    </row>
    <row r="274" spans="4:5" x14ac:dyDescent="0.2">
      <c r="D274" s="81"/>
      <c r="E274" s="81"/>
    </row>
    <row r="275" spans="4:5" x14ac:dyDescent="0.2">
      <c r="D275" s="81"/>
      <c r="E275" s="81"/>
    </row>
    <row r="276" spans="4:5" x14ac:dyDescent="0.2">
      <c r="D276" s="81"/>
      <c r="E276" s="81"/>
    </row>
    <row r="277" spans="4:5" x14ac:dyDescent="0.2">
      <c r="D277" s="81"/>
      <c r="E277" s="81"/>
    </row>
    <row r="278" spans="4:5" x14ac:dyDescent="0.2">
      <c r="D278" s="81"/>
      <c r="E278" s="81"/>
    </row>
    <row r="279" spans="4:5" x14ac:dyDescent="0.2">
      <c r="D279" s="81"/>
      <c r="E279" s="81"/>
    </row>
    <row r="280" spans="4:5" x14ac:dyDescent="0.2">
      <c r="D280" s="81"/>
      <c r="E280" s="81"/>
    </row>
    <row r="281" spans="4:5" x14ac:dyDescent="0.2">
      <c r="D281" s="81"/>
      <c r="E281" s="81"/>
    </row>
    <row r="282" spans="4:5" x14ac:dyDescent="0.2">
      <c r="D282" s="81"/>
      <c r="E282" s="81"/>
    </row>
    <row r="283" spans="4:5" x14ac:dyDescent="0.2">
      <c r="D283" s="81"/>
      <c r="E283" s="81"/>
    </row>
    <row r="284" spans="4:5" x14ac:dyDescent="0.2">
      <c r="D284" s="81"/>
      <c r="E284" s="81"/>
    </row>
    <row r="285" spans="4:5" x14ac:dyDescent="0.2">
      <c r="D285" s="81"/>
      <c r="E285" s="81"/>
    </row>
    <row r="286" spans="4:5" x14ac:dyDescent="0.2">
      <c r="D286" s="81"/>
      <c r="E286" s="81"/>
    </row>
    <row r="287" spans="4:5" x14ac:dyDescent="0.2">
      <c r="D287" s="81"/>
      <c r="E287" s="81"/>
    </row>
    <row r="288" spans="4:5" x14ac:dyDescent="0.2">
      <c r="D288" s="81"/>
      <c r="E288" s="81"/>
    </row>
    <row r="289" spans="4:5" x14ac:dyDescent="0.2">
      <c r="D289" s="81"/>
      <c r="E289" s="81"/>
    </row>
    <row r="290" spans="4:5" x14ac:dyDescent="0.2">
      <c r="D290" s="81"/>
      <c r="E290" s="81"/>
    </row>
    <row r="291" spans="4:5" x14ac:dyDescent="0.2">
      <c r="D291" s="81"/>
      <c r="E291" s="81"/>
    </row>
    <row r="292" spans="4:5" x14ac:dyDescent="0.2">
      <c r="D292" s="81"/>
      <c r="E292" s="81"/>
    </row>
    <row r="293" spans="4:5" x14ac:dyDescent="0.2">
      <c r="D293" s="81"/>
      <c r="E293" s="81"/>
    </row>
    <row r="294" spans="4:5" x14ac:dyDescent="0.2">
      <c r="D294" s="81"/>
      <c r="E294" s="81"/>
    </row>
    <row r="295" spans="4:5" x14ac:dyDescent="0.2">
      <c r="D295" s="81"/>
      <c r="E295" s="81"/>
    </row>
    <row r="296" spans="4:5" x14ac:dyDescent="0.2">
      <c r="D296" s="81"/>
      <c r="E296" s="81"/>
    </row>
    <row r="297" spans="4:5" x14ac:dyDescent="0.2">
      <c r="D297" s="81"/>
      <c r="E297" s="81"/>
    </row>
    <row r="298" spans="4:5" x14ac:dyDescent="0.2">
      <c r="D298" s="81"/>
      <c r="E298" s="81"/>
    </row>
    <row r="299" spans="4:5" x14ac:dyDescent="0.2">
      <c r="D299" s="81"/>
      <c r="E299" s="81"/>
    </row>
    <row r="300" spans="4:5" x14ac:dyDescent="0.2">
      <c r="D300" s="81"/>
      <c r="E300" s="81"/>
    </row>
    <row r="301" spans="4:5" x14ac:dyDescent="0.2">
      <c r="D301" s="81"/>
      <c r="E301" s="81"/>
    </row>
    <row r="302" spans="4:5" x14ac:dyDescent="0.2">
      <c r="D302" s="81"/>
      <c r="E302" s="81"/>
    </row>
    <row r="303" spans="4:5" x14ac:dyDescent="0.2">
      <c r="D303" s="81"/>
      <c r="E303" s="81"/>
    </row>
    <row r="304" spans="4:5" x14ac:dyDescent="0.2">
      <c r="D304" s="81"/>
      <c r="E304" s="81"/>
    </row>
    <row r="305" spans="4:5" x14ac:dyDescent="0.2">
      <c r="D305" s="81"/>
      <c r="E305" s="81"/>
    </row>
    <row r="306" spans="4:5" x14ac:dyDescent="0.2">
      <c r="D306" s="81"/>
      <c r="E306" s="81"/>
    </row>
    <row r="307" spans="4:5" x14ac:dyDescent="0.2">
      <c r="D307" s="81"/>
      <c r="E307" s="81"/>
    </row>
    <row r="308" spans="4:5" x14ac:dyDescent="0.2">
      <c r="D308" s="81"/>
      <c r="E308" s="81"/>
    </row>
    <row r="309" spans="4:5" x14ac:dyDescent="0.2">
      <c r="D309" s="81"/>
      <c r="E309" s="81"/>
    </row>
    <row r="310" spans="4:5" x14ac:dyDescent="0.2">
      <c r="D310" s="81"/>
      <c r="E310" s="81"/>
    </row>
    <row r="311" spans="4:5" x14ac:dyDescent="0.2">
      <c r="D311" s="81"/>
      <c r="E311" s="81"/>
    </row>
    <row r="312" spans="4:5" x14ac:dyDescent="0.2">
      <c r="D312" s="81"/>
      <c r="E312" s="81"/>
    </row>
    <row r="313" spans="4:5" x14ac:dyDescent="0.2">
      <c r="D313" s="81"/>
      <c r="E313" s="81"/>
    </row>
    <row r="314" spans="4:5" x14ac:dyDescent="0.2">
      <c r="D314" s="81"/>
      <c r="E314" s="81"/>
    </row>
    <row r="315" spans="4:5" x14ac:dyDescent="0.2">
      <c r="D315" s="81"/>
      <c r="E315" s="81"/>
    </row>
    <row r="316" spans="4:5" x14ac:dyDescent="0.2">
      <c r="D316" s="81"/>
      <c r="E316" s="81"/>
    </row>
    <row r="317" spans="4:5" x14ac:dyDescent="0.2">
      <c r="D317" s="81"/>
      <c r="E317" s="81"/>
    </row>
    <row r="318" spans="4:5" x14ac:dyDescent="0.2">
      <c r="D318" s="81"/>
      <c r="E318" s="81"/>
    </row>
    <row r="319" spans="4:5" x14ac:dyDescent="0.2">
      <c r="D319" s="81"/>
      <c r="E319" s="81"/>
    </row>
    <row r="320" spans="4:5" x14ac:dyDescent="0.2">
      <c r="D320" s="81"/>
      <c r="E320" s="81"/>
    </row>
    <row r="321" spans="4:5" x14ac:dyDescent="0.2">
      <c r="D321" s="81"/>
      <c r="E321" s="81"/>
    </row>
    <row r="322" spans="4:5" x14ac:dyDescent="0.2">
      <c r="D322" s="81"/>
      <c r="E322" s="81"/>
    </row>
    <row r="323" spans="4:5" x14ac:dyDescent="0.2">
      <c r="D323" s="81"/>
      <c r="E323" s="81"/>
    </row>
    <row r="324" spans="4:5" x14ac:dyDescent="0.2">
      <c r="D324" s="81"/>
      <c r="E324" s="81"/>
    </row>
    <row r="325" spans="4:5" x14ac:dyDescent="0.2">
      <c r="D325" s="81"/>
      <c r="E325" s="81"/>
    </row>
    <row r="326" spans="4:5" x14ac:dyDescent="0.2">
      <c r="D326" s="81"/>
      <c r="E326" s="81"/>
    </row>
    <row r="327" spans="4:5" x14ac:dyDescent="0.2">
      <c r="D327" s="81"/>
      <c r="E327" s="81"/>
    </row>
    <row r="328" spans="4:5" x14ac:dyDescent="0.2">
      <c r="D328" s="81"/>
      <c r="E328" s="81"/>
    </row>
    <row r="329" spans="4:5" x14ac:dyDescent="0.2">
      <c r="D329" s="81"/>
      <c r="E329" s="81"/>
    </row>
    <row r="330" spans="4:5" x14ac:dyDescent="0.2">
      <c r="D330" s="81"/>
      <c r="E330" s="81"/>
    </row>
    <row r="331" spans="4:5" x14ac:dyDescent="0.2">
      <c r="D331" s="81"/>
      <c r="E331" s="81"/>
    </row>
    <row r="332" spans="4:5" x14ac:dyDescent="0.2">
      <c r="D332" s="81"/>
      <c r="E332" s="81"/>
    </row>
    <row r="333" spans="4:5" x14ac:dyDescent="0.2">
      <c r="D333" s="81"/>
      <c r="E333" s="81"/>
    </row>
    <row r="334" spans="4:5" x14ac:dyDescent="0.2">
      <c r="D334" s="81"/>
      <c r="E334" s="81"/>
    </row>
    <row r="335" spans="4:5" x14ac:dyDescent="0.2">
      <c r="D335" s="81"/>
      <c r="E335" s="81"/>
    </row>
    <row r="336" spans="4:5" x14ac:dyDescent="0.2">
      <c r="D336" s="81"/>
      <c r="E336" s="81"/>
    </row>
    <row r="337" spans="4:5" x14ac:dyDescent="0.2">
      <c r="D337" s="81"/>
      <c r="E337" s="81"/>
    </row>
    <row r="338" spans="4:5" x14ac:dyDescent="0.2">
      <c r="D338" s="81"/>
      <c r="E338" s="81"/>
    </row>
    <row r="339" spans="4:5" x14ac:dyDescent="0.2">
      <c r="D339" s="81"/>
      <c r="E339" s="81"/>
    </row>
    <row r="340" spans="4:5" x14ac:dyDescent="0.2">
      <c r="D340" s="81"/>
      <c r="E340" s="81"/>
    </row>
    <row r="341" spans="4:5" x14ac:dyDescent="0.2">
      <c r="D341" s="81"/>
      <c r="E341" s="81"/>
    </row>
    <row r="342" spans="4:5" x14ac:dyDescent="0.2">
      <c r="D342" s="81"/>
      <c r="E342" s="81"/>
    </row>
    <row r="343" spans="4:5" x14ac:dyDescent="0.2">
      <c r="D343" s="81"/>
      <c r="E343" s="81"/>
    </row>
    <row r="344" spans="4:5" x14ac:dyDescent="0.2">
      <c r="D344" s="81"/>
      <c r="E344" s="81"/>
    </row>
    <row r="345" spans="4:5" x14ac:dyDescent="0.2">
      <c r="D345" s="81"/>
      <c r="E345" s="81"/>
    </row>
    <row r="346" spans="4:5" x14ac:dyDescent="0.2">
      <c r="D346" s="81"/>
      <c r="E346" s="81"/>
    </row>
    <row r="347" spans="4:5" x14ac:dyDescent="0.2">
      <c r="D347" s="81"/>
      <c r="E347" s="81"/>
    </row>
    <row r="348" spans="4:5" x14ac:dyDescent="0.2">
      <c r="D348" s="81"/>
      <c r="E348" s="81"/>
    </row>
    <row r="349" spans="4:5" x14ac:dyDescent="0.2">
      <c r="D349" s="81"/>
      <c r="E349" s="81"/>
    </row>
    <row r="350" spans="4:5" x14ac:dyDescent="0.2">
      <c r="D350" s="81"/>
      <c r="E350" s="81"/>
    </row>
    <row r="351" spans="4:5" x14ac:dyDescent="0.2">
      <c r="D351" s="81"/>
      <c r="E351" s="81"/>
    </row>
    <row r="352" spans="4:5" x14ac:dyDescent="0.2">
      <c r="D352" s="81"/>
      <c r="E352" s="81"/>
    </row>
    <row r="353" spans="4:5" x14ac:dyDescent="0.2">
      <c r="D353" s="81"/>
      <c r="E353" s="81"/>
    </row>
    <row r="354" spans="4:5" x14ac:dyDescent="0.2">
      <c r="D354" s="81"/>
      <c r="E354" s="81"/>
    </row>
    <row r="355" spans="4:5" x14ac:dyDescent="0.2">
      <c r="D355" s="81"/>
      <c r="E355" s="81"/>
    </row>
    <row r="356" spans="4:5" x14ac:dyDescent="0.2">
      <c r="D356" s="81"/>
      <c r="E356" s="81"/>
    </row>
    <row r="357" spans="4:5" x14ac:dyDescent="0.2">
      <c r="D357" s="81"/>
      <c r="E357" s="81"/>
    </row>
    <row r="358" spans="4:5" x14ac:dyDescent="0.2">
      <c r="D358" s="81"/>
      <c r="E358" s="81"/>
    </row>
    <row r="359" spans="4:5" x14ac:dyDescent="0.2">
      <c r="D359" s="81"/>
      <c r="E359" s="81"/>
    </row>
    <row r="360" spans="4:5" x14ac:dyDescent="0.2">
      <c r="D360" s="81"/>
      <c r="E360" s="81"/>
    </row>
    <row r="361" spans="4:5" x14ac:dyDescent="0.2">
      <c r="D361" s="81"/>
      <c r="E361" s="81"/>
    </row>
    <row r="362" spans="4:5" x14ac:dyDescent="0.2">
      <c r="D362" s="81"/>
      <c r="E362" s="81"/>
    </row>
    <row r="363" spans="4:5" x14ac:dyDescent="0.2">
      <c r="D363" s="81"/>
      <c r="E363" s="81"/>
    </row>
    <row r="364" spans="4:5" x14ac:dyDescent="0.2">
      <c r="D364" s="81"/>
      <c r="E364" s="81"/>
    </row>
    <row r="365" spans="4:5" x14ac:dyDescent="0.2">
      <c r="D365" s="81"/>
      <c r="E365" s="81"/>
    </row>
    <row r="366" spans="4:5" x14ac:dyDescent="0.2">
      <c r="D366" s="81"/>
      <c r="E366" s="81"/>
    </row>
    <row r="367" spans="4:5" x14ac:dyDescent="0.2">
      <c r="D367" s="81"/>
      <c r="E367" s="81"/>
    </row>
    <row r="368" spans="4:5" x14ac:dyDescent="0.2">
      <c r="D368" s="81"/>
      <c r="E368" s="81"/>
    </row>
    <row r="369" spans="4:5" x14ac:dyDescent="0.2">
      <c r="D369" s="81"/>
      <c r="E369" s="81"/>
    </row>
    <row r="370" spans="4:5" x14ac:dyDescent="0.2">
      <c r="D370" s="81"/>
      <c r="E370" s="81"/>
    </row>
    <row r="371" spans="4:5" x14ac:dyDescent="0.2">
      <c r="D371" s="81"/>
      <c r="E371" s="81"/>
    </row>
    <row r="372" spans="4:5" x14ac:dyDescent="0.2">
      <c r="D372" s="81"/>
      <c r="E372" s="81"/>
    </row>
    <row r="373" spans="4:5" x14ac:dyDescent="0.2">
      <c r="D373" s="81"/>
      <c r="E373" s="81"/>
    </row>
    <row r="374" spans="4:5" x14ac:dyDescent="0.2">
      <c r="D374" s="81"/>
      <c r="E374" s="81"/>
    </row>
    <row r="375" spans="4:5" x14ac:dyDescent="0.2">
      <c r="D375" s="81"/>
      <c r="E375" s="81"/>
    </row>
    <row r="376" spans="4:5" x14ac:dyDescent="0.2">
      <c r="D376" s="81"/>
      <c r="E376" s="81"/>
    </row>
    <row r="377" spans="4:5" x14ac:dyDescent="0.2">
      <c r="D377" s="81"/>
      <c r="E377" s="81"/>
    </row>
    <row r="378" spans="4:5" x14ac:dyDescent="0.2">
      <c r="D378" s="81"/>
      <c r="E378" s="81"/>
    </row>
    <row r="379" spans="4:5" x14ac:dyDescent="0.2">
      <c r="D379" s="81"/>
      <c r="E379" s="81"/>
    </row>
    <row r="380" spans="4:5" x14ac:dyDescent="0.2">
      <c r="D380" s="81"/>
      <c r="E380" s="81"/>
    </row>
    <row r="381" spans="4:5" x14ac:dyDescent="0.2">
      <c r="D381" s="81"/>
      <c r="E381" s="81"/>
    </row>
    <row r="382" spans="4:5" x14ac:dyDescent="0.2">
      <c r="D382" s="81"/>
      <c r="E382" s="81"/>
    </row>
    <row r="383" spans="4:5" x14ac:dyDescent="0.2">
      <c r="D383" s="81"/>
      <c r="E383" s="81"/>
    </row>
    <row r="384" spans="4:5" x14ac:dyDescent="0.2">
      <c r="D384" s="81"/>
      <c r="E384" s="81"/>
    </row>
    <row r="385" spans="4:5" x14ac:dyDescent="0.2">
      <c r="D385" s="81"/>
      <c r="E385" s="81"/>
    </row>
    <row r="386" spans="4:5" x14ac:dyDescent="0.2">
      <c r="D386" s="81"/>
      <c r="E386" s="81"/>
    </row>
    <row r="387" spans="4:5" x14ac:dyDescent="0.2">
      <c r="D387" s="81"/>
      <c r="E387" s="81"/>
    </row>
    <row r="388" spans="4:5" x14ac:dyDescent="0.2">
      <c r="D388" s="81"/>
      <c r="E388" s="81"/>
    </row>
    <row r="389" spans="4:5" x14ac:dyDescent="0.2">
      <c r="D389" s="81"/>
      <c r="E389" s="81"/>
    </row>
    <row r="390" spans="4:5" x14ac:dyDescent="0.2">
      <c r="D390" s="81"/>
      <c r="E390" s="81"/>
    </row>
    <row r="391" spans="4:5" x14ac:dyDescent="0.2">
      <c r="D391" s="81"/>
      <c r="E391" s="81"/>
    </row>
    <row r="392" spans="4:5" x14ac:dyDescent="0.2">
      <c r="D392" s="81"/>
      <c r="E392" s="81"/>
    </row>
    <row r="393" spans="4:5" x14ac:dyDescent="0.2">
      <c r="D393" s="81"/>
      <c r="E393" s="81"/>
    </row>
    <row r="394" spans="4:5" x14ac:dyDescent="0.2">
      <c r="D394" s="81"/>
      <c r="E394" s="81"/>
    </row>
    <row r="395" spans="4:5" x14ac:dyDescent="0.2">
      <c r="D395" s="81"/>
      <c r="E395" s="81"/>
    </row>
    <row r="396" spans="4:5" x14ac:dyDescent="0.2">
      <c r="D396" s="81"/>
      <c r="E396" s="81"/>
    </row>
    <row r="397" spans="4:5" x14ac:dyDescent="0.2">
      <c r="D397" s="81"/>
      <c r="E397" s="81"/>
    </row>
    <row r="398" spans="4:5" x14ac:dyDescent="0.2">
      <c r="D398" s="81"/>
      <c r="E398" s="81"/>
    </row>
    <row r="399" spans="4:5" x14ac:dyDescent="0.2">
      <c r="D399" s="81"/>
      <c r="E399" s="81"/>
    </row>
    <row r="400" spans="4:5" x14ac:dyDescent="0.2">
      <c r="D400" s="81"/>
      <c r="E400" s="81"/>
    </row>
    <row r="401" spans="4:5" x14ac:dyDescent="0.2">
      <c r="D401" s="81"/>
      <c r="E401" s="81"/>
    </row>
    <row r="402" spans="4:5" x14ac:dyDescent="0.2">
      <c r="D402" s="81"/>
      <c r="E402" s="81"/>
    </row>
  </sheetData>
  <mergeCells count="1">
    <mergeCell ref="M20:R20"/>
  </mergeCells>
  <conditionalFormatting sqref="B8:B49">
    <cfRule type="cellIs" dxfId="4" priority="2" stopIfTrue="1" operator="equal">
      <formula>"Adjustment to Income/Expense/Rate Base:"</formula>
    </cfRule>
  </conditionalFormatting>
  <conditionalFormatting sqref="K1">
    <cfRule type="cellIs" dxfId="3" priority="1" stopIfTrue="1" operator="equal">
      <formula>"x.x"</formula>
    </cfRule>
  </conditionalFormatting>
  <dataValidations count="3">
    <dataValidation type="list" errorStyle="warning" allowBlank="1" showInputMessage="1" showErrorMessage="1" errorTitle="FERC ACCOUNT" error="This FERC Account is not included in the drop-down list. Is this the account you want to use?" sqref="D48:D50 IZ49:IZ51 D51:E51 E50 WVM983086:WVM983088 WLQ983086:WLQ983088 WBU983086:WBU983088 VRY983086:VRY983088 VIC983086:VIC983088 UYG983086:UYG983088 UOK983086:UOK983088 UEO983086:UEO983088 TUS983086:TUS983088 TKW983086:TKW983088 TBA983086:TBA983088 SRE983086:SRE983088 SHI983086:SHI983088 RXM983086:RXM983088 RNQ983086:RNQ983088 RDU983086:RDU983088 QTY983086:QTY983088 QKC983086:QKC983088 QAG983086:QAG983088 PQK983086:PQK983088 PGO983086:PGO983088 OWS983086:OWS983088 OMW983086:OMW983088 ODA983086:ODA983088 NTE983086:NTE983088 NJI983086:NJI983088 MZM983086:MZM983088 MPQ983086:MPQ983088 MFU983086:MFU983088 LVY983086:LVY983088 LMC983086:LMC983088 LCG983086:LCG983088 KSK983086:KSK983088 KIO983086:KIO983088 JYS983086:JYS983088 JOW983086:JOW983088 JFA983086:JFA983088 IVE983086:IVE983088 ILI983086:ILI983088 IBM983086:IBM983088 HRQ983086:HRQ983088 HHU983086:HHU983088 GXY983086:GXY983088 GOC983086:GOC983088 GEG983086:GEG983088 FUK983086:FUK983088 FKO983086:FKO983088 FAS983086:FAS983088 EQW983086:EQW983088 EHA983086:EHA983088 DXE983086:DXE983088 DNI983086:DNI983088 DDM983086:DDM983088 CTQ983086:CTQ983088 CJU983086:CJU983088 BZY983086:BZY983088 BQC983086:BQC983088 BGG983086:BGG983088 AWK983086:AWK983088 AMO983086:AMO983088 ACS983086:ACS983088 SW983086:SW983088 JA983086:JA983088 E983086:E983088 WVM917550:WVM917552 WLQ917550:WLQ917552 WBU917550:WBU917552 VRY917550:VRY917552 VIC917550:VIC917552 UYG917550:UYG917552 UOK917550:UOK917552 UEO917550:UEO917552 TUS917550:TUS917552 TKW917550:TKW917552 TBA917550:TBA917552 SRE917550:SRE917552 SHI917550:SHI917552 RXM917550:RXM917552 RNQ917550:RNQ917552 RDU917550:RDU917552 QTY917550:QTY917552 QKC917550:QKC917552 QAG917550:QAG917552 PQK917550:PQK917552 PGO917550:PGO917552 OWS917550:OWS917552 OMW917550:OMW917552 ODA917550:ODA917552 NTE917550:NTE917552 NJI917550:NJI917552 MZM917550:MZM917552 MPQ917550:MPQ917552 MFU917550:MFU917552 LVY917550:LVY917552 LMC917550:LMC917552 LCG917550:LCG917552 KSK917550:KSK917552 KIO917550:KIO917552 JYS917550:JYS917552 JOW917550:JOW917552 JFA917550:JFA917552 IVE917550:IVE917552 ILI917550:ILI917552 IBM917550:IBM917552 HRQ917550:HRQ917552 HHU917550:HHU917552 GXY917550:GXY917552 GOC917550:GOC917552 GEG917550:GEG917552 FUK917550:FUK917552 FKO917550:FKO917552 FAS917550:FAS917552 EQW917550:EQW917552 EHA917550:EHA917552 DXE917550:DXE917552 DNI917550:DNI917552 DDM917550:DDM917552 CTQ917550:CTQ917552 CJU917550:CJU917552 BZY917550:BZY917552 BQC917550:BQC917552 BGG917550:BGG917552 AWK917550:AWK917552 AMO917550:AMO917552 ACS917550:ACS917552 SW917550:SW917552 JA917550:JA917552 E917550:E917552 WVM852014:WVM852016 WLQ852014:WLQ852016 WBU852014:WBU852016 VRY852014:VRY852016 VIC852014:VIC852016 UYG852014:UYG852016 UOK852014:UOK852016 UEO852014:UEO852016 TUS852014:TUS852016 TKW852014:TKW852016 TBA852014:TBA852016 SRE852014:SRE852016 SHI852014:SHI852016 RXM852014:RXM852016 RNQ852014:RNQ852016 RDU852014:RDU852016 QTY852014:QTY852016 QKC852014:QKC852016 QAG852014:QAG852016 PQK852014:PQK852016 PGO852014:PGO852016 OWS852014:OWS852016 OMW852014:OMW852016 ODA852014:ODA852016 NTE852014:NTE852016 NJI852014:NJI852016 MZM852014:MZM852016 MPQ852014:MPQ852016 MFU852014:MFU852016 LVY852014:LVY852016 LMC852014:LMC852016 LCG852014:LCG852016 KSK852014:KSK852016 KIO852014:KIO852016 JYS852014:JYS852016 JOW852014:JOW852016 JFA852014:JFA852016 IVE852014:IVE852016 ILI852014:ILI852016 IBM852014:IBM852016 HRQ852014:HRQ852016 HHU852014:HHU852016 GXY852014:GXY852016 GOC852014:GOC852016 GEG852014:GEG852016 FUK852014:FUK852016 FKO852014:FKO852016 FAS852014:FAS852016 EQW852014:EQW852016 EHA852014:EHA852016 DXE852014:DXE852016 DNI852014:DNI852016 DDM852014:DDM852016 CTQ852014:CTQ852016 CJU852014:CJU852016 BZY852014:BZY852016 BQC852014:BQC852016 BGG852014:BGG852016 AWK852014:AWK852016 AMO852014:AMO852016 ACS852014:ACS852016 SW852014:SW852016 JA852014:JA852016 E852014:E852016 WVM786478:WVM786480 WLQ786478:WLQ786480 WBU786478:WBU786480 VRY786478:VRY786480 VIC786478:VIC786480 UYG786478:UYG786480 UOK786478:UOK786480 UEO786478:UEO786480 TUS786478:TUS786480 TKW786478:TKW786480 TBA786478:TBA786480 SRE786478:SRE786480 SHI786478:SHI786480 RXM786478:RXM786480 RNQ786478:RNQ786480 RDU786478:RDU786480 QTY786478:QTY786480 QKC786478:QKC786480 QAG786478:QAG786480 PQK786478:PQK786480 PGO786478:PGO786480 OWS786478:OWS786480 OMW786478:OMW786480 ODA786478:ODA786480 NTE786478:NTE786480 NJI786478:NJI786480 MZM786478:MZM786480 MPQ786478:MPQ786480 MFU786478:MFU786480 LVY786478:LVY786480 LMC786478:LMC786480 LCG786478:LCG786480 KSK786478:KSK786480 KIO786478:KIO786480 JYS786478:JYS786480 JOW786478:JOW786480 JFA786478:JFA786480 IVE786478:IVE786480 ILI786478:ILI786480 IBM786478:IBM786480 HRQ786478:HRQ786480 HHU786478:HHU786480 GXY786478:GXY786480 GOC786478:GOC786480 GEG786478:GEG786480 FUK786478:FUK786480 FKO786478:FKO786480 FAS786478:FAS786480 EQW786478:EQW786480 EHA786478:EHA786480 DXE786478:DXE786480 DNI786478:DNI786480 DDM786478:DDM786480 CTQ786478:CTQ786480 CJU786478:CJU786480 BZY786478:BZY786480 BQC786478:BQC786480 BGG786478:BGG786480 AWK786478:AWK786480 AMO786478:AMO786480 ACS786478:ACS786480 SW786478:SW786480 JA786478:JA786480 E786478:E786480 WVM720942:WVM720944 WLQ720942:WLQ720944 WBU720942:WBU720944 VRY720942:VRY720944 VIC720942:VIC720944 UYG720942:UYG720944 UOK720942:UOK720944 UEO720942:UEO720944 TUS720942:TUS720944 TKW720942:TKW720944 TBA720942:TBA720944 SRE720942:SRE720944 SHI720942:SHI720944 RXM720942:RXM720944 RNQ720942:RNQ720944 RDU720942:RDU720944 QTY720942:QTY720944 QKC720942:QKC720944 QAG720942:QAG720944 PQK720942:PQK720944 PGO720942:PGO720944 OWS720942:OWS720944 OMW720942:OMW720944 ODA720942:ODA720944 NTE720942:NTE720944 NJI720942:NJI720944 MZM720942:MZM720944 MPQ720942:MPQ720944 MFU720942:MFU720944 LVY720942:LVY720944 LMC720942:LMC720944 LCG720942:LCG720944 KSK720942:KSK720944 KIO720942:KIO720944 JYS720942:JYS720944 JOW720942:JOW720944 JFA720942:JFA720944 IVE720942:IVE720944 ILI720942:ILI720944 IBM720942:IBM720944 HRQ720942:HRQ720944 HHU720942:HHU720944 GXY720942:GXY720944 GOC720942:GOC720944 GEG720942:GEG720944 FUK720942:FUK720944 FKO720942:FKO720944 FAS720942:FAS720944 EQW720942:EQW720944 EHA720942:EHA720944 DXE720942:DXE720944 DNI720942:DNI720944 DDM720942:DDM720944 CTQ720942:CTQ720944 CJU720942:CJU720944 BZY720942:BZY720944 BQC720942:BQC720944 BGG720942:BGG720944 AWK720942:AWK720944 AMO720942:AMO720944 ACS720942:ACS720944 SW720942:SW720944 JA720942:JA720944 E720942:E720944 WVM655406:WVM655408 WLQ655406:WLQ655408 WBU655406:WBU655408 VRY655406:VRY655408 VIC655406:VIC655408 UYG655406:UYG655408 UOK655406:UOK655408 UEO655406:UEO655408 TUS655406:TUS655408 TKW655406:TKW655408 TBA655406:TBA655408 SRE655406:SRE655408 SHI655406:SHI655408 RXM655406:RXM655408 RNQ655406:RNQ655408 RDU655406:RDU655408 QTY655406:QTY655408 QKC655406:QKC655408 QAG655406:QAG655408 PQK655406:PQK655408 PGO655406:PGO655408 OWS655406:OWS655408 OMW655406:OMW655408 ODA655406:ODA655408 NTE655406:NTE655408 NJI655406:NJI655408 MZM655406:MZM655408 MPQ655406:MPQ655408 MFU655406:MFU655408 LVY655406:LVY655408 LMC655406:LMC655408 LCG655406:LCG655408 KSK655406:KSK655408 KIO655406:KIO655408 JYS655406:JYS655408 JOW655406:JOW655408 JFA655406:JFA655408 IVE655406:IVE655408 ILI655406:ILI655408 IBM655406:IBM655408 HRQ655406:HRQ655408 HHU655406:HHU655408 GXY655406:GXY655408 GOC655406:GOC655408 GEG655406:GEG655408 FUK655406:FUK655408 FKO655406:FKO655408 FAS655406:FAS655408 EQW655406:EQW655408 EHA655406:EHA655408 DXE655406:DXE655408 DNI655406:DNI655408 DDM655406:DDM655408 CTQ655406:CTQ655408 CJU655406:CJU655408 BZY655406:BZY655408 BQC655406:BQC655408 BGG655406:BGG655408 AWK655406:AWK655408 AMO655406:AMO655408 ACS655406:ACS655408 SW655406:SW655408 JA655406:JA655408 E655406:E655408 WVM589870:WVM589872 WLQ589870:WLQ589872 WBU589870:WBU589872 VRY589870:VRY589872 VIC589870:VIC589872 UYG589870:UYG589872 UOK589870:UOK589872 UEO589870:UEO589872 TUS589870:TUS589872 TKW589870:TKW589872 TBA589870:TBA589872 SRE589870:SRE589872 SHI589870:SHI589872 RXM589870:RXM589872 RNQ589870:RNQ589872 RDU589870:RDU589872 QTY589870:QTY589872 QKC589870:QKC589872 QAG589870:QAG589872 PQK589870:PQK589872 PGO589870:PGO589872 OWS589870:OWS589872 OMW589870:OMW589872 ODA589870:ODA589872 NTE589870:NTE589872 NJI589870:NJI589872 MZM589870:MZM589872 MPQ589870:MPQ589872 MFU589870:MFU589872 LVY589870:LVY589872 LMC589870:LMC589872 LCG589870:LCG589872 KSK589870:KSK589872 KIO589870:KIO589872 JYS589870:JYS589872 JOW589870:JOW589872 JFA589870:JFA589872 IVE589870:IVE589872 ILI589870:ILI589872 IBM589870:IBM589872 HRQ589870:HRQ589872 HHU589870:HHU589872 GXY589870:GXY589872 GOC589870:GOC589872 GEG589870:GEG589872 FUK589870:FUK589872 FKO589870:FKO589872 FAS589870:FAS589872 EQW589870:EQW589872 EHA589870:EHA589872 DXE589870:DXE589872 DNI589870:DNI589872 DDM589870:DDM589872 CTQ589870:CTQ589872 CJU589870:CJU589872 BZY589870:BZY589872 BQC589870:BQC589872 BGG589870:BGG589872 AWK589870:AWK589872 AMO589870:AMO589872 ACS589870:ACS589872 SW589870:SW589872 JA589870:JA589872 E589870:E589872 WVM524334:WVM524336 WLQ524334:WLQ524336 WBU524334:WBU524336 VRY524334:VRY524336 VIC524334:VIC524336 UYG524334:UYG524336 UOK524334:UOK524336 UEO524334:UEO524336 TUS524334:TUS524336 TKW524334:TKW524336 TBA524334:TBA524336 SRE524334:SRE524336 SHI524334:SHI524336 RXM524334:RXM524336 RNQ524334:RNQ524336 RDU524334:RDU524336 QTY524334:QTY524336 QKC524334:QKC524336 QAG524334:QAG524336 PQK524334:PQK524336 PGO524334:PGO524336 OWS524334:OWS524336 OMW524334:OMW524336 ODA524334:ODA524336 NTE524334:NTE524336 NJI524334:NJI524336 MZM524334:MZM524336 MPQ524334:MPQ524336 MFU524334:MFU524336 LVY524334:LVY524336 LMC524334:LMC524336 LCG524334:LCG524336 KSK524334:KSK524336 KIO524334:KIO524336 JYS524334:JYS524336 JOW524334:JOW524336 JFA524334:JFA524336 IVE524334:IVE524336 ILI524334:ILI524336 IBM524334:IBM524336 HRQ524334:HRQ524336 HHU524334:HHU524336 GXY524334:GXY524336 GOC524334:GOC524336 GEG524334:GEG524336 FUK524334:FUK524336 FKO524334:FKO524336 FAS524334:FAS524336 EQW524334:EQW524336 EHA524334:EHA524336 DXE524334:DXE524336 DNI524334:DNI524336 DDM524334:DDM524336 CTQ524334:CTQ524336 CJU524334:CJU524336 BZY524334:BZY524336 BQC524334:BQC524336 BGG524334:BGG524336 AWK524334:AWK524336 AMO524334:AMO524336 ACS524334:ACS524336 SW524334:SW524336 JA524334:JA524336 E524334:E524336 WVM458798:WVM458800 WLQ458798:WLQ458800 WBU458798:WBU458800 VRY458798:VRY458800 VIC458798:VIC458800 UYG458798:UYG458800 UOK458798:UOK458800 UEO458798:UEO458800 TUS458798:TUS458800 TKW458798:TKW458800 TBA458798:TBA458800 SRE458798:SRE458800 SHI458798:SHI458800 RXM458798:RXM458800 RNQ458798:RNQ458800 RDU458798:RDU458800 QTY458798:QTY458800 QKC458798:QKC458800 QAG458798:QAG458800 PQK458798:PQK458800 PGO458798:PGO458800 OWS458798:OWS458800 OMW458798:OMW458800 ODA458798:ODA458800 NTE458798:NTE458800 NJI458798:NJI458800 MZM458798:MZM458800 MPQ458798:MPQ458800 MFU458798:MFU458800 LVY458798:LVY458800 LMC458798:LMC458800 LCG458798:LCG458800 KSK458798:KSK458800 KIO458798:KIO458800 JYS458798:JYS458800 JOW458798:JOW458800 JFA458798:JFA458800 IVE458798:IVE458800 ILI458798:ILI458800 IBM458798:IBM458800 HRQ458798:HRQ458800 HHU458798:HHU458800 GXY458798:GXY458800 GOC458798:GOC458800 GEG458798:GEG458800 FUK458798:FUK458800 FKO458798:FKO458800 FAS458798:FAS458800 EQW458798:EQW458800 EHA458798:EHA458800 DXE458798:DXE458800 DNI458798:DNI458800 DDM458798:DDM458800 CTQ458798:CTQ458800 CJU458798:CJU458800 BZY458798:BZY458800 BQC458798:BQC458800 BGG458798:BGG458800 AWK458798:AWK458800 AMO458798:AMO458800 ACS458798:ACS458800 SW458798:SW458800 JA458798:JA458800 E458798:E458800 WVM393262:WVM393264 WLQ393262:WLQ393264 WBU393262:WBU393264 VRY393262:VRY393264 VIC393262:VIC393264 UYG393262:UYG393264 UOK393262:UOK393264 UEO393262:UEO393264 TUS393262:TUS393264 TKW393262:TKW393264 TBA393262:TBA393264 SRE393262:SRE393264 SHI393262:SHI393264 RXM393262:RXM393264 RNQ393262:RNQ393264 RDU393262:RDU393264 QTY393262:QTY393264 QKC393262:QKC393264 QAG393262:QAG393264 PQK393262:PQK393264 PGO393262:PGO393264 OWS393262:OWS393264 OMW393262:OMW393264 ODA393262:ODA393264 NTE393262:NTE393264 NJI393262:NJI393264 MZM393262:MZM393264 MPQ393262:MPQ393264 MFU393262:MFU393264 LVY393262:LVY393264 LMC393262:LMC393264 LCG393262:LCG393264 KSK393262:KSK393264 KIO393262:KIO393264 JYS393262:JYS393264 JOW393262:JOW393264 JFA393262:JFA393264 IVE393262:IVE393264 ILI393262:ILI393264 IBM393262:IBM393264 HRQ393262:HRQ393264 HHU393262:HHU393264 GXY393262:GXY393264 GOC393262:GOC393264 GEG393262:GEG393264 FUK393262:FUK393264 FKO393262:FKO393264 FAS393262:FAS393264 EQW393262:EQW393264 EHA393262:EHA393264 DXE393262:DXE393264 DNI393262:DNI393264 DDM393262:DDM393264 CTQ393262:CTQ393264 CJU393262:CJU393264 BZY393262:BZY393264 BQC393262:BQC393264 BGG393262:BGG393264 AWK393262:AWK393264 AMO393262:AMO393264 ACS393262:ACS393264 SW393262:SW393264 JA393262:JA393264 E393262:E393264 WVM327726:WVM327728 WLQ327726:WLQ327728 WBU327726:WBU327728 VRY327726:VRY327728 VIC327726:VIC327728 UYG327726:UYG327728 UOK327726:UOK327728 UEO327726:UEO327728 TUS327726:TUS327728 TKW327726:TKW327728 TBA327726:TBA327728 SRE327726:SRE327728 SHI327726:SHI327728 RXM327726:RXM327728 RNQ327726:RNQ327728 RDU327726:RDU327728 QTY327726:QTY327728 QKC327726:QKC327728 QAG327726:QAG327728 PQK327726:PQK327728 PGO327726:PGO327728 OWS327726:OWS327728 OMW327726:OMW327728 ODA327726:ODA327728 NTE327726:NTE327728 NJI327726:NJI327728 MZM327726:MZM327728 MPQ327726:MPQ327728 MFU327726:MFU327728 LVY327726:LVY327728 LMC327726:LMC327728 LCG327726:LCG327728 KSK327726:KSK327728 KIO327726:KIO327728 JYS327726:JYS327728 JOW327726:JOW327728 JFA327726:JFA327728 IVE327726:IVE327728 ILI327726:ILI327728 IBM327726:IBM327728 HRQ327726:HRQ327728 HHU327726:HHU327728 GXY327726:GXY327728 GOC327726:GOC327728 GEG327726:GEG327728 FUK327726:FUK327728 FKO327726:FKO327728 FAS327726:FAS327728 EQW327726:EQW327728 EHA327726:EHA327728 DXE327726:DXE327728 DNI327726:DNI327728 DDM327726:DDM327728 CTQ327726:CTQ327728 CJU327726:CJU327728 BZY327726:BZY327728 BQC327726:BQC327728 BGG327726:BGG327728 AWK327726:AWK327728 AMO327726:AMO327728 ACS327726:ACS327728 SW327726:SW327728 JA327726:JA327728 E327726:E327728 WVM262190:WVM262192 WLQ262190:WLQ262192 WBU262190:WBU262192 VRY262190:VRY262192 VIC262190:VIC262192 UYG262190:UYG262192 UOK262190:UOK262192 UEO262190:UEO262192 TUS262190:TUS262192 TKW262190:TKW262192 TBA262190:TBA262192 SRE262190:SRE262192 SHI262190:SHI262192 RXM262190:RXM262192 RNQ262190:RNQ262192 RDU262190:RDU262192 QTY262190:QTY262192 QKC262190:QKC262192 QAG262190:QAG262192 PQK262190:PQK262192 PGO262190:PGO262192 OWS262190:OWS262192 OMW262190:OMW262192 ODA262190:ODA262192 NTE262190:NTE262192 NJI262190:NJI262192 MZM262190:MZM262192 MPQ262190:MPQ262192 MFU262190:MFU262192 LVY262190:LVY262192 LMC262190:LMC262192 LCG262190:LCG262192 KSK262190:KSK262192 KIO262190:KIO262192 JYS262190:JYS262192 JOW262190:JOW262192 JFA262190:JFA262192 IVE262190:IVE262192 ILI262190:ILI262192 IBM262190:IBM262192 HRQ262190:HRQ262192 HHU262190:HHU262192 GXY262190:GXY262192 GOC262190:GOC262192 GEG262190:GEG262192 FUK262190:FUK262192 FKO262190:FKO262192 FAS262190:FAS262192 EQW262190:EQW262192 EHA262190:EHA262192 DXE262190:DXE262192 DNI262190:DNI262192 DDM262190:DDM262192 CTQ262190:CTQ262192 CJU262190:CJU262192 BZY262190:BZY262192 BQC262190:BQC262192 BGG262190:BGG262192 AWK262190:AWK262192 AMO262190:AMO262192 ACS262190:ACS262192 SW262190:SW262192 JA262190:JA262192 E262190:E262192 WVM196654:WVM196656 WLQ196654:WLQ196656 WBU196654:WBU196656 VRY196654:VRY196656 VIC196654:VIC196656 UYG196654:UYG196656 UOK196654:UOK196656 UEO196654:UEO196656 TUS196654:TUS196656 TKW196654:TKW196656 TBA196654:TBA196656 SRE196654:SRE196656 SHI196654:SHI196656 RXM196654:RXM196656 RNQ196654:RNQ196656 RDU196654:RDU196656 QTY196654:QTY196656 QKC196654:QKC196656 QAG196654:QAG196656 PQK196654:PQK196656 PGO196654:PGO196656 OWS196654:OWS196656 OMW196654:OMW196656 ODA196654:ODA196656 NTE196654:NTE196656 NJI196654:NJI196656 MZM196654:MZM196656 MPQ196654:MPQ196656 MFU196654:MFU196656 LVY196654:LVY196656 LMC196654:LMC196656 LCG196654:LCG196656 KSK196654:KSK196656 KIO196654:KIO196656 JYS196654:JYS196656 JOW196654:JOW196656 JFA196654:JFA196656 IVE196654:IVE196656 ILI196654:ILI196656 IBM196654:IBM196656 HRQ196654:HRQ196656 HHU196654:HHU196656 GXY196654:GXY196656 GOC196654:GOC196656 GEG196654:GEG196656 FUK196654:FUK196656 FKO196654:FKO196656 FAS196654:FAS196656 EQW196654:EQW196656 EHA196654:EHA196656 DXE196654:DXE196656 DNI196654:DNI196656 DDM196654:DDM196656 CTQ196654:CTQ196656 CJU196654:CJU196656 BZY196654:BZY196656 BQC196654:BQC196656 BGG196654:BGG196656 AWK196654:AWK196656 AMO196654:AMO196656 ACS196654:ACS196656 SW196654:SW196656 JA196654:JA196656 E196654:E196656 WVM131118:WVM131120 WLQ131118:WLQ131120 WBU131118:WBU131120 VRY131118:VRY131120 VIC131118:VIC131120 UYG131118:UYG131120 UOK131118:UOK131120 UEO131118:UEO131120 TUS131118:TUS131120 TKW131118:TKW131120 TBA131118:TBA131120 SRE131118:SRE131120 SHI131118:SHI131120 RXM131118:RXM131120 RNQ131118:RNQ131120 RDU131118:RDU131120 QTY131118:QTY131120 QKC131118:QKC131120 QAG131118:QAG131120 PQK131118:PQK131120 PGO131118:PGO131120 OWS131118:OWS131120 OMW131118:OMW131120 ODA131118:ODA131120 NTE131118:NTE131120 NJI131118:NJI131120 MZM131118:MZM131120 MPQ131118:MPQ131120 MFU131118:MFU131120 LVY131118:LVY131120 LMC131118:LMC131120 LCG131118:LCG131120 KSK131118:KSK131120 KIO131118:KIO131120 JYS131118:JYS131120 JOW131118:JOW131120 JFA131118:JFA131120 IVE131118:IVE131120 ILI131118:ILI131120 IBM131118:IBM131120 HRQ131118:HRQ131120 HHU131118:HHU131120 GXY131118:GXY131120 GOC131118:GOC131120 GEG131118:GEG131120 FUK131118:FUK131120 FKO131118:FKO131120 FAS131118:FAS131120 EQW131118:EQW131120 EHA131118:EHA131120 DXE131118:DXE131120 DNI131118:DNI131120 DDM131118:DDM131120 CTQ131118:CTQ131120 CJU131118:CJU131120 BZY131118:BZY131120 BQC131118:BQC131120 BGG131118:BGG131120 AWK131118:AWK131120 AMO131118:AMO131120 ACS131118:ACS131120 SW131118:SW131120 JA131118:JA131120 E131118:E131120 WVM65582:WVM65584 WLQ65582:WLQ65584 WBU65582:WBU65584 VRY65582:VRY65584 VIC65582:VIC65584 UYG65582:UYG65584 UOK65582:UOK65584 UEO65582:UEO65584 TUS65582:TUS65584 TKW65582:TKW65584 TBA65582:TBA65584 SRE65582:SRE65584 SHI65582:SHI65584 RXM65582:RXM65584 RNQ65582:RNQ65584 RDU65582:RDU65584 QTY65582:QTY65584 QKC65582:QKC65584 QAG65582:QAG65584 PQK65582:PQK65584 PGO65582:PGO65584 OWS65582:OWS65584 OMW65582:OMW65584 ODA65582:ODA65584 NTE65582:NTE65584 NJI65582:NJI65584 MZM65582:MZM65584 MPQ65582:MPQ65584 MFU65582:MFU65584 LVY65582:LVY65584 LMC65582:LMC65584 LCG65582:LCG65584 KSK65582:KSK65584 KIO65582:KIO65584 JYS65582:JYS65584 JOW65582:JOW65584 JFA65582:JFA65584 IVE65582:IVE65584 ILI65582:ILI65584 IBM65582:IBM65584 HRQ65582:HRQ65584 HHU65582:HHU65584 GXY65582:GXY65584 GOC65582:GOC65584 GEG65582:GEG65584 FUK65582:FUK65584 FKO65582:FKO65584 FAS65582:FAS65584 EQW65582:EQW65584 EHA65582:EHA65584 DXE65582:DXE65584 DNI65582:DNI65584 DDM65582:DDM65584 CTQ65582:CTQ65584 CJU65582:CJU65584 BZY65582:BZY65584 BQC65582:BQC65584 BGG65582:BGG65584 AWK65582:AWK65584 AMO65582:AMO65584 ACS65582:ACS65584 SW65582:SW65584 JA65582:JA65584 E65582:E65584 WVL51:WVM51 WLP51:WLQ51 WBT51:WBU51 VRX51:VRY51 VIB51:VIC51 UYF51:UYG51 UOJ51:UOK51 UEN51:UEO51 TUR51:TUS51 TKV51:TKW51 TAZ51:TBA51 SRD51:SRE51 SHH51:SHI51 RXL51:RXM51 RNP51:RNQ51 RDT51:RDU51 QTX51:QTY51 QKB51:QKC51 QAF51:QAG51 PQJ51:PQK51 PGN51:PGO51 OWR51:OWS51 OMV51:OMW51 OCZ51:ODA51 NTD51:NTE51 NJH51:NJI51 MZL51:MZM51 MPP51:MPQ51 MFT51:MFU51 LVX51:LVY51 LMB51:LMC51 LCF51:LCG51 KSJ51:KSK51 KIN51:KIO51 JYR51:JYS51 JOV51:JOW51 JEZ51:JFA51 IVD51:IVE51 ILH51:ILI51 IBL51:IBM51 HRP51:HRQ51 HHT51:HHU51 GXX51:GXY51 GOB51:GOC51 GEF51:GEG51 FUJ51:FUK51 FKN51:FKO51 FAR51:FAS51 EQV51:EQW51 EGZ51:EHA51 DXD51:DXE51 DNH51:DNI51 DDL51:DDM51 CTP51:CTQ51 CJT51:CJU51 BZX51:BZY51 BQB51:BQC51 BGF51:BGG51 AWJ51:AWK51 AMN51:AMO51 ACR51:ACS51 SV51:SW51 JA51 WVL983084:WVL983088 WLP983084:WLP983088 WBT983084:WBT983088 VRX983084:VRX983088 VIB983084:VIB983088 UYF983084:UYF983088 UOJ983084:UOJ983088 UEN983084:UEN983088 TUR983084:TUR983088 TKV983084:TKV983088 TAZ983084:TAZ983088 SRD983084:SRD983088 SHH983084:SHH983088 RXL983084:RXL983088 RNP983084:RNP983088 RDT983084:RDT983088 QTX983084:QTX983088 QKB983084:QKB983088 QAF983084:QAF983088 PQJ983084:PQJ983088 PGN983084:PGN983088 OWR983084:OWR983088 OMV983084:OMV983088 OCZ983084:OCZ983088 NTD983084:NTD983088 NJH983084:NJH983088 MZL983084:MZL983088 MPP983084:MPP983088 MFT983084:MFT983088 LVX983084:LVX983088 LMB983084:LMB983088 LCF983084:LCF983088 KSJ983084:KSJ983088 KIN983084:KIN983088 JYR983084:JYR983088 JOV983084:JOV983088 JEZ983084:JEZ983088 IVD983084:IVD983088 ILH983084:ILH983088 IBL983084:IBL983088 HRP983084:HRP983088 HHT983084:HHT983088 GXX983084:GXX983088 GOB983084:GOB983088 GEF983084:GEF983088 FUJ983084:FUJ983088 FKN983084:FKN983088 FAR983084:FAR983088 EQV983084:EQV983088 EGZ983084:EGZ983088 DXD983084:DXD983088 DNH983084:DNH983088 DDL983084:DDL983088 CTP983084:CTP983088 CJT983084:CJT983088 BZX983084:BZX983088 BQB983084:BQB983088 BGF983084:BGF983088 AWJ983084:AWJ983088 AMN983084:AMN983088 ACR983084:ACR983088 SV983084:SV983088 IZ983084:IZ983088 D983084:D983088 WVL917548:WVL917552 WLP917548:WLP917552 WBT917548:WBT917552 VRX917548:VRX917552 VIB917548:VIB917552 UYF917548:UYF917552 UOJ917548:UOJ917552 UEN917548:UEN917552 TUR917548:TUR917552 TKV917548:TKV917552 TAZ917548:TAZ917552 SRD917548:SRD917552 SHH917548:SHH917552 RXL917548:RXL917552 RNP917548:RNP917552 RDT917548:RDT917552 QTX917548:QTX917552 QKB917548:QKB917552 QAF917548:QAF917552 PQJ917548:PQJ917552 PGN917548:PGN917552 OWR917548:OWR917552 OMV917548:OMV917552 OCZ917548:OCZ917552 NTD917548:NTD917552 NJH917548:NJH917552 MZL917548:MZL917552 MPP917548:MPP917552 MFT917548:MFT917552 LVX917548:LVX917552 LMB917548:LMB917552 LCF917548:LCF917552 KSJ917548:KSJ917552 KIN917548:KIN917552 JYR917548:JYR917552 JOV917548:JOV917552 JEZ917548:JEZ917552 IVD917548:IVD917552 ILH917548:ILH917552 IBL917548:IBL917552 HRP917548:HRP917552 HHT917548:HHT917552 GXX917548:GXX917552 GOB917548:GOB917552 GEF917548:GEF917552 FUJ917548:FUJ917552 FKN917548:FKN917552 FAR917548:FAR917552 EQV917548:EQV917552 EGZ917548:EGZ917552 DXD917548:DXD917552 DNH917548:DNH917552 DDL917548:DDL917552 CTP917548:CTP917552 CJT917548:CJT917552 BZX917548:BZX917552 BQB917548:BQB917552 BGF917548:BGF917552 AWJ917548:AWJ917552 AMN917548:AMN917552 ACR917548:ACR917552 SV917548:SV917552 IZ917548:IZ917552 D917548:D917552 WVL852012:WVL852016 WLP852012:WLP852016 WBT852012:WBT852016 VRX852012:VRX852016 VIB852012:VIB852016 UYF852012:UYF852016 UOJ852012:UOJ852016 UEN852012:UEN852016 TUR852012:TUR852016 TKV852012:TKV852016 TAZ852012:TAZ852016 SRD852012:SRD852016 SHH852012:SHH852016 RXL852012:RXL852016 RNP852012:RNP852016 RDT852012:RDT852016 QTX852012:QTX852016 QKB852012:QKB852016 QAF852012:QAF852016 PQJ852012:PQJ852016 PGN852012:PGN852016 OWR852012:OWR852016 OMV852012:OMV852016 OCZ852012:OCZ852016 NTD852012:NTD852016 NJH852012:NJH852016 MZL852012:MZL852016 MPP852012:MPP852016 MFT852012:MFT852016 LVX852012:LVX852016 LMB852012:LMB852016 LCF852012:LCF852016 KSJ852012:KSJ852016 KIN852012:KIN852016 JYR852012:JYR852016 JOV852012:JOV852016 JEZ852012:JEZ852016 IVD852012:IVD852016 ILH852012:ILH852016 IBL852012:IBL852016 HRP852012:HRP852016 HHT852012:HHT852016 GXX852012:GXX852016 GOB852012:GOB852016 GEF852012:GEF852016 FUJ852012:FUJ852016 FKN852012:FKN852016 FAR852012:FAR852016 EQV852012:EQV852016 EGZ852012:EGZ852016 DXD852012:DXD852016 DNH852012:DNH852016 DDL852012:DDL852016 CTP852012:CTP852016 CJT852012:CJT852016 BZX852012:BZX852016 BQB852012:BQB852016 BGF852012:BGF852016 AWJ852012:AWJ852016 AMN852012:AMN852016 ACR852012:ACR852016 SV852012:SV852016 IZ852012:IZ852016 D852012:D852016 WVL786476:WVL786480 WLP786476:WLP786480 WBT786476:WBT786480 VRX786476:VRX786480 VIB786476:VIB786480 UYF786476:UYF786480 UOJ786476:UOJ786480 UEN786476:UEN786480 TUR786476:TUR786480 TKV786476:TKV786480 TAZ786476:TAZ786480 SRD786476:SRD786480 SHH786476:SHH786480 RXL786476:RXL786480 RNP786476:RNP786480 RDT786476:RDT786480 QTX786476:QTX786480 QKB786476:QKB786480 QAF786476:QAF786480 PQJ786476:PQJ786480 PGN786476:PGN786480 OWR786476:OWR786480 OMV786476:OMV786480 OCZ786476:OCZ786480 NTD786476:NTD786480 NJH786476:NJH786480 MZL786476:MZL786480 MPP786476:MPP786480 MFT786476:MFT786480 LVX786476:LVX786480 LMB786476:LMB786480 LCF786476:LCF786480 KSJ786476:KSJ786480 KIN786476:KIN786480 JYR786476:JYR786480 JOV786476:JOV786480 JEZ786476:JEZ786480 IVD786476:IVD786480 ILH786476:ILH786480 IBL786476:IBL786480 HRP786476:HRP786480 HHT786476:HHT786480 GXX786476:GXX786480 GOB786476:GOB786480 GEF786476:GEF786480 FUJ786476:FUJ786480 FKN786476:FKN786480 FAR786476:FAR786480 EQV786476:EQV786480 EGZ786476:EGZ786480 DXD786476:DXD786480 DNH786476:DNH786480 DDL786476:DDL786480 CTP786476:CTP786480 CJT786476:CJT786480 BZX786476:BZX786480 BQB786476:BQB786480 BGF786476:BGF786480 AWJ786476:AWJ786480 AMN786476:AMN786480 ACR786476:ACR786480 SV786476:SV786480 IZ786476:IZ786480 D786476:D786480 WVL720940:WVL720944 WLP720940:WLP720944 WBT720940:WBT720944 VRX720940:VRX720944 VIB720940:VIB720944 UYF720940:UYF720944 UOJ720940:UOJ720944 UEN720940:UEN720944 TUR720940:TUR720944 TKV720940:TKV720944 TAZ720940:TAZ720944 SRD720940:SRD720944 SHH720940:SHH720944 RXL720940:RXL720944 RNP720940:RNP720944 RDT720940:RDT720944 QTX720940:QTX720944 QKB720940:QKB720944 QAF720940:QAF720944 PQJ720940:PQJ720944 PGN720940:PGN720944 OWR720940:OWR720944 OMV720940:OMV720944 OCZ720940:OCZ720944 NTD720940:NTD720944 NJH720940:NJH720944 MZL720940:MZL720944 MPP720940:MPP720944 MFT720940:MFT720944 LVX720940:LVX720944 LMB720940:LMB720944 LCF720940:LCF720944 KSJ720940:KSJ720944 KIN720940:KIN720944 JYR720940:JYR720944 JOV720940:JOV720944 JEZ720940:JEZ720944 IVD720940:IVD720944 ILH720940:ILH720944 IBL720940:IBL720944 HRP720940:HRP720944 HHT720940:HHT720944 GXX720940:GXX720944 GOB720940:GOB720944 GEF720940:GEF720944 FUJ720940:FUJ720944 FKN720940:FKN720944 FAR720940:FAR720944 EQV720940:EQV720944 EGZ720940:EGZ720944 DXD720940:DXD720944 DNH720940:DNH720944 DDL720940:DDL720944 CTP720940:CTP720944 CJT720940:CJT720944 BZX720940:BZX720944 BQB720940:BQB720944 BGF720940:BGF720944 AWJ720940:AWJ720944 AMN720940:AMN720944 ACR720940:ACR720944 SV720940:SV720944 IZ720940:IZ720944 D720940:D720944 WVL655404:WVL655408 WLP655404:WLP655408 WBT655404:WBT655408 VRX655404:VRX655408 VIB655404:VIB655408 UYF655404:UYF655408 UOJ655404:UOJ655408 UEN655404:UEN655408 TUR655404:TUR655408 TKV655404:TKV655408 TAZ655404:TAZ655408 SRD655404:SRD655408 SHH655404:SHH655408 RXL655404:RXL655408 RNP655404:RNP655408 RDT655404:RDT655408 QTX655404:QTX655408 QKB655404:QKB655408 QAF655404:QAF655408 PQJ655404:PQJ655408 PGN655404:PGN655408 OWR655404:OWR655408 OMV655404:OMV655408 OCZ655404:OCZ655408 NTD655404:NTD655408 NJH655404:NJH655408 MZL655404:MZL655408 MPP655404:MPP655408 MFT655404:MFT655408 LVX655404:LVX655408 LMB655404:LMB655408 LCF655404:LCF655408 KSJ655404:KSJ655408 KIN655404:KIN655408 JYR655404:JYR655408 JOV655404:JOV655408 JEZ655404:JEZ655408 IVD655404:IVD655408 ILH655404:ILH655408 IBL655404:IBL655408 HRP655404:HRP655408 HHT655404:HHT655408 GXX655404:GXX655408 GOB655404:GOB655408 GEF655404:GEF655408 FUJ655404:FUJ655408 FKN655404:FKN655408 FAR655404:FAR655408 EQV655404:EQV655408 EGZ655404:EGZ655408 DXD655404:DXD655408 DNH655404:DNH655408 DDL655404:DDL655408 CTP655404:CTP655408 CJT655404:CJT655408 BZX655404:BZX655408 BQB655404:BQB655408 BGF655404:BGF655408 AWJ655404:AWJ655408 AMN655404:AMN655408 ACR655404:ACR655408 SV655404:SV655408 IZ655404:IZ655408 D655404:D655408 WVL589868:WVL589872 WLP589868:WLP589872 WBT589868:WBT589872 VRX589868:VRX589872 VIB589868:VIB589872 UYF589868:UYF589872 UOJ589868:UOJ589872 UEN589868:UEN589872 TUR589868:TUR589872 TKV589868:TKV589872 TAZ589868:TAZ589872 SRD589868:SRD589872 SHH589868:SHH589872 RXL589868:RXL589872 RNP589868:RNP589872 RDT589868:RDT589872 QTX589868:QTX589872 QKB589868:QKB589872 QAF589868:QAF589872 PQJ589868:PQJ589872 PGN589868:PGN589872 OWR589868:OWR589872 OMV589868:OMV589872 OCZ589868:OCZ589872 NTD589868:NTD589872 NJH589868:NJH589872 MZL589868:MZL589872 MPP589868:MPP589872 MFT589868:MFT589872 LVX589868:LVX589872 LMB589868:LMB589872 LCF589868:LCF589872 KSJ589868:KSJ589872 KIN589868:KIN589872 JYR589868:JYR589872 JOV589868:JOV589872 JEZ589868:JEZ589872 IVD589868:IVD589872 ILH589868:ILH589872 IBL589868:IBL589872 HRP589868:HRP589872 HHT589868:HHT589872 GXX589868:GXX589872 GOB589868:GOB589872 GEF589868:GEF589872 FUJ589868:FUJ589872 FKN589868:FKN589872 FAR589868:FAR589872 EQV589868:EQV589872 EGZ589868:EGZ589872 DXD589868:DXD589872 DNH589868:DNH589872 DDL589868:DDL589872 CTP589868:CTP589872 CJT589868:CJT589872 BZX589868:BZX589872 BQB589868:BQB589872 BGF589868:BGF589872 AWJ589868:AWJ589872 AMN589868:AMN589872 ACR589868:ACR589872 SV589868:SV589872 IZ589868:IZ589872 D589868:D589872 WVL524332:WVL524336 WLP524332:WLP524336 WBT524332:WBT524336 VRX524332:VRX524336 VIB524332:VIB524336 UYF524332:UYF524336 UOJ524332:UOJ524336 UEN524332:UEN524336 TUR524332:TUR524336 TKV524332:TKV524336 TAZ524332:TAZ524336 SRD524332:SRD524336 SHH524332:SHH524336 RXL524332:RXL524336 RNP524332:RNP524336 RDT524332:RDT524336 QTX524332:QTX524336 QKB524332:QKB524336 QAF524332:QAF524336 PQJ524332:PQJ524336 PGN524332:PGN524336 OWR524332:OWR524336 OMV524332:OMV524336 OCZ524332:OCZ524336 NTD524332:NTD524336 NJH524332:NJH524336 MZL524332:MZL524336 MPP524332:MPP524336 MFT524332:MFT524336 LVX524332:LVX524336 LMB524332:LMB524336 LCF524332:LCF524336 KSJ524332:KSJ524336 KIN524332:KIN524336 JYR524332:JYR524336 JOV524332:JOV524336 JEZ524332:JEZ524336 IVD524332:IVD524336 ILH524332:ILH524336 IBL524332:IBL524336 HRP524332:HRP524336 HHT524332:HHT524336 GXX524332:GXX524336 GOB524332:GOB524336 GEF524332:GEF524336 FUJ524332:FUJ524336 FKN524332:FKN524336 FAR524332:FAR524336 EQV524332:EQV524336 EGZ524332:EGZ524336 DXD524332:DXD524336 DNH524332:DNH524336 DDL524332:DDL524336 CTP524332:CTP524336 CJT524332:CJT524336 BZX524332:BZX524336 BQB524332:BQB524336 BGF524332:BGF524336 AWJ524332:AWJ524336 AMN524332:AMN524336 ACR524332:ACR524336 SV524332:SV524336 IZ524332:IZ524336 D524332:D524336 WVL458796:WVL458800 WLP458796:WLP458800 WBT458796:WBT458800 VRX458796:VRX458800 VIB458796:VIB458800 UYF458796:UYF458800 UOJ458796:UOJ458800 UEN458796:UEN458800 TUR458796:TUR458800 TKV458796:TKV458800 TAZ458796:TAZ458800 SRD458796:SRD458800 SHH458796:SHH458800 RXL458796:RXL458800 RNP458796:RNP458800 RDT458796:RDT458800 QTX458796:QTX458800 QKB458796:QKB458800 QAF458796:QAF458800 PQJ458796:PQJ458800 PGN458796:PGN458800 OWR458796:OWR458800 OMV458796:OMV458800 OCZ458796:OCZ458800 NTD458796:NTD458800 NJH458796:NJH458800 MZL458796:MZL458800 MPP458796:MPP458800 MFT458796:MFT458800 LVX458796:LVX458800 LMB458796:LMB458800 LCF458796:LCF458800 KSJ458796:KSJ458800 KIN458796:KIN458800 JYR458796:JYR458800 JOV458796:JOV458800 JEZ458796:JEZ458800 IVD458796:IVD458800 ILH458796:ILH458800 IBL458796:IBL458800 HRP458796:HRP458800 HHT458796:HHT458800 GXX458796:GXX458800 GOB458796:GOB458800 GEF458796:GEF458800 FUJ458796:FUJ458800 FKN458796:FKN458800 FAR458796:FAR458800 EQV458796:EQV458800 EGZ458796:EGZ458800 DXD458796:DXD458800 DNH458796:DNH458800 DDL458796:DDL458800 CTP458796:CTP458800 CJT458796:CJT458800 BZX458796:BZX458800 BQB458796:BQB458800 BGF458796:BGF458800 AWJ458796:AWJ458800 AMN458796:AMN458800 ACR458796:ACR458800 SV458796:SV458800 IZ458796:IZ458800 D458796:D458800 WVL393260:WVL393264 WLP393260:WLP393264 WBT393260:WBT393264 VRX393260:VRX393264 VIB393260:VIB393264 UYF393260:UYF393264 UOJ393260:UOJ393264 UEN393260:UEN393264 TUR393260:TUR393264 TKV393260:TKV393264 TAZ393260:TAZ393264 SRD393260:SRD393264 SHH393260:SHH393264 RXL393260:RXL393264 RNP393260:RNP393264 RDT393260:RDT393264 QTX393260:QTX393264 QKB393260:QKB393264 QAF393260:QAF393264 PQJ393260:PQJ393264 PGN393260:PGN393264 OWR393260:OWR393264 OMV393260:OMV393264 OCZ393260:OCZ393264 NTD393260:NTD393264 NJH393260:NJH393264 MZL393260:MZL393264 MPP393260:MPP393264 MFT393260:MFT393264 LVX393260:LVX393264 LMB393260:LMB393264 LCF393260:LCF393264 KSJ393260:KSJ393264 KIN393260:KIN393264 JYR393260:JYR393264 JOV393260:JOV393264 JEZ393260:JEZ393264 IVD393260:IVD393264 ILH393260:ILH393264 IBL393260:IBL393264 HRP393260:HRP393264 HHT393260:HHT393264 GXX393260:GXX393264 GOB393260:GOB393264 GEF393260:GEF393264 FUJ393260:FUJ393264 FKN393260:FKN393264 FAR393260:FAR393264 EQV393260:EQV393264 EGZ393260:EGZ393264 DXD393260:DXD393264 DNH393260:DNH393264 DDL393260:DDL393264 CTP393260:CTP393264 CJT393260:CJT393264 BZX393260:BZX393264 BQB393260:BQB393264 BGF393260:BGF393264 AWJ393260:AWJ393264 AMN393260:AMN393264 ACR393260:ACR393264 SV393260:SV393264 IZ393260:IZ393264 D393260:D393264 WVL327724:WVL327728 WLP327724:WLP327728 WBT327724:WBT327728 VRX327724:VRX327728 VIB327724:VIB327728 UYF327724:UYF327728 UOJ327724:UOJ327728 UEN327724:UEN327728 TUR327724:TUR327728 TKV327724:TKV327728 TAZ327724:TAZ327728 SRD327724:SRD327728 SHH327724:SHH327728 RXL327724:RXL327728 RNP327724:RNP327728 RDT327724:RDT327728 QTX327724:QTX327728 QKB327724:QKB327728 QAF327724:QAF327728 PQJ327724:PQJ327728 PGN327724:PGN327728 OWR327724:OWR327728 OMV327724:OMV327728 OCZ327724:OCZ327728 NTD327724:NTD327728 NJH327724:NJH327728 MZL327724:MZL327728 MPP327724:MPP327728 MFT327724:MFT327728 LVX327724:LVX327728 LMB327724:LMB327728 LCF327724:LCF327728 KSJ327724:KSJ327728 KIN327724:KIN327728 JYR327724:JYR327728 JOV327724:JOV327728 JEZ327724:JEZ327728 IVD327724:IVD327728 ILH327724:ILH327728 IBL327724:IBL327728 HRP327724:HRP327728 HHT327724:HHT327728 GXX327724:GXX327728 GOB327724:GOB327728 GEF327724:GEF327728 FUJ327724:FUJ327728 FKN327724:FKN327728 FAR327724:FAR327728 EQV327724:EQV327728 EGZ327724:EGZ327728 DXD327724:DXD327728 DNH327724:DNH327728 DDL327724:DDL327728 CTP327724:CTP327728 CJT327724:CJT327728 BZX327724:BZX327728 BQB327724:BQB327728 BGF327724:BGF327728 AWJ327724:AWJ327728 AMN327724:AMN327728 ACR327724:ACR327728 SV327724:SV327728 IZ327724:IZ327728 D327724:D327728 WVL262188:WVL262192 WLP262188:WLP262192 WBT262188:WBT262192 VRX262188:VRX262192 VIB262188:VIB262192 UYF262188:UYF262192 UOJ262188:UOJ262192 UEN262188:UEN262192 TUR262188:TUR262192 TKV262188:TKV262192 TAZ262188:TAZ262192 SRD262188:SRD262192 SHH262188:SHH262192 RXL262188:RXL262192 RNP262188:RNP262192 RDT262188:RDT262192 QTX262188:QTX262192 QKB262188:QKB262192 QAF262188:QAF262192 PQJ262188:PQJ262192 PGN262188:PGN262192 OWR262188:OWR262192 OMV262188:OMV262192 OCZ262188:OCZ262192 NTD262188:NTD262192 NJH262188:NJH262192 MZL262188:MZL262192 MPP262188:MPP262192 MFT262188:MFT262192 LVX262188:LVX262192 LMB262188:LMB262192 LCF262188:LCF262192 KSJ262188:KSJ262192 KIN262188:KIN262192 JYR262188:JYR262192 JOV262188:JOV262192 JEZ262188:JEZ262192 IVD262188:IVD262192 ILH262188:ILH262192 IBL262188:IBL262192 HRP262188:HRP262192 HHT262188:HHT262192 GXX262188:GXX262192 GOB262188:GOB262192 GEF262188:GEF262192 FUJ262188:FUJ262192 FKN262188:FKN262192 FAR262188:FAR262192 EQV262188:EQV262192 EGZ262188:EGZ262192 DXD262188:DXD262192 DNH262188:DNH262192 DDL262188:DDL262192 CTP262188:CTP262192 CJT262188:CJT262192 BZX262188:BZX262192 BQB262188:BQB262192 BGF262188:BGF262192 AWJ262188:AWJ262192 AMN262188:AMN262192 ACR262188:ACR262192 SV262188:SV262192 IZ262188:IZ262192 D262188:D262192 WVL196652:WVL196656 WLP196652:WLP196656 WBT196652:WBT196656 VRX196652:VRX196656 VIB196652:VIB196656 UYF196652:UYF196656 UOJ196652:UOJ196656 UEN196652:UEN196656 TUR196652:TUR196656 TKV196652:TKV196656 TAZ196652:TAZ196656 SRD196652:SRD196656 SHH196652:SHH196656 RXL196652:RXL196656 RNP196652:RNP196656 RDT196652:RDT196656 QTX196652:QTX196656 QKB196652:QKB196656 QAF196652:QAF196656 PQJ196652:PQJ196656 PGN196652:PGN196656 OWR196652:OWR196656 OMV196652:OMV196656 OCZ196652:OCZ196656 NTD196652:NTD196656 NJH196652:NJH196656 MZL196652:MZL196656 MPP196652:MPP196656 MFT196652:MFT196656 LVX196652:LVX196656 LMB196652:LMB196656 LCF196652:LCF196656 KSJ196652:KSJ196656 KIN196652:KIN196656 JYR196652:JYR196656 JOV196652:JOV196656 JEZ196652:JEZ196656 IVD196652:IVD196656 ILH196652:ILH196656 IBL196652:IBL196656 HRP196652:HRP196656 HHT196652:HHT196656 GXX196652:GXX196656 GOB196652:GOB196656 GEF196652:GEF196656 FUJ196652:FUJ196656 FKN196652:FKN196656 FAR196652:FAR196656 EQV196652:EQV196656 EGZ196652:EGZ196656 DXD196652:DXD196656 DNH196652:DNH196656 DDL196652:DDL196656 CTP196652:CTP196656 CJT196652:CJT196656 BZX196652:BZX196656 BQB196652:BQB196656 BGF196652:BGF196656 AWJ196652:AWJ196656 AMN196652:AMN196656 ACR196652:ACR196656 SV196652:SV196656 IZ196652:IZ196656 D196652:D196656 WVL131116:WVL131120 WLP131116:WLP131120 WBT131116:WBT131120 VRX131116:VRX131120 VIB131116:VIB131120 UYF131116:UYF131120 UOJ131116:UOJ131120 UEN131116:UEN131120 TUR131116:TUR131120 TKV131116:TKV131120 TAZ131116:TAZ131120 SRD131116:SRD131120 SHH131116:SHH131120 RXL131116:RXL131120 RNP131116:RNP131120 RDT131116:RDT131120 QTX131116:QTX131120 QKB131116:QKB131120 QAF131116:QAF131120 PQJ131116:PQJ131120 PGN131116:PGN131120 OWR131116:OWR131120 OMV131116:OMV131120 OCZ131116:OCZ131120 NTD131116:NTD131120 NJH131116:NJH131120 MZL131116:MZL131120 MPP131116:MPP131120 MFT131116:MFT131120 LVX131116:LVX131120 LMB131116:LMB131120 LCF131116:LCF131120 KSJ131116:KSJ131120 KIN131116:KIN131120 JYR131116:JYR131120 JOV131116:JOV131120 JEZ131116:JEZ131120 IVD131116:IVD131120 ILH131116:ILH131120 IBL131116:IBL131120 HRP131116:HRP131120 HHT131116:HHT131120 GXX131116:GXX131120 GOB131116:GOB131120 GEF131116:GEF131120 FUJ131116:FUJ131120 FKN131116:FKN131120 FAR131116:FAR131120 EQV131116:EQV131120 EGZ131116:EGZ131120 DXD131116:DXD131120 DNH131116:DNH131120 DDL131116:DDL131120 CTP131116:CTP131120 CJT131116:CJT131120 BZX131116:BZX131120 BQB131116:BQB131120 BGF131116:BGF131120 AWJ131116:AWJ131120 AMN131116:AMN131120 ACR131116:ACR131120 SV131116:SV131120 IZ131116:IZ131120 D131116:D131120 WVL65580:WVL65584 WLP65580:WLP65584 WBT65580:WBT65584 VRX65580:VRX65584 VIB65580:VIB65584 UYF65580:UYF65584 UOJ65580:UOJ65584 UEN65580:UEN65584 TUR65580:TUR65584 TKV65580:TKV65584 TAZ65580:TAZ65584 SRD65580:SRD65584 SHH65580:SHH65584 RXL65580:RXL65584 RNP65580:RNP65584 RDT65580:RDT65584 QTX65580:QTX65584 QKB65580:QKB65584 QAF65580:QAF65584 PQJ65580:PQJ65584 PGN65580:PGN65584 OWR65580:OWR65584 OMV65580:OMV65584 OCZ65580:OCZ65584 NTD65580:NTD65584 NJH65580:NJH65584 MZL65580:MZL65584 MPP65580:MPP65584 MFT65580:MFT65584 LVX65580:LVX65584 LMB65580:LMB65584 LCF65580:LCF65584 KSJ65580:KSJ65584 KIN65580:KIN65584 JYR65580:JYR65584 JOV65580:JOV65584 JEZ65580:JEZ65584 IVD65580:IVD65584 ILH65580:ILH65584 IBL65580:IBL65584 HRP65580:HRP65584 HHT65580:HHT65584 GXX65580:GXX65584 GOB65580:GOB65584 GEF65580:GEF65584 FUJ65580:FUJ65584 FKN65580:FKN65584 FAR65580:FAR65584 EQV65580:EQV65584 EGZ65580:EGZ65584 DXD65580:DXD65584 DNH65580:DNH65584 DDL65580:DDL65584 CTP65580:CTP65584 CJT65580:CJT65584 BZX65580:BZX65584 BQB65580:BQB65584 BGF65580:BGF65584 AWJ65580:AWJ65584 AMN65580:AMN65584 ACR65580:ACR65584 SV65580:SV65584 IZ65580:IZ65584 D65580:D65584 WVL49:WVL50 WLP49:WLP50 WBT49:WBT50 VRX49:VRX50 VIB49:VIB50 UYF49:UYF50 UOJ49:UOJ50 UEN49:UEN50 TUR49:TUR50 TKV49:TKV50 TAZ49:TAZ50 SRD49:SRD50 SHH49:SHH50 RXL49:RXL50 RNP49:RNP50 RDT49:RDT50 QTX49:QTX50 QKB49:QKB50 QAF49:QAF50 PQJ49:PQJ50 PGN49:PGN50 OWR49:OWR50 OMV49:OMV50 OCZ49:OCZ50 NTD49:NTD50 NJH49:NJH50 MZL49:MZL50 MPP49:MPP50 MFT49:MFT50 LVX49:LVX50 LMB49:LMB50 LCF49:LCF50 KSJ49:KSJ50 KIN49:KIN50 JYR49:JYR50 JOV49:JOV50 JEZ49:JEZ50 IVD49:IVD50 ILH49:ILH50 IBL49:IBL50 HRP49:HRP50 HHT49:HHT50 GXX49:GXX50 GOB49:GOB50 GEF49:GEF50 FUJ49:FUJ50 FKN49:FKN50 FAR49:FAR50 EQV49:EQV50 EGZ49:EGZ50 DXD49:DXD50 DNH49:DNH50 DDL49:DDL50 CTP49:CTP50 CJT49:CJT50 BZX49:BZX50 BQB49:BQB50 BGF49:BGF50 AWJ49:AWJ50 AMN49:AMN50 ACR49:ACR50 SV49:SV50" xr:uid="{9DE8A485-2A7B-48FD-9CDE-33793C54E42C}">
      <formula1>$D$68:$D$402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50:F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xr:uid="{D16ED9AD-7290-4550-A8D1-D7324FFFDDD5}">
      <formula1>"1, 2, 3"</formula1>
    </dataValidation>
    <dataValidation type="list" errorStyle="warning" allowBlank="1" showInputMessage="1" showErrorMessage="1" errorTitle="Factor" error="This factor is not included in the drop-down list. Is this the factor you want to use?" sqref="SZ49:SZ51 JD49:JD51 H48:H51 WVP983084:WVP983088 WLT983084:WLT983088 WBX983084:WBX983088 VSB983084:VSB983088 VIF983084:VIF983088 UYJ983084:UYJ983088 UON983084:UON983088 UER983084:UER983088 TUV983084:TUV983088 TKZ983084:TKZ983088 TBD983084:TBD983088 SRH983084:SRH983088 SHL983084:SHL983088 RXP983084:RXP983088 RNT983084:RNT983088 RDX983084:RDX983088 QUB983084:QUB983088 QKF983084:QKF983088 QAJ983084:QAJ983088 PQN983084:PQN983088 PGR983084:PGR983088 OWV983084:OWV983088 OMZ983084:OMZ983088 ODD983084:ODD983088 NTH983084:NTH983088 NJL983084:NJL983088 MZP983084:MZP983088 MPT983084:MPT983088 MFX983084:MFX983088 LWB983084:LWB983088 LMF983084:LMF983088 LCJ983084:LCJ983088 KSN983084:KSN983088 KIR983084:KIR983088 JYV983084:JYV983088 JOZ983084:JOZ983088 JFD983084:JFD983088 IVH983084:IVH983088 ILL983084:ILL983088 IBP983084:IBP983088 HRT983084:HRT983088 HHX983084:HHX983088 GYB983084:GYB983088 GOF983084:GOF983088 GEJ983084:GEJ983088 FUN983084:FUN983088 FKR983084:FKR983088 FAV983084:FAV983088 EQZ983084:EQZ983088 EHD983084:EHD983088 DXH983084:DXH983088 DNL983084:DNL983088 DDP983084:DDP983088 CTT983084:CTT983088 CJX983084:CJX983088 CAB983084:CAB983088 BQF983084:BQF983088 BGJ983084:BGJ983088 AWN983084:AWN983088 AMR983084:AMR983088 ACV983084:ACV983088 SZ983084:SZ983088 JD983084:JD983088 H983084:H983088 WVP917548:WVP917552 WLT917548:WLT917552 WBX917548:WBX917552 VSB917548:VSB917552 VIF917548:VIF917552 UYJ917548:UYJ917552 UON917548:UON917552 UER917548:UER917552 TUV917548:TUV917552 TKZ917548:TKZ917552 TBD917548:TBD917552 SRH917548:SRH917552 SHL917548:SHL917552 RXP917548:RXP917552 RNT917548:RNT917552 RDX917548:RDX917552 QUB917548:QUB917552 QKF917548:QKF917552 QAJ917548:QAJ917552 PQN917548:PQN917552 PGR917548:PGR917552 OWV917548:OWV917552 OMZ917548:OMZ917552 ODD917548:ODD917552 NTH917548:NTH917552 NJL917548:NJL917552 MZP917548:MZP917552 MPT917548:MPT917552 MFX917548:MFX917552 LWB917548:LWB917552 LMF917548:LMF917552 LCJ917548:LCJ917552 KSN917548:KSN917552 KIR917548:KIR917552 JYV917548:JYV917552 JOZ917548:JOZ917552 JFD917548:JFD917552 IVH917548:IVH917552 ILL917548:ILL917552 IBP917548:IBP917552 HRT917548:HRT917552 HHX917548:HHX917552 GYB917548:GYB917552 GOF917548:GOF917552 GEJ917548:GEJ917552 FUN917548:FUN917552 FKR917548:FKR917552 FAV917548:FAV917552 EQZ917548:EQZ917552 EHD917548:EHD917552 DXH917548:DXH917552 DNL917548:DNL917552 DDP917548:DDP917552 CTT917548:CTT917552 CJX917548:CJX917552 CAB917548:CAB917552 BQF917548:BQF917552 BGJ917548:BGJ917552 AWN917548:AWN917552 AMR917548:AMR917552 ACV917548:ACV917552 SZ917548:SZ917552 JD917548:JD917552 H917548:H917552 WVP852012:WVP852016 WLT852012:WLT852016 WBX852012:WBX852016 VSB852012:VSB852016 VIF852012:VIF852016 UYJ852012:UYJ852016 UON852012:UON852016 UER852012:UER852016 TUV852012:TUV852016 TKZ852012:TKZ852016 TBD852012:TBD852016 SRH852012:SRH852016 SHL852012:SHL852016 RXP852012:RXP852016 RNT852012:RNT852016 RDX852012:RDX852016 QUB852012:QUB852016 QKF852012:QKF852016 QAJ852012:QAJ852016 PQN852012:PQN852016 PGR852012:PGR852016 OWV852012:OWV852016 OMZ852012:OMZ852016 ODD852012:ODD852016 NTH852012:NTH852016 NJL852012:NJL852016 MZP852012:MZP852016 MPT852012:MPT852016 MFX852012:MFX852016 LWB852012:LWB852016 LMF852012:LMF852016 LCJ852012:LCJ852016 KSN852012:KSN852016 KIR852012:KIR852016 JYV852012:JYV852016 JOZ852012:JOZ852016 JFD852012:JFD852016 IVH852012:IVH852016 ILL852012:ILL852016 IBP852012:IBP852016 HRT852012:HRT852016 HHX852012:HHX852016 GYB852012:GYB852016 GOF852012:GOF852016 GEJ852012:GEJ852016 FUN852012:FUN852016 FKR852012:FKR852016 FAV852012:FAV852016 EQZ852012:EQZ852016 EHD852012:EHD852016 DXH852012:DXH852016 DNL852012:DNL852016 DDP852012:DDP852016 CTT852012:CTT852016 CJX852012:CJX852016 CAB852012:CAB852016 BQF852012:BQF852016 BGJ852012:BGJ852016 AWN852012:AWN852016 AMR852012:AMR852016 ACV852012:ACV852016 SZ852012:SZ852016 JD852012:JD852016 H852012:H852016 WVP786476:WVP786480 WLT786476:WLT786480 WBX786476:WBX786480 VSB786476:VSB786480 VIF786476:VIF786480 UYJ786476:UYJ786480 UON786476:UON786480 UER786476:UER786480 TUV786476:TUV786480 TKZ786476:TKZ786480 TBD786476:TBD786480 SRH786476:SRH786480 SHL786476:SHL786480 RXP786476:RXP786480 RNT786476:RNT786480 RDX786476:RDX786480 QUB786476:QUB786480 QKF786476:QKF786480 QAJ786476:QAJ786480 PQN786476:PQN786480 PGR786476:PGR786480 OWV786476:OWV786480 OMZ786476:OMZ786480 ODD786476:ODD786480 NTH786476:NTH786480 NJL786476:NJL786480 MZP786476:MZP786480 MPT786476:MPT786480 MFX786476:MFX786480 LWB786476:LWB786480 LMF786476:LMF786480 LCJ786476:LCJ786480 KSN786476:KSN786480 KIR786476:KIR786480 JYV786476:JYV786480 JOZ786476:JOZ786480 JFD786476:JFD786480 IVH786476:IVH786480 ILL786476:ILL786480 IBP786476:IBP786480 HRT786476:HRT786480 HHX786476:HHX786480 GYB786476:GYB786480 GOF786476:GOF786480 GEJ786476:GEJ786480 FUN786476:FUN786480 FKR786476:FKR786480 FAV786476:FAV786480 EQZ786476:EQZ786480 EHD786476:EHD786480 DXH786476:DXH786480 DNL786476:DNL786480 DDP786476:DDP786480 CTT786476:CTT786480 CJX786476:CJX786480 CAB786476:CAB786480 BQF786476:BQF786480 BGJ786476:BGJ786480 AWN786476:AWN786480 AMR786476:AMR786480 ACV786476:ACV786480 SZ786476:SZ786480 JD786476:JD786480 H786476:H786480 WVP720940:WVP720944 WLT720940:WLT720944 WBX720940:WBX720944 VSB720940:VSB720944 VIF720940:VIF720944 UYJ720940:UYJ720944 UON720940:UON720944 UER720940:UER720944 TUV720940:TUV720944 TKZ720940:TKZ720944 TBD720940:TBD720944 SRH720940:SRH720944 SHL720940:SHL720944 RXP720940:RXP720944 RNT720940:RNT720944 RDX720940:RDX720944 QUB720940:QUB720944 QKF720940:QKF720944 QAJ720940:QAJ720944 PQN720940:PQN720944 PGR720940:PGR720944 OWV720940:OWV720944 OMZ720940:OMZ720944 ODD720940:ODD720944 NTH720940:NTH720944 NJL720940:NJL720944 MZP720940:MZP720944 MPT720940:MPT720944 MFX720940:MFX720944 LWB720940:LWB720944 LMF720940:LMF720944 LCJ720940:LCJ720944 KSN720940:KSN720944 KIR720940:KIR720944 JYV720940:JYV720944 JOZ720940:JOZ720944 JFD720940:JFD720944 IVH720940:IVH720944 ILL720940:ILL720944 IBP720940:IBP720944 HRT720940:HRT720944 HHX720940:HHX720944 GYB720940:GYB720944 GOF720940:GOF720944 GEJ720940:GEJ720944 FUN720940:FUN720944 FKR720940:FKR720944 FAV720940:FAV720944 EQZ720940:EQZ720944 EHD720940:EHD720944 DXH720940:DXH720944 DNL720940:DNL720944 DDP720940:DDP720944 CTT720940:CTT720944 CJX720940:CJX720944 CAB720940:CAB720944 BQF720940:BQF720944 BGJ720940:BGJ720944 AWN720940:AWN720944 AMR720940:AMR720944 ACV720940:ACV720944 SZ720940:SZ720944 JD720940:JD720944 H720940:H720944 WVP655404:WVP655408 WLT655404:WLT655408 WBX655404:WBX655408 VSB655404:VSB655408 VIF655404:VIF655408 UYJ655404:UYJ655408 UON655404:UON655408 UER655404:UER655408 TUV655404:TUV655408 TKZ655404:TKZ655408 TBD655404:TBD655408 SRH655404:SRH655408 SHL655404:SHL655408 RXP655404:RXP655408 RNT655404:RNT655408 RDX655404:RDX655408 QUB655404:QUB655408 QKF655404:QKF655408 QAJ655404:QAJ655408 PQN655404:PQN655408 PGR655404:PGR655408 OWV655404:OWV655408 OMZ655404:OMZ655408 ODD655404:ODD655408 NTH655404:NTH655408 NJL655404:NJL655408 MZP655404:MZP655408 MPT655404:MPT655408 MFX655404:MFX655408 LWB655404:LWB655408 LMF655404:LMF655408 LCJ655404:LCJ655408 KSN655404:KSN655408 KIR655404:KIR655408 JYV655404:JYV655408 JOZ655404:JOZ655408 JFD655404:JFD655408 IVH655404:IVH655408 ILL655404:ILL655408 IBP655404:IBP655408 HRT655404:HRT655408 HHX655404:HHX655408 GYB655404:GYB655408 GOF655404:GOF655408 GEJ655404:GEJ655408 FUN655404:FUN655408 FKR655404:FKR655408 FAV655404:FAV655408 EQZ655404:EQZ655408 EHD655404:EHD655408 DXH655404:DXH655408 DNL655404:DNL655408 DDP655404:DDP655408 CTT655404:CTT655408 CJX655404:CJX655408 CAB655404:CAB655408 BQF655404:BQF655408 BGJ655404:BGJ655408 AWN655404:AWN655408 AMR655404:AMR655408 ACV655404:ACV655408 SZ655404:SZ655408 JD655404:JD655408 H655404:H655408 WVP589868:WVP589872 WLT589868:WLT589872 WBX589868:WBX589872 VSB589868:VSB589872 VIF589868:VIF589872 UYJ589868:UYJ589872 UON589868:UON589872 UER589868:UER589872 TUV589868:TUV589872 TKZ589868:TKZ589872 TBD589868:TBD589872 SRH589868:SRH589872 SHL589868:SHL589872 RXP589868:RXP589872 RNT589868:RNT589872 RDX589868:RDX589872 QUB589868:QUB589872 QKF589868:QKF589872 QAJ589868:QAJ589872 PQN589868:PQN589872 PGR589868:PGR589872 OWV589868:OWV589872 OMZ589868:OMZ589872 ODD589868:ODD589872 NTH589868:NTH589872 NJL589868:NJL589872 MZP589868:MZP589872 MPT589868:MPT589872 MFX589868:MFX589872 LWB589868:LWB589872 LMF589868:LMF589872 LCJ589868:LCJ589872 KSN589868:KSN589872 KIR589868:KIR589872 JYV589868:JYV589872 JOZ589868:JOZ589872 JFD589868:JFD589872 IVH589868:IVH589872 ILL589868:ILL589872 IBP589868:IBP589872 HRT589868:HRT589872 HHX589868:HHX589872 GYB589868:GYB589872 GOF589868:GOF589872 GEJ589868:GEJ589872 FUN589868:FUN589872 FKR589868:FKR589872 FAV589868:FAV589872 EQZ589868:EQZ589872 EHD589868:EHD589872 DXH589868:DXH589872 DNL589868:DNL589872 DDP589868:DDP589872 CTT589868:CTT589872 CJX589868:CJX589872 CAB589868:CAB589872 BQF589868:BQF589872 BGJ589868:BGJ589872 AWN589868:AWN589872 AMR589868:AMR589872 ACV589868:ACV589872 SZ589868:SZ589872 JD589868:JD589872 H589868:H589872 WVP524332:WVP524336 WLT524332:WLT524336 WBX524332:WBX524336 VSB524332:VSB524336 VIF524332:VIF524336 UYJ524332:UYJ524336 UON524332:UON524336 UER524332:UER524336 TUV524332:TUV524336 TKZ524332:TKZ524336 TBD524332:TBD524336 SRH524332:SRH524336 SHL524332:SHL524336 RXP524332:RXP524336 RNT524332:RNT524336 RDX524332:RDX524336 QUB524332:QUB524336 QKF524332:QKF524336 QAJ524332:QAJ524336 PQN524332:PQN524336 PGR524332:PGR524336 OWV524332:OWV524336 OMZ524332:OMZ524336 ODD524332:ODD524336 NTH524332:NTH524336 NJL524332:NJL524336 MZP524332:MZP524336 MPT524332:MPT524336 MFX524332:MFX524336 LWB524332:LWB524336 LMF524332:LMF524336 LCJ524332:LCJ524336 KSN524332:KSN524336 KIR524332:KIR524336 JYV524332:JYV524336 JOZ524332:JOZ524336 JFD524332:JFD524336 IVH524332:IVH524336 ILL524332:ILL524336 IBP524332:IBP524336 HRT524332:HRT524336 HHX524332:HHX524336 GYB524332:GYB524336 GOF524332:GOF524336 GEJ524332:GEJ524336 FUN524332:FUN524336 FKR524332:FKR524336 FAV524332:FAV524336 EQZ524332:EQZ524336 EHD524332:EHD524336 DXH524332:DXH524336 DNL524332:DNL524336 DDP524332:DDP524336 CTT524332:CTT524336 CJX524332:CJX524336 CAB524332:CAB524336 BQF524332:BQF524336 BGJ524332:BGJ524336 AWN524332:AWN524336 AMR524332:AMR524336 ACV524332:ACV524336 SZ524332:SZ524336 JD524332:JD524336 H524332:H524336 WVP458796:WVP458800 WLT458796:WLT458800 WBX458796:WBX458800 VSB458796:VSB458800 VIF458796:VIF458800 UYJ458796:UYJ458800 UON458796:UON458800 UER458796:UER458800 TUV458796:TUV458800 TKZ458796:TKZ458800 TBD458796:TBD458800 SRH458796:SRH458800 SHL458796:SHL458800 RXP458796:RXP458800 RNT458796:RNT458800 RDX458796:RDX458800 QUB458796:QUB458800 QKF458796:QKF458800 QAJ458796:QAJ458800 PQN458796:PQN458800 PGR458796:PGR458800 OWV458796:OWV458800 OMZ458796:OMZ458800 ODD458796:ODD458800 NTH458796:NTH458800 NJL458796:NJL458800 MZP458796:MZP458800 MPT458796:MPT458800 MFX458796:MFX458800 LWB458796:LWB458800 LMF458796:LMF458800 LCJ458796:LCJ458800 KSN458796:KSN458800 KIR458796:KIR458800 JYV458796:JYV458800 JOZ458796:JOZ458800 JFD458796:JFD458800 IVH458796:IVH458800 ILL458796:ILL458800 IBP458796:IBP458800 HRT458796:HRT458800 HHX458796:HHX458800 GYB458796:GYB458800 GOF458796:GOF458800 GEJ458796:GEJ458800 FUN458796:FUN458800 FKR458796:FKR458800 FAV458796:FAV458800 EQZ458796:EQZ458800 EHD458796:EHD458800 DXH458796:DXH458800 DNL458796:DNL458800 DDP458796:DDP458800 CTT458796:CTT458800 CJX458796:CJX458800 CAB458796:CAB458800 BQF458796:BQF458800 BGJ458796:BGJ458800 AWN458796:AWN458800 AMR458796:AMR458800 ACV458796:ACV458800 SZ458796:SZ458800 JD458796:JD458800 H458796:H458800 WVP393260:WVP393264 WLT393260:WLT393264 WBX393260:WBX393264 VSB393260:VSB393264 VIF393260:VIF393264 UYJ393260:UYJ393264 UON393260:UON393264 UER393260:UER393264 TUV393260:TUV393264 TKZ393260:TKZ393264 TBD393260:TBD393264 SRH393260:SRH393264 SHL393260:SHL393264 RXP393260:RXP393264 RNT393260:RNT393264 RDX393260:RDX393264 QUB393260:QUB393264 QKF393260:QKF393264 QAJ393260:QAJ393264 PQN393260:PQN393264 PGR393260:PGR393264 OWV393260:OWV393264 OMZ393260:OMZ393264 ODD393260:ODD393264 NTH393260:NTH393264 NJL393260:NJL393264 MZP393260:MZP393264 MPT393260:MPT393264 MFX393260:MFX393264 LWB393260:LWB393264 LMF393260:LMF393264 LCJ393260:LCJ393264 KSN393260:KSN393264 KIR393260:KIR393264 JYV393260:JYV393264 JOZ393260:JOZ393264 JFD393260:JFD393264 IVH393260:IVH393264 ILL393260:ILL393264 IBP393260:IBP393264 HRT393260:HRT393264 HHX393260:HHX393264 GYB393260:GYB393264 GOF393260:GOF393264 GEJ393260:GEJ393264 FUN393260:FUN393264 FKR393260:FKR393264 FAV393260:FAV393264 EQZ393260:EQZ393264 EHD393260:EHD393264 DXH393260:DXH393264 DNL393260:DNL393264 DDP393260:DDP393264 CTT393260:CTT393264 CJX393260:CJX393264 CAB393260:CAB393264 BQF393260:BQF393264 BGJ393260:BGJ393264 AWN393260:AWN393264 AMR393260:AMR393264 ACV393260:ACV393264 SZ393260:SZ393264 JD393260:JD393264 H393260:H393264 WVP327724:WVP327728 WLT327724:WLT327728 WBX327724:WBX327728 VSB327724:VSB327728 VIF327724:VIF327728 UYJ327724:UYJ327728 UON327724:UON327728 UER327724:UER327728 TUV327724:TUV327728 TKZ327724:TKZ327728 TBD327724:TBD327728 SRH327724:SRH327728 SHL327724:SHL327728 RXP327724:RXP327728 RNT327724:RNT327728 RDX327724:RDX327728 QUB327724:QUB327728 QKF327724:QKF327728 QAJ327724:QAJ327728 PQN327724:PQN327728 PGR327724:PGR327728 OWV327724:OWV327728 OMZ327724:OMZ327728 ODD327724:ODD327728 NTH327724:NTH327728 NJL327724:NJL327728 MZP327724:MZP327728 MPT327724:MPT327728 MFX327724:MFX327728 LWB327724:LWB327728 LMF327724:LMF327728 LCJ327724:LCJ327728 KSN327724:KSN327728 KIR327724:KIR327728 JYV327724:JYV327728 JOZ327724:JOZ327728 JFD327724:JFD327728 IVH327724:IVH327728 ILL327724:ILL327728 IBP327724:IBP327728 HRT327724:HRT327728 HHX327724:HHX327728 GYB327724:GYB327728 GOF327724:GOF327728 GEJ327724:GEJ327728 FUN327724:FUN327728 FKR327724:FKR327728 FAV327724:FAV327728 EQZ327724:EQZ327728 EHD327724:EHD327728 DXH327724:DXH327728 DNL327724:DNL327728 DDP327724:DDP327728 CTT327724:CTT327728 CJX327724:CJX327728 CAB327724:CAB327728 BQF327724:BQF327728 BGJ327724:BGJ327728 AWN327724:AWN327728 AMR327724:AMR327728 ACV327724:ACV327728 SZ327724:SZ327728 JD327724:JD327728 H327724:H327728 WVP262188:WVP262192 WLT262188:WLT262192 WBX262188:WBX262192 VSB262188:VSB262192 VIF262188:VIF262192 UYJ262188:UYJ262192 UON262188:UON262192 UER262188:UER262192 TUV262188:TUV262192 TKZ262188:TKZ262192 TBD262188:TBD262192 SRH262188:SRH262192 SHL262188:SHL262192 RXP262188:RXP262192 RNT262188:RNT262192 RDX262188:RDX262192 QUB262188:QUB262192 QKF262188:QKF262192 QAJ262188:QAJ262192 PQN262188:PQN262192 PGR262188:PGR262192 OWV262188:OWV262192 OMZ262188:OMZ262192 ODD262188:ODD262192 NTH262188:NTH262192 NJL262188:NJL262192 MZP262188:MZP262192 MPT262188:MPT262192 MFX262188:MFX262192 LWB262188:LWB262192 LMF262188:LMF262192 LCJ262188:LCJ262192 KSN262188:KSN262192 KIR262188:KIR262192 JYV262188:JYV262192 JOZ262188:JOZ262192 JFD262188:JFD262192 IVH262188:IVH262192 ILL262188:ILL262192 IBP262188:IBP262192 HRT262188:HRT262192 HHX262188:HHX262192 GYB262188:GYB262192 GOF262188:GOF262192 GEJ262188:GEJ262192 FUN262188:FUN262192 FKR262188:FKR262192 FAV262188:FAV262192 EQZ262188:EQZ262192 EHD262188:EHD262192 DXH262188:DXH262192 DNL262188:DNL262192 DDP262188:DDP262192 CTT262188:CTT262192 CJX262188:CJX262192 CAB262188:CAB262192 BQF262188:BQF262192 BGJ262188:BGJ262192 AWN262188:AWN262192 AMR262188:AMR262192 ACV262188:ACV262192 SZ262188:SZ262192 JD262188:JD262192 H262188:H262192 WVP196652:WVP196656 WLT196652:WLT196656 WBX196652:WBX196656 VSB196652:VSB196656 VIF196652:VIF196656 UYJ196652:UYJ196656 UON196652:UON196656 UER196652:UER196656 TUV196652:TUV196656 TKZ196652:TKZ196656 TBD196652:TBD196656 SRH196652:SRH196656 SHL196652:SHL196656 RXP196652:RXP196656 RNT196652:RNT196656 RDX196652:RDX196656 QUB196652:QUB196656 QKF196652:QKF196656 QAJ196652:QAJ196656 PQN196652:PQN196656 PGR196652:PGR196656 OWV196652:OWV196656 OMZ196652:OMZ196656 ODD196652:ODD196656 NTH196652:NTH196656 NJL196652:NJL196656 MZP196652:MZP196656 MPT196652:MPT196656 MFX196652:MFX196656 LWB196652:LWB196656 LMF196652:LMF196656 LCJ196652:LCJ196656 KSN196652:KSN196656 KIR196652:KIR196656 JYV196652:JYV196656 JOZ196652:JOZ196656 JFD196652:JFD196656 IVH196652:IVH196656 ILL196652:ILL196656 IBP196652:IBP196656 HRT196652:HRT196656 HHX196652:HHX196656 GYB196652:GYB196656 GOF196652:GOF196656 GEJ196652:GEJ196656 FUN196652:FUN196656 FKR196652:FKR196656 FAV196652:FAV196656 EQZ196652:EQZ196656 EHD196652:EHD196656 DXH196652:DXH196656 DNL196652:DNL196656 DDP196652:DDP196656 CTT196652:CTT196656 CJX196652:CJX196656 CAB196652:CAB196656 BQF196652:BQF196656 BGJ196652:BGJ196656 AWN196652:AWN196656 AMR196652:AMR196656 ACV196652:ACV196656 SZ196652:SZ196656 JD196652:JD196656 H196652:H196656 WVP131116:WVP131120 WLT131116:WLT131120 WBX131116:WBX131120 VSB131116:VSB131120 VIF131116:VIF131120 UYJ131116:UYJ131120 UON131116:UON131120 UER131116:UER131120 TUV131116:TUV131120 TKZ131116:TKZ131120 TBD131116:TBD131120 SRH131116:SRH131120 SHL131116:SHL131120 RXP131116:RXP131120 RNT131116:RNT131120 RDX131116:RDX131120 QUB131116:QUB131120 QKF131116:QKF131120 QAJ131116:QAJ131120 PQN131116:PQN131120 PGR131116:PGR131120 OWV131116:OWV131120 OMZ131116:OMZ131120 ODD131116:ODD131120 NTH131116:NTH131120 NJL131116:NJL131120 MZP131116:MZP131120 MPT131116:MPT131120 MFX131116:MFX131120 LWB131116:LWB131120 LMF131116:LMF131120 LCJ131116:LCJ131120 KSN131116:KSN131120 KIR131116:KIR131120 JYV131116:JYV131120 JOZ131116:JOZ131120 JFD131116:JFD131120 IVH131116:IVH131120 ILL131116:ILL131120 IBP131116:IBP131120 HRT131116:HRT131120 HHX131116:HHX131120 GYB131116:GYB131120 GOF131116:GOF131120 GEJ131116:GEJ131120 FUN131116:FUN131120 FKR131116:FKR131120 FAV131116:FAV131120 EQZ131116:EQZ131120 EHD131116:EHD131120 DXH131116:DXH131120 DNL131116:DNL131120 DDP131116:DDP131120 CTT131116:CTT131120 CJX131116:CJX131120 CAB131116:CAB131120 BQF131116:BQF131120 BGJ131116:BGJ131120 AWN131116:AWN131120 AMR131116:AMR131120 ACV131116:ACV131120 SZ131116:SZ131120 JD131116:JD131120 H131116:H131120 WVP65580:WVP65584 WLT65580:WLT65584 WBX65580:WBX65584 VSB65580:VSB65584 VIF65580:VIF65584 UYJ65580:UYJ65584 UON65580:UON65584 UER65580:UER65584 TUV65580:TUV65584 TKZ65580:TKZ65584 TBD65580:TBD65584 SRH65580:SRH65584 SHL65580:SHL65584 RXP65580:RXP65584 RNT65580:RNT65584 RDX65580:RDX65584 QUB65580:QUB65584 QKF65580:QKF65584 QAJ65580:QAJ65584 PQN65580:PQN65584 PGR65580:PGR65584 OWV65580:OWV65584 OMZ65580:OMZ65584 ODD65580:ODD65584 NTH65580:NTH65584 NJL65580:NJL65584 MZP65580:MZP65584 MPT65580:MPT65584 MFX65580:MFX65584 LWB65580:LWB65584 LMF65580:LMF65584 LCJ65580:LCJ65584 KSN65580:KSN65584 KIR65580:KIR65584 JYV65580:JYV65584 JOZ65580:JOZ65584 JFD65580:JFD65584 IVH65580:IVH65584 ILL65580:ILL65584 IBP65580:IBP65584 HRT65580:HRT65584 HHX65580:HHX65584 GYB65580:GYB65584 GOF65580:GOF65584 GEJ65580:GEJ65584 FUN65580:FUN65584 FKR65580:FKR65584 FAV65580:FAV65584 EQZ65580:EQZ65584 EHD65580:EHD65584 DXH65580:DXH65584 DNL65580:DNL65584 DDP65580:DDP65584 CTT65580:CTT65584 CJX65580:CJX65584 CAB65580:CAB65584 BQF65580:BQF65584 BGJ65580:BGJ65584 AWN65580:AWN65584 AMR65580:AMR65584 ACV65580:ACV65584 SZ65580:SZ65584 JD65580:JD65584 H65580:H65584 WVP49:WVP51 WLT49:WLT51 WBX49:WBX51 VSB49:VSB51 VIF49:VIF51 UYJ49:UYJ51 UON49:UON51 UER49:UER51 TUV49:TUV51 TKZ49:TKZ51 TBD49:TBD51 SRH49:SRH51 SHL49:SHL51 RXP49:RXP51 RNT49:RNT51 RDX49:RDX51 QUB49:QUB51 QKF49:QKF51 QAJ49:QAJ51 PQN49:PQN51 PGR49:PGR51 OWV49:OWV51 OMZ49:OMZ51 ODD49:ODD51 NTH49:NTH51 NJL49:NJL51 MZP49:MZP51 MPT49:MPT51 MFX49:MFX51 LWB49:LWB51 LMF49:LMF51 LCJ49:LCJ51 KSN49:KSN51 KIR49:KIR51 JYV49:JYV51 JOZ49:JOZ51 JFD49:JFD51 IVH49:IVH51 ILL49:ILL51 IBP49:IBP51 HRT49:HRT51 HHX49:HHX51 GYB49:GYB51 GOF49:GOF51 GEJ49:GEJ51 FUN49:FUN51 FKR49:FKR51 FAV49:FAV51 EQZ49:EQZ51 EHD49:EHD51 DXH49:DXH51 DNL49:DNL51 DDP49:DDP51 CTT49:CTT51 CJX49:CJX51 CAB49:CAB51 BQF49:BQF51 BGJ49:BGJ51 AWN49:AWN51 AMR49:AMR51 ACV49:ACV51" xr:uid="{E7B05316-5771-4BF9-BAEB-E3A35B50B32A}">
      <formula1>$H$68:$H$159</formula1>
    </dataValidation>
  </dataValidations>
  <pageMargins left="0.7" right="0.7" top="0.75" bottom="0.75" header="0.3" footer="0.3"/>
  <pageSetup scale="92" fitToHeight="0" orientation="portrait" r:id="rId1"/>
  <headerFooter alignWithMargins="0"/>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0B5D-FFB9-43F7-A6B3-47C25D39A4C1}">
  <sheetPr>
    <pageSetUpPr fitToPage="1"/>
  </sheetPr>
  <dimension ref="A1:R411"/>
  <sheetViews>
    <sheetView view="pageBreakPreview" zoomScale="90" zoomScaleNormal="100" zoomScaleSheetLayoutView="90" workbookViewId="0">
      <selection activeCell="J1" sqref="J1"/>
    </sheetView>
  </sheetViews>
  <sheetFormatPr defaultColWidth="10" defaultRowHeight="12.75" x14ac:dyDescent="0.2"/>
  <cols>
    <col min="1" max="1" width="2.5703125" style="54" customWidth="1"/>
    <col min="2" max="2" width="7.28515625" style="54" customWidth="1"/>
    <col min="3" max="3" width="21.28515625" style="54" customWidth="1"/>
    <col min="4" max="4" width="9.7109375" style="54" customWidth="1"/>
    <col min="5" max="5" width="9.7109375" style="54" hidden="1" customWidth="1"/>
    <col min="6" max="6" width="4.7109375" style="54" customWidth="1"/>
    <col min="7" max="7" width="15.42578125" style="54" customWidth="1"/>
    <col min="8" max="8" width="8.7109375" style="54" bestFit="1" customWidth="1"/>
    <col min="9" max="9" width="11.5703125" style="54" customWidth="1"/>
    <col min="10" max="10" width="13" style="54" customWidth="1"/>
    <col min="11" max="11" width="6" style="54" bestFit="1" customWidth="1"/>
    <col min="12" max="16" width="10" style="54"/>
    <col min="17" max="17" width="12.7109375" style="54" customWidth="1"/>
    <col min="18" max="18" width="13.28515625" style="54" bestFit="1" customWidth="1"/>
    <col min="19" max="256" width="10" style="54"/>
    <col min="257" max="257" width="2.5703125" style="54" customWidth="1"/>
    <col min="258" max="258" width="7.28515625" style="54" customWidth="1"/>
    <col min="259" max="259" width="23.5703125" style="54" customWidth="1"/>
    <col min="260" max="260" width="9.7109375" style="54" customWidth="1"/>
    <col min="261" max="261" width="0" style="54" hidden="1" customWidth="1"/>
    <col min="262" max="262" width="4.7109375" style="54" customWidth="1"/>
    <col min="263" max="263" width="14.42578125" style="54" customWidth="1"/>
    <col min="264" max="264" width="11.28515625" style="54" customWidth="1"/>
    <col min="265" max="265" width="10.28515625" style="54" customWidth="1"/>
    <col min="266" max="266" width="13" style="54" customWidth="1"/>
    <col min="267" max="267" width="8.28515625" style="54" customWidth="1"/>
    <col min="268" max="512" width="10" style="54"/>
    <col min="513" max="513" width="2.5703125" style="54" customWidth="1"/>
    <col min="514" max="514" width="7.28515625" style="54" customWidth="1"/>
    <col min="515" max="515" width="23.5703125" style="54" customWidth="1"/>
    <col min="516" max="516" width="9.7109375" style="54" customWidth="1"/>
    <col min="517" max="517" width="0" style="54" hidden="1" customWidth="1"/>
    <col min="518" max="518" width="4.7109375" style="54" customWidth="1"/>
    <col min="519" max="519" width="14.42578125" style="54" customWidth="1"/>
    <col min="520" max="520" width="11.28515625" style="54" customWidth="1"/>
    <col min="521" max="521" width="10.28515625" style="54" customWidth="1"/>
    <col min="522" max="522" width="13" style="54" customWidth="1"/>
    <col min="523" max="523" width="8.28515625" style="54" customWidth="1"/>
    <col min="524" max="768" width="10" style="54"/>
    <col min="769" max="769" width="2.5703125" style="54" customWidth="1"/>
    <col min="770" max="770" width="7.28515625" style="54" customWidth="1"/>
    <col min="771" max="771" width="23.5703125" style="54" customWidth="1"/>
    <col min="772" max="772" width="9.7109375" style="54" customWidth="1"/>
    <col min="773" max="773" width="0" style="54" hidden="1" customWidth="1"/>
    <col min="774" max="774" width="4.7109375" style="54" customWidth="1"/>
    <col min="775" max="775" width="14.42578125" style="54" customWidth="1"/>
    <col min="776" max="776" width="11.28515625" style="54" customWidth="1"/>
    <col min="777" max="777" width="10.28515625" style="54" customWidth="1"/>
    <col min="778" max="778" width="13" style="54" customWidth="1"/>
    <col min="779" max="779" width="8.28515625" style="54" customWidth="1"/>
    <col min="780" max="1024" width="10" style="54"/>
    <col min="1025" max="1025" width="2.5703125" style="54" customWidth="1"/>
    <col min="1026" max="1026" width="7.28515625" style="54" customWidth="1"/>
    <col min="1027" max="1027" width="23.5703125" style="54" customWidth="1"/>
    <col min="1028" max="1028" width="9.7109375" style="54" customWidth="1"/>
    <col min="1029" max="1029" width="0" style="54" hidden="1" customWidth="1"/>
    <col min="1030" max="1030" width="4.7109375" style="54" customWidth="1"/>
    <col min="1031" max="1031" width="14.42578125" style="54" customWidth="1"/>
    <col min="1032" max="1032" width="11.28515625" style="54" customWidth="1"/>
    <col min="1033" max="1033" width="10.28515625" style="54" customWidth="1"/>
    <col min="1034" max="1034" width="13" style="54" customWidth="1"/>
    <col min="1035" max="1035" width="8.28515625" style="54" customWidth="1"/>
    <col min="1036" max="1280" width="10" style="54"/>
    <col min="1281" max="1281" width="2.5703125" style="54" customWidth="1"/>
    <col min="1282" max="1282" width="7.28515625" style="54" customWidth="1"/>
    <col min="1283" max="1283" width="23.5703125" style="54" customWidth="1"/>
    <col min="1284" max="1284" width="9.7109375" style="54" customWidth="1"/>
    <col min="1285" max="1285" width="0" style="54" hidden="1" customWidth="1"/>
    <col min="1286" max="1286" width="4.7109375" style="54" customWidth="1"/>
    <col min="1287" max="1287" width="14.42578125" style="54" customWidth="1"/>
    <col min="1288" max="1288" width="11.28515625" style="54" customWidth="1"/>
    <col min="1289" max="1289" width="10.28515625" style="54" customWidth="1"/>
    <col min="1290" max="1290" width="13" style="54" customWidth="1"/>
    <col min="1291" max="1291" width="8.28515625" style="54" customWidth="1"/>
    <col min="1292" max="1536" width="10" style="54"/>
    <col min="1537" max="1537" width="2.5703125" style="54" customWidth="1"/>
    <col min="1538" max="1538" width="7.28515625" style="54" customWidth="1"/>
    <col min="1539" max="1539" width="23.5703125" style="54" customWidth="1"/>
    <col min="1540" max="1540" width="9.7109375" style="54" customWidth="1"/>
    <col min="1541" max="1541" width="0" style="54" hidden="1" customWidth="1"/>
    <col min="1542" max="1542" width="4.7109375" style="54" customWidth="1"/>
    <col min="1543" max="1543" width="14.42578125" style="54" customWidth="1"/>
    <col min="1544" max="1544" width="11.28515625" style="54" customWidth="1"/>
    <col min="1545" max="1545" width="10.28515625" style="54" customWidth="1"/>
    <col min="1546" max="1546" width="13" style="54" customWidth="1"/>
    <col min="1547" max="1547" width="8.28515625" style="54" customWidth="1"/>
    <col min="1548" max="1792" width="10" style="54"/>
    <col min="1793" max="1793" width="2.5703125" style="54" customWidth="1"/>
    <col min="1794" max="1794" width="7.28515625" style="54" customWidth="1"/>
    <col min="1795" max="1795" width="23.5703125" style="54" customWidth="1"/>
    <col min="1796" max="1796" width="9.7109375" style="54" customWidth="1"/>
    <col min="1797" max="1797" width="0" style="54" hidden="1" customWidth="1"/>
    <col min="1798" max="1798" width="4.7109375" style="54" customWidth="1"/>
    <col min="1799" max="1799" width="14.42578125" style="54" customWidth="1"/>
    <col min="1800" max="1800" width="11.28515625" style="54" customWidth="1"/>
    <col min="1801" max="1801" width="10.28515625" style="54" customWidth="1"/>
    <col min="1802" max="1802" width="13" style="54" customWidth="1"/>
    <col min="1803" max="1803" width="8.28515625" style="54" customWidth="1"/>
    <col min="1804" max="2048" width="10" style="54"/>
    <col min="2049" max="2049" width="2.5703125" style="54" customWidth="1"/>
    <col min="2050" max="2050" width="7.28515625" style="54" customWidth="1"/>
    <col min="2051" max="2051" width="23.5703125" style="54" customWidth="1"/>
    <col min="2052" max="2052" width="9.7109375" style="54" customWidth="1"/>
    <col min="2053" max="2053" width="0" style="54" hidden="1" customWidth="1"/>
    <col min="2054" max="2054" width="4.7109375" style="54" customWidth="1"/>
    <col min="2055" max="2055" width="14.42578125" style="54" customWidth="1"/>
    <col min="2056" max="2056" width="11.28515625" style="54" customWidth="1"/>
    <col min="2057" max="2057" width="10.28515625" style="54" customWidth="1"/>
    <col min="2058" max="2058" width="13" style="54" customWidth="1"/>
    <col min="2059" max="2059" width="8.28515625" style="54" customWidth="1"/>
    <col min="2060" max="2304" width="10" style="54"/>
    <col min="2305" max="2305" width="2.5703125" style="54" customWidth="1"/>
    <col min="2306" max="2306" width="7.28515625" style="54" customWidth="1"/>
    <col min="2307" max="2307" width="23.5703125" style="54" customWidth="1"/>
    <col min="2308" max="2308" width="9.7109375" style="54" customWidth="1"/>
    <col min="2309" max="2309" width="0" style="54" hidden="1" customWidth="1"/>
    <col min="2310" max="2310" width="4.7109375" style="54" customWidth="1"/>
    <col min="2311" max="2311" width="14.42578125" style="54" customWidth="1"/>
    <col min="2312" max="2312" width="11.28515625" style="54" customWidth="1"/>
    <col min="2313" max="2313" width="10.28515625" style="54" customWidth="1"/>
    <col min="2314" max="2314" width="13" style="54" customWidth="1"/>
    <col min="2315" max="2315" width="8.28515625" style="54" customWidth="1"/>
    <col min="2316" max="2560" width="10" style="54"/>
    <col min="2561" max="2561" width="2.5703125" style="54" customWidth="1"/>
    <col min="2562" max="2562" width="7.28515625" style="54" customWidth="1"/>
    <col min="2563" max="2563" width="23.5703125" style="54" customWidth="1"/>
    <col min="2564" max="2564" width="9.7109375" style="54" customWidth="1"/>
    <col min="2565" max="2565" width="0" style="54" hidden="1" customWidth="1"/>
    <col min="2566" max="2566" width="4.7109375" style="54" customWidth="1"/>
    <col min="2567" max="2567" width="14.42578125" style="54" customWidth="1"/>
    <col min="2568" max="2568" width="11.28515625" style="54" customWidth="1"/>
    <col min="2569" max="2569" width="10.28515625" style="54" customWidth="1"/>
    <col min="2570" max="2570" width="13" style="54" customWidth="1"/>
    <col min="2571" max="2571" width="8.28515625" style="54" customWidth="1"/>
    <col min="2572" max="2816" width="10" style="54"/>
    <col min="2817" max="2817" width="2.5703125" style="54" customWidth="1"/>
    <col min="2818" max="2818" width="7.28515625" style="54" customWidth="1"/>
    <col min="2819" max="2819" width="23.5703125" style="54" customWidth="1"/>
    <col min="2820" max="2820" width="9.7109375" style="54" customWidth="1"/>
    <col min="2821" max="2821" width="0" style="54" hidden="1" customWidth="1"/>
    <col min="2822" max="2822" width="4.7109375" style="54" customWidth="1"/>
    <col min="2823" max="2823" width="14.42578125" style="54" customWidth="1"/>
    <col min="2824" max="2824" width="11.28515625" style="54" customWidth="1"/>
    <col min="2825" max="2825" width="10.28515625" style="54" customWidth="1"/>
    <col min="2826" max="2826" width="13" style="54" customWidth="1"/>
    <col min="2827" max="2827" width="8.28515625" style="54" customWidth="1"/>
    <col min="2828" max="3072" width="10" style="54"/>
    <col min="3073" max="3073" width="2.5703125" style="54" customWidth="1"/>
    <col min="3074" max="3074" width="7.28515625" style="54" customWidth="1"/>
    <col min="3075" max="3075" width="23.5703125" style="54" customWidth="1"/>
    <col min="3076" max="3076" width="9.7109375" style="54" customWidth="1"/>
    <col min="3077" max="3077" width="0" style="54" hidden="1" customWidth="1"/>
    <col min="3078" max="3078" width="4.7109375" style="54" customWidth="1"/>
    <col min="3079" max="3079" width="14.42578125" style="54" customWidth="1"/>
    <col min="3080" max="3080" width="11.28515625" style="54" customWidth="1"/>
    <col min="3081" max="3081" width="10.28515625" style="54" customWidth="1"/>
    <col min="3082" max="3082" width="13" style="54" customWidth="1"/>
    <col min="3083" max="3083" width="8.28515625" style="54" customWidth="1"/>
    <col min="3084" max="3328" width="10" style="54"/>
    <col min="3329" max="3329" width="2.5703125" style="54" customWidth="1"/>
    <col min="3330" max="3330" width="7.28515625" style="54" customWidth="1"/>
    <col min="3331" max="3331" width="23.5703125" style="54" customWidth="1"/>
    <col min="3332" max="3332" width="9.7109375" style="54" customWidth="1"/>
    <col min="3333" max="3333" width="0" style="54" hidden="1" customWidth="1"/>
    <col min="3334" max="3334" width="4.7109375" style="54" customWidth="1"/>
    <col min="3335" max="3335" width="14.42578125" style="54" customWidth="1"/>
    <col min="3336" max="3336" width="11.28515625" style="54" customWidth="1"/>
    <col min="3337" max="3337" width="10.28515625" style="54" customWidth="1"/>
    <col min="3338" max="3338" width="13" style="54" customWidth="1"/>
    <col min="3339" max="3339" width="8.28515625" style="54" customWidth="1"/>
    <col min="3340" max="3584" width="10" style="54"/>
    <col min="3585" max="3585" width="2.5703125" style="54" customWidth="1"/>
    <col min="3586" max="3586" width="7.28515625" style="54" customWidth="1"/>
    <col min="3587" max="3587" width="23.5703125" style="54" customWidth="1"/>
    <col min="3588" max="3588" width="9.7109375" style="54" customWidth="1"/>
    <col min="3589" max="3589" width="0" style="54" hidden="1" customWidth="1"/>
    <col min="3590" max="3590" width="4.7109375" style="54" customWidth="1"/>
    <col min="3591" max="3591" width="14.42578125" style="54" customWidth="1"/>
    <col min="3592" max="3592" width="11.28515625" style="54" customWidth="1"/>
    <col min="3593" max="3593" width="10.28515625" style="54" customWidth="1"/>
    <col min="3594" max="3594" width="13" style="54" customWidth="1"/>
    <col min="3595" max="3595" width="8.28515625" style="54" customWidth="1"/>
    <col min="3596" max="3840" width="10" style="54"/>
    <col min="3841" max="3841" width="2.5703125" style="54" customWidth="1"/>
    <col min="3842" max="3842" width="7.28515625" style="54" customWidth="1"/>
    <col min="3843" max="3843" width="23.5703125" style="54" customWidth="1"/>
    <col min="3844" max="3844" width="9.7109375" style="54" customWidth="1"/>
    <col min="3845" max="3845" width="0" style="54" hidden="1" customWidth="1"/>
    <col min="3846" max="3846" width="4.7109375" style="54" customWidth="1"/>
    <col min="3847" max="3847" width="14.42578125" style="54" customWidth="1"/>
    <col min="3848" max="3848" width="11.28515625" style="54" customWidth="1"/>
    <col min="3849" max="3849" width="10.28515625" style="54" customWidth="1"/>
    <col min="3850" max="3850" width="13" style="54" customWidth="1"/>
    <col min="3851" max="3851" width="8.28515625" style="54" customWidth="1"/>
    <col min="3852" max="4096" width="10" style="54"/>
    <col min="4097" max="4097" width="2.5703125" style="54" customWidth="1"/>
    <col min="4098" max="4098" width="7.28515625" style="54" customWidth="1"/>
    <col min="4099" max="4099" width="23.5703125" style="54" customWidth="1"/>
    <col min="4100" max="4100" width="9.7109375" style="54" customWidth="1"/>
    <col min="4101" max="4101" width="0" style="54" hidden="1" customWidth="1"/>
    <col min="4102" max="4102" width="4.7109375" style="54" customWidth="1"/>
    <col min="4103" max="4103" width="14.42578125" style="54" customWidth="1"/>
    <col min="4104" max="4104" width="11.28515625" style="54" customWidth="1"/>
    <col min="4105" max="4105" width="10.28515625" style="54" customWidth="1"/>
    <col min="4106" max="4106" width="13" style="54" customWidth="1"/>
    <col min="4107" max="4107" width="8.28515625" style="54" customWidth="1"/>
    <col min="4108" max="4352" width="10" style="54"/>
    <col min="4353" max="4353" width="2.5703125" style="54" customWidth="1"/>
    <col min="4354" max="4354" width="7.28515625" style="54" customWidth="1"/>
    <col min="4355" max="4355" width="23.5703125" style="54" customWidth="1"/>
    <col min="4356" max="4356" width="9.7109375" style="54" customWidth="1"/>
    <col min="4357" max="4357" width="0" style="54" hidden="1" customWidth="1"/>
    <col min="4358" max="4358" width="4.7109375" style="54" customWidth="1"/>
    <col min="4359" max="4359" width="14.42578125" style="54" customWidth="1"/>
    <col min="4360" max="4360" width="11.28515625" style="54" customWidth="1"/>
    <col min="4361" max="4361" width="10.28515625" style="54" customWidth="1"/>
    <col min="4362" max="4362" width="13" style="54" customWidth="1"/>
    <col min="4363" max="4363" width="8.28515625" style="54" customWidth="1"/>
    <col min="4364" max="4608" width="10" style="54"/>
    <col min="4609" max="4609" width="2.5703125" style="54" customWidth="1"/>
    <col min="4610" max="4610" width="7.28515625" style="54" customWidth="1"/>
    <col min="4611" max="4611" width="23.5703125" style="54" customWidth="1"/>
    <col min="4612" max="4612" width="9.7109375" style="54" customWidth="1"/>
    <col min="4613" max="4613" width="0" style="54" hidden="1" customWidth="1"/>
    <col min="4614" max="4614" width="4.7109375" style="54" customWidth="1"/>
    <col min="4615" max="4615" width="14.42578125" style="54" customWidth="1"/>
    <col min="4616" max="4616" width="11.28515625" style="54" customWidth="1"/>
    <col min="4617" max="4617" width="10.28515625" style="54" customWidth="1"/>
    <col min="4618" max="4618" width="13" style="54" customWidth="1"/>
    <col min="4619" max="4619" width="8.28515625" style="54" customWidth="1"/>
    <col min="4620" max="4864" width="10" style="54"/>
    <col min="4865" max="4865" width="2.5703125" style="54" customWidth="1"/>
    <col min="4866" max="4866" width="7.28515625" style="54" customWidth="1"/>
    <col min="4867" max="4867" width="23.5703125" style="54" customWidth="1"/>
    <col min="4868" max="4868" width="9.7109375" style="54" customWidth="1"/>
    <col min="4869" max="4869" width="0" style="54" hidden="1" customWidth="1"/>
    <col min="4870" max="4870" width="4.7109375" style="54" customWidth="1"/>
    <col min="4871" max="4871" width="14.42578125" style="54" customWidth="1"/>
    <col min="4872" max="4872" width="11.28515625" style="54" customWidth="1"/>
    <col min="4873" max="4873" width="10.28515625" style="54" customWidth="1"/>
    <col min="4874" max="4874" width="13" style="54" customWidth="1"/>
    <col min="4875" max="4875" width="8.28515625" style="54" customWidth="1"/>
    <col min="4876" max="5120" width="10" style="54"/>
    <col min="5121" max="5121" width="2.5703125" style="54" customWidth="1"/>
    <col min="5122" max="5122" width="7.28515625" style="54" customWidth="1"/>
    <col min="5123" max="5123" width="23.5703125" style="54" customWidth="1"/>
    <col min="5124" max="5124" width="9.7109375" style="54" customWidth="1"/>
    <col min="5125" max="5125" width="0" style="54" hidden="1" customWidth="1"/>
    <col min="5126" max="5126" width="4.7109375" style="54" customWidth="1"/>
    <col min="5127" max="5127" width="14.42578125" style="54" customWidth="1"/>
    <col min="5128" max="5128" width="11.28515625" style="54" customWidth="1"/>
    <col min="5129" max="5129" width="10.28515625" style="54" customWidth="1"/>
    <col min="5130" max="5130" width="13" style="54" customWidth="1"/>
    <col min="5131" max="5131" width="8.28515625" style="54" customWidth="1"/>
    <col min="5132" max="5376" width="10" style="54"/>
    <col min="5377" max="5377" width="2.5703125" style="54" customWidth="1"/>
    <col min="5378" max="5378" width="7.28515625" style="54" customWidth="1"/>
    <col min="5379" max="5379" width="23.5703125" style="54" customWidth="1"/>
    <col min="5380" max="5380" width="9.7109375" style="54" customWidth="1"/>
    <col min="5381" max="5381" width="0" style="54" hidden="1" customWidth="1"/>
    <col min="5382" max="5382" width="4.7109375" style="54" customWidth="1"/>
    <col min="5383" max="5383" width="14.42578125" style="54" customWidth="1"/>
    <col min="5384" max="5384" width="11.28515625" style="54" customWidth="1"/>
    <col min="5385" max="5385" width="10.28515625" style="54" customWidth="1"/>
    <col min="5386" max="5386" width="13" style="54" customWidth="1"/>
    <col min="5387" max="5387" width="8.28515625" style="54" customWidth="1"/>
    <col min="5388" max="5632" width="10" style="54"/>
    <col min="5633" max="5633" width="2.5703125" style="54" customWidth="1"/>
    <col min="5634" max="5634" width="7.28515625" style="54" customWidth="1"/>
    <col min="5635" max="5635" width="23.5703125" style="54" customWidth="1"/>
    <col min="5636" max="5636" width="9.7109375" style="54" customWidth="1"/>
    <col min="5637" max="5637" width="0" style="54" hidden="1" customWidth="1"/>
    <col min="5638" max="5638" width="4.7109375" style="54" customWidth="1"/>
    <col min="5639" max="5639" width="14.42578125" style="54" customWidth="1"/>
    <col min="5640" max="5640" width="11.28515625" style="54" customWidth="1"/>
    <col min="5641" max="5641" width="10.28515625" style="54" customWidth="1"/>
    <col min="5642" max="5642" width="13" style="54" customWidth="1"/>
    <col min="5643" max="5643" width="8.28515625" style="54" customWidth="1"/>
    <col min="5644" max="5888" width="10" style="54"/>
    <col min="5889" max="5889" width="2.5703125" style="54" customWidth="1"/>
    <col min="5890" max="5890" width="7.28515625" style="54" customWidth="1"/>
    <col min="5891" max="5891" width="23.5703125" style="54" customWidth="1"/>
    <col min="5892" max="5892" width="9.7109375" style="54" customWidth="1"/>
    <col min="5893" max="5893" width="0" style="54" hidden="1" customWidth="1"/>
    <col min="5894" max="5894" width="4.7109375" style="54" customWidth="1"/>
    <col min="5895" max="5895" width="14.42578125" style="54" customWidth="1"/>
    <col min="5896" max="5896" width="11.28515625" style="54" customWidth="1"/>
    <col min="5897" max="5897" width="10.28515625" style="54" customWidth="1"/>
    <col min="5898" max="5898" width="13" style="54" customWidth="1"/>
    <col min="5899" max="5899" width="8.28515625" style="54" customWidth="1"/>
    <col min="5900" max="6144" width="10" style="54"/>
    <col min="6145" max="6145" width="2.5703125" style="54" customWidth="1"/>
    <col min="6146" max="6146" width="7.28515625" style="54" customWidth="1"/>
    <col min="6147" max="6147" width="23.5703125" style="54" customWidth="1"/>
    <col min="6148" max="6148" width="9.7109375" style="54" customWidth="1"/>
    <col min="6149" max="6149" width="0" style="54" hidden="1" customWidth="1"/>
    <col min="6150" max="6150" width="4.7109375" style="54" customWidth="1"/>
    <col min="6151" max="6151" width="14.42578125" style="54" customWidth="1"/>
    <col min="6152" max="6152" width="11.28515625" style="54" customWidth="1"/>
    <col min="6153" max="6153" width="10.28515625" style="54" customWidth="1"/>
    <col min="6154" max="6154" width="13" style="54" customWidth="1"/>
    <col min="6155" max="6155" width="8.28515625" style="54" customWidth="1"/>
    <col min="6156" max="6400" width="10" style="54"/>
    <col min="6401" max="6401" width="2.5703125" style="54" customWidth="1"/>
    <col min="6402" max="6402" width="7.28515625" style="54" customWidth="1"/>
    <col min="6403" max="6403" width="23.5703125" style="54" customWidth="1"/>
    <col min="6404" max="6404" width="9.7109375" style="54" customWidth="1"/>
    <col min="6405" max="6405" width="0" style="54" hidden="1" customWidth="1"/>
    <col min="6406" max="6406" width="4.7109375" style="54" customWidth="1"/>
    <col min="6407" max="6407" width="14.42578125" style="54" customWidth="1"/>
    <col min="6408" max="6408" width="11.28515625" style="54" customWidth="1"/>
    <col min="6409" max="6409" width="10.28515625" style="54" customWidth="1"/>
    <col min="6410" max="6410" width="13" style="54" customWidth="1"/>
    <col min="6411" max="6411" width="8.28515625" style="54" customWidth="1"/>
    <col min="6412" max="6656" width="10" style="54"/>
    <col min="6657" max="6657" width="2.5703125" style="54" customWidth="1"/>
    <col min="6658" max="6658" width="7.28515625" style="54" customWidth="1"/>
    <col min="6659" max="6659" width="23.5703125" style="54" customWidth="1"/>
    <col min="6660" max="6660" width="9.7109375" style="54" customWidth="1"/>
    <col min="6661" max="6661" width="0" style="54" hidden="1" customWidth="1"/>
    <col min="6662" max="6662" width="4.7109375" style="54" customWidth="1"/>
    <col min="6663" max="6663" width="14.42578125" style="54" customWidth="1"/>
    <col min="6664" max="6664" width="11.28515625" style="54" customWidth="1"/>
    <col min="6665" max="6665" width="10.28515625" style="54" customWidth="1"/>
    <col min="6666" max="6666" width="13" style="54" customWidth="1"/>
    <col min="6667" max="6667" width="8.28515625" style="54" customWidth="1"/>
    <col min="6668" max="6912" width="10" style="54"/>
    <col min="6913" max="6913" width="2.5703125" style="54" customWidth="1"/>
    <col min="6914" max="6914" width="7.28515625" style="54" customWidth="1"/>
    <col min="6915" max="6915" width="23.5703125" style="54" customWidth="1"/>
    <col min="6916" max="6916" width="9.7109375" style="54" customWidth="1"/>
    <col min="6917" max="6917" width="0" style="54" hidden="1" customWidth="1"/>
    <col min="6918" max="6918" width="4.7109375" style="54" customWidth="1"/>
    <col min="6919" max="6919" width="14.42578125" style="54" customWidth="1"/>
    <col min="6920" max="6920" width="11.28515625" style="54" customWidth="1"/>
    <col min="6921" max="6921" width="10.28515625" style="54" customWidth="1"/>
    <col min="6922" max="6922" width="13" style="54" customWidth="1"/>
    <col min="6923" max="6923" width="8.28515625" style="54" customWidth="1"/>
    <col min="6924" max="7168" width="10" style="54"/>
    <col min="7169" max="7169" width="2.5703125" style="54" customWidth="1"/>
    <col min="7170" max="7170" width="7.28515625" style="54" customWidth="1"/>
    <col min="7171" max="7171" width="23.5703125" style="54" customWidth="1"/>
    <col min="7172" max="7172" width="9.7109375" style="54" customWidth="1"/>
    <col min="7173" max="7173" width="0" style="54" hidden="1" customWidth="1"/>
    <col min="7174" max="7174" width="4.7109375" style="54" customWidth="1"/>
    <col min="7175" max="7175" width="14.42578125" style="54" customWidth="1"/>
    <col min="7176" max="7176" width="11.28515625" style="54" customWidth="1"/>
    <col min="7177" max="7177" width="10.28515625" style="54" customWidth="1"/>
    <col min="7178" max="7178" width="13" style="54" customWidth="1"/>
    <col min="7179" max="7179" width="8.28515625" style="54" customWidth="1"/>
    <col min="7180" max="7424" width="10" style="54"/>
    <col min="7425" max="7425" width="2.5703125" style="54" customWidth="1"/>
    <col min="7426" max="7426" width="7.28515625" style="54" customWidth="1"/>
    <col min="7427" max="7427" width="23.5703125" style="54" customWidth="1"/>
    <col min="7428" max="7428" width="9.7109375" style="54" customWidth="1"/>
    <col min="7429" max="7429" width="0" style="54" hidden="1" customWidth="1"/>
    <col min="7430" max="7430" width="4.7109375" style="54" customWidth="1"/>
    <col min="7431" max="7431" width="14.42578125" style="54" customWidth="1"/>
    <col min="7432" max="7432" width="11.28515625" style="54" customWidth="1"/>
    <col min="7433" max="7433" width="10.28515625" style="54" customWidth="1"/>
    <col min="7434" max="7434" width="13" style="54" customWidth="1"/>
    <col min="7435" max="7435" width="8.28515625" style="54" customWidth="1"/>
    <col min="7436" max="7680" width="10" style="54"/>
    <col min="7681" max="7681" width="2.5703125" style="54" customWidth="1"/>
    <col min="7682" max="7682" width="7.28515625" style="54" customWidth="1"/>
    <col min="7683" max="7683" width="23.5703125" style="54" customWidth="1"/>
    <col min="7684" max="7684" width="9.7109375" style="54" customWidth="1"/>
    <col min="7685" max="7685" width="0" style="54" hidden="1" customWidth="1"/>
    <col min="7686" max="7686" width="4.7109375" style="54" customWidth="1"/>
    <col min="7687" max="7687" width="14.42578125" style="54" customWidth="1"/>
    <col min="7688" max="7688" width="11.28515625" style="54" customWidth="1"/>
    <col min="7689" max="7689" width="10.28515625" style="54" customWidth="1"/>
    <col min="7690" max="7690" width="13" style="54" customWidth="1"/>
    <col min="7691" max="7691" width="8.28515625" style="54" customWidth="1"/>
    <col min="7692" max="7936" width="10" style="54"/>
    <col min="7937" max="7937" width="2.5703125" style="54" customWidth="1"/>
    <col min="7938" max="7938" width="7.28515625" style="54" customWidth="1"/>
    <col min="7939" max="7939" width="23.5703125" style="54" customWidth="1"/>
    <col min="7940" max="7940" width="9.7109375" style="54" customWidth="1"/>
    <col min="7941" max="7941" width="0" style="54" hidden="1" customWidth="1"/>
    <col min="7942" max="7942" width="4.7109375" style="54" customWidth="1"/>
    <col min="7943" max="7943" width="14.42578125" style="54" customWidth="1"/>
    <col min="7944" max="7944" width="11.28515625" style="54" customWidth="1"/>
    <col min="7945" max="7945" width="10.28515625" style="54" customWidth="1"/>
    <col min="7946" max="7946" width="13" style="54" customWidth="1"/>
    <col min="7947" max="7947" width="8.28515625" style="54" customWidth="1"/>
    <col min="7948" max="8192" width="10" style="54"/>
    <col min="8193" max="8193" width="2.5703125" style="54" customWidth="1"/>
    <col min="8194" max="8194" width="7.28515625" style="54" customWidth="1"/>
    <col min="8195" max="8195" width="23.5703125" style="54" customWidth="1"/>
    <col min="8196" max="8196" width="9.7109375" style="54" customWidth="1"/>
    <col min="8197" max="8197" width="0" style="54" hidden="1" customWidth="1"/>
    <col min="8198" max="8198" width="4.7109375" style="54" customWidth="1"/>
    <col min="8199" max="8199" width="14.42578125" style="54" customWidth="1"/>
    <col min="8200" max="8200" width="11.28515625" style="54" customWidth="1"/>
    <col min="8201" max="8201" width="10.28515625" style="54" customWidth="1"/>
    <col min="8202" max="8202" width="13" style="54" customWidth="1"/>
    <col min="8203" max="8203" width="8.28515625" style="54" customWidth="1"/>
    <col min="8204" max="8448" width="10" style="54"/>
    <col min="8449" max="8449" width="2.5703125" style="54" customWidth="1"/>
    <col min="8450" max="8450" width="7.28515625" style="54" customWidth="1"/>
    <col min="8451" max="8451" width="23.5703125" style="54" customWidth="1"/>
    <col min="8452" max="8452" width="9.7109375" style="54" customWidth="1"/>
    <col min="8453" max="8453" width="0" style="54" hidden="1" customWidth="1"/>
    <col min="8454" max="8454" width="4.7109375" style="54" customWidth="1"/>
    <col min="8455" max="8455" width="14.42578125" style="54" customWidth="1"/>
    <col min="8456" max="8456" width="11.28515625" style="54" customWidth="1"/>
    <col min="8457" max="8457" width="10.28515625" style="54" customWidth="1"/>
    <col min="8458" max="8458" width="13" style="54" customWidth="1"/>
    <col min="8459" max="8459" width="8.28515625" style="54" customWidth="1"/>
    <col min="8460" max="8704" width="10" style="54"/>
    <col min="8705" max="8705" width="2.5703125" style="54" customWidth="1"/>
    <col min="8706" max="8706" width="7.28515625" style="54" customWidth="1"/>
    <col min="8707" max="8707" width="23.5703125" style="54" customWidth="1"/>
    <col min="8708" max="8708" width="9.7109375" style="54" customWidth="1"/>
    <col min="8709" max="8709" width="0" style="54" hidden="1" customWidth="1"/>
    <col min="8710" max="8710" width="4.7109375" style="54" customWidth="1"/>
    <col min="8711" max="8711" width="14.42578125" style="54" customWidth="1"/>
    <col min="8712" max="8712" width="11.28515625" style="54" customWidth="1"/>
    <col min="8713" max="8713" width="10.28515625" style="54" customWidth="1"/>
    <col min="8714" max="8714" width="13" style="54" customWidth="1"/>
    <col min="8715" max="8715" width="8.28515625" style="54" customWidth="1"/>
    <col min="8716" max="8960" width="10" style="54"/>
    <col min="8961" max="8961" width="2.5703125" style="54" customWidth="1"/>
    <col min="8962" max="8962" width="7.28515625" style="54" customWidth="1"/>
    <col min="8963" max="8963" width="23.5703125" style="54" customWidth="1"/>
    <col min="8964" max="8964" width="9.7109375" style="54" customWidth="1"/>
    <col min="8965" max="8965" width="0" style="54" hidden="1" customWidth="1"/>
    <col min="8966" max="8966" width="4.7109375" style="54" customWidth="1"/>
    <col min="8967" max="8967" width="14.42578125" style="54" customWidth="1"/>
    <col min="8968" max="8968" width="11.28515625" style="54" customWidth="1"/>
    <col min="8969" max="8969" width="10.28515625" style="54" customWidth="1"/>
    <col min="8970" max="8970" width="13" style="54" customWidth="1"/>
    <col min="8971" max="8971" width="8.28515625" style="54" customWidth="1"/>
    <col min="8972" max="9216" width="10" style="54"/>
    <col min="9217" max="9217" width="2.5703125" style="54" customWidth="1"/>
    <col min="9218" max="9218" width="7.28515625" style="54" customWidth="1"/>
    <col min="9219" max="9219" width="23.5703125" style="54" customWidth="1"/>
    <col min="9220" max="9220" width="9.7109375" style="54" customWidth="1"/>
    <col min="9221" max="9221" width="0" style="54" hidden="1" customWidth="1"/>
    <col min="9222" max="9222" width="4.7109375" style="54" customWidth="1"/>
    <col min="9223" max="9223" width="14.42578125" style="54" customWidth="1"/>
    <col min="9224" max="9224" width="11.28515625" style="54" customWidth="1"/>
    <col min="9225" max="9225" width="10.28515625" style="54" customWidth="1"/>
    <col min="9226" max="9226" width="13" style="54" customWidth="1"/>
    <col min="9227" max="9227" width="8.28515625" style="54" customWidth="1"/>
    <col min="9228" max="9472" width="10" style="54"/>
    <col min="9473" max="9473" width="2.5703125" style="54" customWidth="1"/>
    <col min="9474" max="9474" width="7.28515625" style="54" customWidth="1"/>
    <col min="9475" max="9475" width="23.5703125" style="54" customWidth="1"/>
    <col min="9476" max="9476" width="9.7109375" style="54" customWidth="1"/>
    <col min="9477" max="9477" width="0" style="54" hidden="1" customWidth="1"/>
    <col min="9478" max="9478" width="4.7109375" style="54" customWidth="1"/>
    <col min="9479" max="9479" width="14.42578125" style="54" customWidth="1"/>
    <col min="9480" max="9480" width="11.28515625" style="54" customWidth="1"/>
    <col min="9481" max="9481" width="10.28515625" style="54" customWidth="1"/>
    <col min="9482" max="9482" width="13" style="54" customWidth="1"/>
    <col min="9483" max="9483" width="8.28515625" style="54" customWidth="1"/>
    <col min="9484" max="9728" width="10" style="54"/>
    <col min="9729" max="9729" width="2.5703125" style="54" customWidth="1"/>
    <col min="9730" max="9730" width="7.28515625" style="54" customWidth="1"/>
    <col min="9731" max="9731" width="23.5703125" style="54" customWidth="1"/>
    <col min="9732" max="9732" width="9.7109375" style="54" customWidth="1"/>
    <col min="9733" max="9733" width="0" style="54" hidden="1" customWidth="1"/>
    <col min="9734" max="9734" width="4.7109375" style="54" customWidth="1"/>
    <col min="9735" max="9735" width="14.42578125" style="54" customWidth="1"/>
    <col min="9736" max="9736" width="11.28515625" style="54" customWidth="1"/>
    <col min="9737" max="9737" width="10.28515625" style="54" customWidth="1"/>
    <col min="9738" max="9738" width="13" style="54" customWidth="1"/>
    <col min="9739" max="9739" width="8.28515625" style="54" customWidth="1"/>
    <col min="9740" max="9984" width="10" style="54"/>
    <col min="9985" max="9985" width="2.5703125" style="54" customWidth="1"/>
    <col min="9986" max="9986" width="7.28515625" style="54" customWidth="1"/>
    <col min="9987" max="9987" width="23.5703125" style="54" customWidth="1"/>
    <col min="9988" max="9988" width="9.7109375" style="54" customWidth="1"/>
    <col min="9989" max="9989" width="0" style="54" hidden="1" customWidth="1"/>
    <col min="9990" max="9990" width="4.7109375" style="54" customWidth="1"/>
    <col min="9991" max="9991" width="14.42578125" style="54" customWidth="1"/>
    <col min="9992" max="9992" width="11.28515625" style="54" customWidth="1"/>
    <col min="9993" max="9993" width="10.28515625" style="54" customWidth="1"/>
    <col min="9994" max="9994" width="13" style="54" customWidth="1"/>
    <col min="9995" max="9995" width="8.28515625" style="54" customWidth="1"/>
    <col min="9996" max="10240" width="10" style="54"/>
    <col min="10241" max="10241" width="2.5703125" style="54" customWidth="1"/>
    <col min="10242" max="10242" width="7.28515625" style="54" customWidth="1"/>
    <col min="10243" max="10243" width="23.5703125" style="54" customWidth="1"/>
    <col min="10244" max="10244" width="9.7109375" style="54" customWidth="1"/>
    <col min="10245" max="10245" width="0" style="54" hidden="1" customWidth="1"/>
    <col min="10246" max="10246" width="4.7109375" style="54" customWidth="1"/>
    <col min="10247" max="10247" width="14.42578125" style="54" customWidth="1"/>
    <col min="10248" max="10248" width="11.28515625" style="54" customWidth="1"/>
    <col min="10249" max="10249" width="10.28515625" style="54" customWidth="1"/>
    <col min="10250" max="10250" width="13" style="54" customWidth="1"/>
    <col min="10251" max="10251" width="8.28515625" style="54" customWidth="1"/>
    <col min="10252" max="10496" width="10" style="54"/>
    <col min="10497" max="10497" width="2.5703125" style="54" customWidth="1"/>
    <col min="10498" max="10498" width="7.28515625" style="54" customWidth="1"/>
    <col min="10499" max="10499" width="23.5703125" style="54" customWidth="1"/>
    <col min="10500" max="10500" width="9.7109375" style="54" customWidth="1"/>
    <col min="10501" max="10501" width="0" style="54" hidden="1" customWidth="1"/>
    <col min="10502" max="10502" width="4.7109375" style="54" customWidth="1"/>
    <col min="10503" max="10503" width="14.42578125" style="54" customWidth="1"/>
    <col min="10504" max="10504" width="11.28515625" style="54" customWidth="1"/>
    <col min="10505" max="10505" width="10.28515625" style="54" customWidth="1"/>
    <col min="10506" max="10506" width="13" style="54" customWidth="1"/>
    <col min="10507" max="10507" width="8.28515625" style="54" customWidth="1"/>
    <col min="10508" max="10752" width="10" style="54"/>
    <col min="10753" max="10753" width="2.5703125" style="54" customWidth="1"/>
    <col min="10754" max="10754" width="7.28515625" style="54" customWidth="1"/>
    <col min="10755" max="10755" width="23.5703125" style="54" customWidth="1"/>
    <col min="10756" max="10756" width="9.7109375" style="54" customWidth="1"/>
    <col min="10757" max="10757" width="0" style="54" hidden="1" customWidth="1"/>
    <col min="10758" max="10758" width="4.7109375" style="54" customWidth="1"/>
    <col min="10759" max="10759" width="14.42578125" style="54" customWidth="1"/>
    <col min="10760" max="10760" width="11.28515625" style="54" customWidth="1"/>
    <col min="10761" max="10761" width="10.28515625" style="54" customWidth="1"/>
    <col min="10762" max="10762" width="13" style="54" customWidth="1"/>
    <col min="10763" max="10763" width="8.28515625" style="54" customWidth="1"/>
    <col min="10764" max="11008" width="10" style="54"/>
    <col min="11009" max="11009" width="2.5703125" style="54" customWidth="1"/>
    <col min="11010" max="11010" width="7.28515625" style="54" customWidth="1"/>
    <col min="11011" max="11011" width="23.5703125" style="54" customWidth="1"/>
    <col min="11012" max="11012" width="9.7109375" style="54" customWidth="1"/>
    <col min="11013" max="11013" width="0" style="54" hidden="1" customWidth="1"/>
    <col min="11014" max="11014" width="4.7109375" style="54" customWidth="1"/>
    <col min="11015" max="11015" width="14.42578125" style="54" customWidth="1"/>
    <col min="11016" max="11016" width="11.28515625" style="54" customWidth="1"/>
    <col min="11017" max="11017" width="10.28515625" style="54" customWidth="1"/>
    <col min="11018" max="11018" width="13" style="54" customWidth="1"/>
    <col min="11019" max="11019" width="8.28515625" style="54" customWidth="1"/>
    <col min="11020" max="11264" width="10" style="54"/>
    <col min="11265" max="11265" width="2.5703125" style="54" customWidth="1"/>
    <col min="11266" max="11266" width="7.28515625" style="54" customWidth="1"/>
    <col min="11267" max="11267" width="23.5703125" style="54" customWidth="1"/>
    <col min="11268" max="11268" width="9.7109375" style="54" customWidth="1"/>
    <col min="11269" max="11269" width="0" style="54" hidden="1" customWidth="1"/>
    <col min="11270" max="11270" width="4.7109375" style="54" customWidth="1"/>
    <col min="11271" max="11271" width="14.42578125" style="54" customWidth="1"/>
    <col min="11272" max="11272" width="11.28515625" style="54" customWidth="1"/>
    <col min="11273" max="11273" width="10.28515625" style="54" customWidth="1"/>
    <col min="11274" max="11274" width="13" style="54" customWidth="1"/>
    <col min="11275" max="11275" width="8.28515625" style="54" customWidth="1"/>
    <col min="11276" max="11520" width="10" style="54"/>
    <col min="11521" max="11521" width="2.5703125" style="54" customWidth="1"/>
    <col min="11522" max="11522" width="7.28515625" style="54" customWidth="1"/>
    <col min="11523" max="11523" width="23.5703125" style="54" customWidth="1"/>
    <col min="11524" max="11524" width="9.7109375" style="54" customWidth="1"/>
    <col min="11525" max="11525" width="0" style="54" hidden="1" customWidth="1"/>
    <col min="11526" max="11526" width="4.7109375" style="54" customWidth="1"/>
    <col min="11527" max="11527" width="14.42578125" style="54" customWidth="1"/>
    <col min="11528" max="11528" width="11.28515625" style="54" customWidth="1"/>
    <col min="11529" max="11529" width="10.28515625" style="54" customWidth="1"/>
    <col min="11530" max="11530" width="13" style="54" customWidth="1"/>
    <col min="11531" max="11531" width="8.28515625" style="54" customWidth="1"/>
    <col min="11532" max="11776" width="10" style="54"/>
    <col min="11777" max="11777" width="2.5703125" style="54" customWidth="1"/>
    <col min="11778" max="11778" width="7.28515625" style="54" customWidth="1"/>
    <col min="11779" max="11779" width="23.5703125" style="54" customWidth="1"/>
    <col min="11780" max="11780" width="9.7109375" style="54" customWidth="1"/>
    <col min="11781" max="11781" width="0" style="54" hidden="1" customWidth="1"/>
    <col min="11782" max="11782" width="4.7109375" style="54" customWidth="1"/>
    <col min="11783" max="11783" width="14.42578125" style="54" customWidth="1"/>
    <col min="11784" max="11784" width="11.28515625" style="54" customWidth="1"/>
    <col min="11785" max="11785" width="10.28515625" style="54" customWidth="1"/>
    <col min="11786" max="11786" width="13" style="54" customWidth="1"/>
    <col min="11787" max="11787" width="8.28515625" style="54" customWidth="1"/>
    <col min="11788" max="12032" width="10" style="54"/>
    <col min="12033" max="12033" width="2.5703125" style="54" customWidth="1"/>
    <col min="12034" max="12034" width="7.28515625" style="54" customWidth="1"/>
    <col min="12035" max="12035" width="23.5703125" style="54" customWidth="1"/>
    <col min="12036" max="12036" width="9.7109375" style="54" customWidth="1"/>
    <col min="12037" max="12037" width="0" style="54" hidden="1" customWidth="1"/>
    <col min="12038" max="12038" width="4.7109375" style="54" customWidth="1"/>
    <col min="12039" max="12039" width="14.42578125" style="54" customWidth="1"/>
    <col min="12040" max="12040" width="11.28515625" style="54" customWidth="1"/>
    <col min="12041" max="12041" width="10.28515625" style="54" customWidth="1"/>
    <col min="12042" max="12042" width="13" style="54" customWidth="1"/>
    <col min="12043" max="12043" width="8.28515625" style="54" customWidth="1"/>
    <col min="12044" max="12288" width="10" style="54"/>
    <col min="12289" max="12289" width="2.5703125" style="54" customWidth="1"/>
    <col min="12290" max="12290" width="7.28515625" style="54" customWidth="1"/>
    <col min="12291" max="12291" width="23.5703125" style="54" customWidth="1"/>
    <col min="12292" max="12292" width="9.7109375" style="54" customWidth="1"/>
    <col min="12293" max="12293" width="0" style="54" hidden="1" customWidth="1"/>
    <col min="12294" max="12294" width="4.7109375" style="54" customWidth="1"/>
    <col min="12295" max="12295" width="14.42578125" style="54" customWidth="1"/>
    <col min="12296" max="12296" width="11.28515625" style="54" customWidth="1"/>
    <col min="12297" max="12297" width="10.28515625" style="54" customWidth="1"/>
    <col min="12298" max="12298" width="13" style="54" customWidth="1"/>
    <col min="12299" max="12299" width="8.28515625" style="54" customWidth="1"/>
    <col min="12300" max="12544" width="10" style="54"/>
    <col min="12545" max="12545" width="2.5703125" style="54" customWidth="1"/>
    <col min="12546" max="12546" width="7.28515625" style="54" customWidth="1"/>
    <col min="12547" max="12547" width="23.5703125" style="54" customWidth="1"/>
    <col min="12548" max="12548" width="9.7109375" style="54" customWidth="1"/>
    <col min="12549" max="12549" width="0" style="54" hidden="1" customWidth="1"/>
    <col min="12550" max="12550" width="4.7109375" style="54" customWidth="1"/>
    <col min="12551" max="12551" width="14.42578125" style="54" customWidth="1"/>
    <col min="12552" max="12552" width="11.28515625" style="54" customWidth="1"/>
    <col min="12553" max="12553" width="10.28515625" style="54" customWidth="1"/>
    <col min="12554" max="12554" width="13" style="54" customWidth="1"/>
    <col min="12555" max="12555" width="8.28515625" style="54" customWidth="1"/>
    <col min="12556" max="12800" width="10" style="54"/>
    <col min="12801" max="12801" width="2.5703125" style="54" customWidth="1"/>
    <col min="12802" max="12802" width="7.28515625" style="54" customWidth="1"/>
    <col min="12803" max="12803" width="23.5703125" style="54" customWidth="1"/>
    <col min="12804" max="12804" width="9.7109375" style="54" customWidth="1"/>
    <col min="12805" max="12805" width="0" style="54" hidden="1" customWidth="1"/>
    <col min="12806" max="12806" width="4.7109375" style="54" customWidth="1"/>
    <col min="12807" max="12807" width="14.42578125" style="54" customWidth="1"/>
    <col min="12808" max="12808" width="11.28515625" style="54" customWidth="1"/>
    <col min="12809" max="12809" width="10.28515625" style="54" customWidth="1"/>
    <col min="12810" max="12810" width="13" style="54" customWidth="1"/>
    <col min="12811" max="12811" width="8.28515625" style="54" customWidth="1"/>
    <col min="12812" max="13056" width="10" style="54"/>
    <col min="13057" max="13057" width="2.5703125" style="54" customWidth="1"/>
    <col min="13058" max="13058" width="7.28515625" style="54" customWidth="1"/>
    <col min="13059" max="13059" width="23.5703125" style="54" customWidth="1"/>
    <col min="13060" max="13060" width="9.7109375" style="54" customWidth="1"/>
    <col min="13061" max="13061" width="0" style="54" hidden="1" customWidth="1"/>
    <col min="13062" max="13062" width="4.7109375" style="54" customWidth="1"/>
    <col min="13063" max="13063" width="14.42578125" style="54" customWidth="1"/>
    <col min="13064" max="13064" width="11.28515625" style="54" customWidth="1"/>
    <col min="13065" max="13065" width="10.28515625" style="54" customWidth="1"/>
    <col min="13066" max="13066" width="13" style="54" customWidth="1"/>
    <col min="13067" max="13067" width="8.28515625" style="54" customWidth="1"/>
    <col min="13068" max="13312" width="10" style="54"/>
    <col min="13313" max="13313" width="2.5703125" style="54" customWidth="1"/>
    <col min="13314" max="13314" width="7.28515625" style="54" customWidth="1"/>
    <col min="13315" max="13315" width="23.5703125" style="54" customWidth="1"/>
    <col min="13316" max="13316" width="9.7109375" style="54" customWidth="1"/>
    <col min="13317" max="13317" width="0" style="54" hidden="1" customWidth="1"/>
    <col min="13318" max="13318" width="4.7109375" style="54" customWidth="1"/>
    <col min="13319" max="13319" width="14.42578125" style="54" customWidth="1"/>
    <col min="13320" max="13320" width="11.28515625" style="54" customWidth="1"/>
    <col min="13321" max="13321" width="10.28515625" style="54" customWidth="1"/>
    <col min="13322" max="13322" width="13" style="54" customWidth="1"/>
    <col min="13323" max="13323" width="8.28515625" style="54" customWidth="1"/>
    <col min="13324" max="13568" width="10" style="54"/>
    <col min="13569" max="13569" width="2.5703125" style="54" customWidth="1"/>
    <col min="13570" max="13570" width="7.28515625" style="54" customWidth="1"/>
    <col min="13571" max="13571" width="23.5703125" style="54" customWidth="1"/>
    <col min="13572" max="13572" width="9.7109375" style="54" customWidth="1"/>
    <col min="13573" max="13573" width="0" style="54" hidden="1" customWidth="1"/>
    <col min="13574" max="13574" width="4.7109375" style="54" customWidth="1"/>
    <col min="13575" max="13575" width="14.42578125" style="54" customWidth="1"/>
    <col min="13576" max="13576" width="11.28515625" style="54" customWidth="1"/>
    <col min="13577" max="13577" width="10.28515625" style="54" customWidth="1"/>
    <col min="13578" max="13578" width="13" style="54" customWidth="1"/>
    <col min="13579" max="13579" width="8.28515625" style="54" customWidth="1"/>
    <col min="13580" max="13824" width="10" style="54"/>
    <col min="13825" max="13825" width="2.5703125" style="54" customWidth="1"/>
    <col min="13826" max="13826" width="7.28515625" style="54" customWidth="1"/>
    <col min="13827" max="13827" width="23.5703125" style="54" customWidth="1"/>
    <col min="13828" max="13828" width="9.7109375" style="54" customWidth="1"/>
    <col min="13829" max="13829" width="0" style="54" hidden="1" customWidth="1"/>
    <col min="13830" max="13830" width="4.7109375" style="54" customWidth="1"/>
    <col min="13831" max="13831" width="14.42578125" style="54" customWidth="1"/>
    <col min="13832" max="13832" width="11.28515625" style="54" customWidth="1"/>
    <col min="13833" max="13833" width="10.28515625" style="54" customWidth="1"/>
    <col min="13834" max="13834" width="13" style="54" customWidth="1"/>
    <col min="13835" max="13835" width="8.28515625" style="54" customWidth="1"/>
    <col min="13836" max="14080" width="10" style="54"/>
    <col min="14081" max="14081" width="2.5703125" style="54" customWidth="1"/>
    <col min="14082" max="14082" width="7.28515625" style="54" customWidth="1"/>
    <col min="14083" max="14083" width="23.5703125" style="54" customWidth="1"/>
    <col min="14084" max="14084" width="9.7109375" style="54" customWidth="1"/>
    <col min="14085" max="14085" width="0" style="54" hidden="1" customWidth="1"/>
    <col min="14086" max="14086" width="4.7109375" style="54" customWidth="1"/>
    <col min="14087" max="14087" width="14.42578125" style="54" customWidth="1"/>
    <col min="14088" max="14088" width="11.28515625" style="54" customWidth="1"/>
    <col min="14089" max="14089" width="10.28515625" style="54" customWidth="1"/>
    <col min="14090" max="14090" width="13" style="54" customWidth="1"/>
    <col min="14091" max="14091" width="8.28515625" style="54" customWidth="1"/>
    <col min="14092" max="14336" width="10" style="54"/>
    <col min="14337" max="14337" width="2.5703125" style="54" customWidth="1"/>
    <col min="14338" max="14338" width="7.28515625" style="54" customWidth="1"/>
    <col min="14339" max="14339" width="23.5703125" style="54" customWidth="1"/>
    <col min="14340" max="14340" width="9.7109375" style="54" customWidth="1"/>
    <col min="14341" max="14341" width="0" style="54" hidden="1" customWidth="1"/>
    <col min="14342" max="14342" width="4.7109375" style="54" customWidth="1"/>
    <col min="14343" max="14343" width="14.42578125" style="54" customWidth="1"/>
    <col min="14344" max="14344" width="11.28515625" style="54" customWidth="1"/>
    <col min="14345" max="14345" width="10.28515625" style="54" customWidth="1"/>
    <col min="14346" max="14346" width="13" style="54" customWidth="1"/>
    <col min="14347" max="14347" width="8.28515625" style="54" customWidth="1"/>
    <col min="14348" max="14592" width="10" style="54"/>
    <col min="14593" max="14593" width="2.5703125" style="54" customWidth="1"/>
    <col min="14594" max="14594" width="7.28515625" style="54" customWidth="1"/>
    <col min="14595" max="14595" width="23.5703125" style="54" customWidth="1"/>
    <col min="14596" max="14596" width="9.7109375" style="54" customWidth="1"/>
    <col min="14597" max="14597" width="0" style="54" hidden="1" customWidth="1"/>
    <col min="14598" max="14598" width="4.7109375" style="54" customWidth="1"/>
    <col min="14599" max="14599" width="14.42578125" style="54" customWidth="1"/>
    <col min="14600" max="14600" width="11.28515625" style="54" customWidth="1"/>
    <col min="14601" max="14601" width="10.28515625" style="54" customWidth="1"/>
    <col min="14602" max="14602" width="13" style="54" customWidth="1"/>
    <col min="14603" max="14603" width="8.28515625" style="54" customWidth="1"/>
    <col min="14604" max="14848" width="10" style="54"/>
    <col min="14849" max="14849" width="2.5703125" style="54" customWidth="1"/>
    <col min="14850" max="14850" width="7.28515625" style="54" customWidth="1"/>
    <col min="14851" max="14851" width="23.5703125" style="54" customWidth="1"/>
    <col min="14852" max="14852" width="9.7109375" style="54" customWidth="1"/>
    <col min="14853" max="14853" width="0" style="54" hidden="1" customWidth="1"/>
    <col min="14854" max="14854" width="4.7109375" style="54" customWidth="1"/>
    <col min="14855" max="14855" width="14.42578125" style="54" customWidth="1"/>
    <col min="14856" max="14856" width="11.28515625" style="54" customWidth="1"/>
    <col min="14857" max="14857" width="10.28515625" style="54" customWidth="1"/>
    <col min="14858" max="14858" width="13" style="54" customWidth="1"/>
    <col min="14859" max="14859" width="8.28515625" style="54" customWidth="1"/>
    <col min="14860" max="15104" width="10" style="54"/>
    <col min="15105" max="15105" width="2.5703125" style="54" customWidth="1"/>
    <col min="15106" max="15106" width="7.28515625" style="54" customWidth="1"/>
    <col min="15107" max="15107" width="23.5703125" style="54" customWidth="1"/>
    <col min="15108" max="15108" width="9.7109375" style="54" customWidth="1"/>
    <col min="15109" max="15109" width="0" style="54" hidden="1" customWidth="1"/>
    <col min="15110" max="15110" width="4.7109375" style="54" customWidth="1"/>
    <col min="15111" max="15111" width="14.42578125" style="54" customWidth="1"/>
    <col min="15112" max="15112" width="11.28515625" style="54" customWidth="1"/>
    <col min="15113" max="15113" width="10.28515625" style="54" customWidth="1"/>
    <col min="15114" max="15114" width="13" style="54" customWidth="1"/>
    <col min="15115" max="15115" width="8.28515625" style="54" customWidth="1"/>
    <col min="15116" max="15360" width="10" style="54"/>
    <col min="15361" max="15361" width="2.5703125" style="54" customWidth="1"/>
    <col min="15362" max="15362" width="7.28515625" style="54" customWidth="1"/>
    <col min="15363" max="15363" width="23.5703125" style="54" customWidth="1"/>
    <col min="15364" max="15364" width="9.7109375" style="54" customWidth="1"/>
    <col min="15365" max="15365" width="0" style="54" hidden="1" customWidth="1"/>
    <col min="15366" max="15366" width="4.7109375" style="54" customWidth="1"/>
    <col min="15367" max="15367" width="14.42578125" style="54" customWidth="1"/>
    <col min="15368" max="15368" width="11.28515625" style="54" customWidth="1"/>
    <col min="15369" max="15369" width="10.28515625" style="54" customWidth="1"/>
    <col min="15370" max="15370" width="13" style="54" customWidth="1"/>
    <col min="15371" max="15371" width="8.28515625" style="54" customWidth="1"/>
    <col min="15372" max="15616" width="10" style="54"/>
    <col min="15617" max="15617" width="2.5703125" style="54" customWidth="1"/>
    <col min="15618" max="15618" width="7.28515625" style="54" customWidth="1"/>
    <col min="15619" max="15619" width="23.5703125" style="54" customWidth="1"/>
    <col min="15620" max="15620" width="9.7109375" style="54" customWidth="1"/>
    <col min="15621" max="15621" width="0" style="54" hidden="1" customWidth="1"/>
    <col min="15622" max="15622" width="4.7109375" style="54" customWidth="1"/>
    <col min="15623" max="15623" width="14.42578125" style="54" customWidth="1"/>
    <col min="15624" max="15624" width="11.28515625" style="54" customWidth="1"/>
    <col min="15625" max="15625" width="10.28515625" style="54" customWidth="1"/>
    <col min="15626" max="15626" width="13" style="54" customWidth="1"/>
    <col min="15627" max="15627" width="8.28515625" style="54" customWidth="1"/>
    <col min="15628" max="15872" width="10" style="54"/>
    <col min="15873" max="15873" width="2.5703125" style="54" customWidth="1"/>
    <col min="15874" max="15874" width="7.28515625" style="54" customWidth="1"/>
    <col min="15875" max="15875" width="23.5703125" style="54" customWidth="1"/>
    <col min="15876" max="15876" width="9.7109375" style="54" customWidth="1"/>
    <col min="15877" max="15877" width="0" style="54" hidden="1" customWidth="1"/>
    <col min="15878" max="15878" width="4.7109375" style="54" customWidth="1"/>
    <col min="15879" max="15879" width="14.42578125" style="54" customWidth="1"/>
    <col min="15880" max="15880" width="11.28515625" style="54" customWidth="1"/>
    <col min="15881" max="15881" width="10.28515625" style="54" customWidth="1"/>
    <col min="15882" max="15882" width="13" style="54" customWidth="1"/>
    <col min="15883" max="15883" width="8.28515625" style="54" customWidth="1"/>
    <col min="15884" max="16128" width="10" style="54"/>
    <col min="16129" max="16129" width="2.5703125" style="54" customWidth="1"/>
    <col min="16130" max="16130" width="7.28515625" style="54" customWidth="1"/>
    <col min="16131" max="16131" width="23.5703125" style="54" customWidth="1"/>
    <col min="16132" max="16132" width="9.7109375" style="54" customWidth="1"/>
    <col min="16133" max="16133" width="0" style="54" hidden="1" customWidth="1"/>
    <col min="16134" max="16134" width="4.7109375" style="54" customWidth="1"/>
    <col min="16135" max="16135" width="14.42578125" style="54" customWidth="1"/>
    <col min="16136" max="16136" width="11.28515625" style="54" customWidth="1"/>
    <col min="16137" max="16137" width="10.28515625" style="54" customWidth="1"/>
    <col min="16138" max="16138" width="13" style="54" customWidth="1"/>
    <col min="16139" max="16139" width="8.28515625" style="54" customWidth="1"/>
    <col min="16140" max="16384" width="10" style="54"/>
  </cols>
  <sheetData>
    <row r="1" spans="2:18" ht="12" customHeight="1" x14ac:dyDescent="0.2">
      <c r="B1" s="53" t="str">
        <f>'6.1'!B1</f>
        <v>PacifiCorp</v>
      </c>
      <c r="D1" s="55"/>
      <c r="E1" s="55"/>
      <c r="F1" s="55"/>
      <c r="G1" s="55"/>
      <c r="H1" s="55"/>
      <c r="I1" s="55"/>
      <c r="J1" s="55" t="s">
        <v>199</v>
      </c>
      <c r="K1" s="55" t="s">
        <v>202</v>
      </c>
      <c r="Q1" s="53"/>
      <c r="R1" s="53"/>
    </row>
    <row r="2" spans="2:18" ht="12" customHeight="1" x14ac:dyDescent="0.2">
      <c r="B2" s="53" t="str">
        <f>'6.1'!B2</f>
        <v>Washington 2023 General Rate Case</v>
      </c>
      <c r="D2" s="55"/>
      <c r="E2" s="55"/>
      <c r="F2" s="55"/>
      <c r="G2" s="55"/>
      <c r="H2" s="55"/>
      <c r="I2" s="55"/>
      <c r="J2" s="55"/>
      <c r="K2" s="55"/>
      <c r="R2" s="6"/>
    </row>
    <row r="3" spans="2:18" ht="12" customHeight="1" x14ac:dyDescent="0.2">
      <c r="B3" s="53" t="s">
        <v>196</v>
      </c>
      <c r="D3" s="55"/>
      <c r="E3" s="55"/>
      <c r="F3" s="55"/>
      <c r="G3" s="55"/>
      <c r="H3" s="55"/>
      <c r="I3" s="55"/>
      <c r="J3" s="55"/>
      <c r="K3" s="55"/>
      <c r="R3" s="6"/>
    </row>
    <row r="4" spans="2:18" ht="12" customHeight="1" x14ac:dyDescent="0.2">
      <c r="D4" s="55"/>
      <c r="E4" s="55"/>
      <c r="F4" s="55"/>
      <c r="G4" s="55"/>
      <c r="H4" s="55"/>
      <c r="I4" s="55"/>
      <c r="J4" s="55"/>
      <c r="K4" s="55"/>
      <c r="R4" s="6"/>
    </row>
    <row r="5" spans="2:18" ht="12" customHeight="1" x14ac:dyDescent="0.2">
      <c r="D5" s="55"/>
      <c r="E5" s="55"/>
      <c r="F5" s="55"/>
      <c r="G5" s="55"/>
      <c r="H5" s="55"/>
      <c r="I5" s="55"/>
      <c r="J5" s="55"/>
      <c r="K5" s="55"/>
      <c r="R5" s="6"/>
    </row>
    <row r="6" spans="2:18" ht="12" customHeight="1" x14ac:dyDescent="0.2">
      <c r="D6" s="55"/>
      <c r="E6" s="55"/>
      <c r="F6" s="55"/>
      <c r="G6" s="55" t="s">
        <v>2</v>
      </c>
      <c r="H6" s="55"/>
      <c r="I6" s="55"/>
      <c r="J6" s="55" t="s">
        <v>3</v>
      </c>
      <c r="K6" s="55"/>
      <c r="R6" s="6"/>
    </row>
    <row r="7" spans="2:18" ht="12" customHeight="1" x14ac:dyDescent="0.2">
      <c r="D7" s="56" t="s">
        <v>4</v>
      </c>
      <c r="E7" s="56"/>
      <c r="F7" s="56" t="s">
        <v>5</v>
      </c>
      <c r="G7" s="56" t="s">
        <v>6</v>
      </c>
      <c r="H7" s="56" t="s">
        <v>7</v>
      </c>
      <c r="I7" s="56" t="s">
        <v>8</v>
      </c>
      <c r="J7" s="56" t="s">
        <v>9</v>
      </c>
      <c r="K7" s="56" t="s">
        <v>10</v>
      </c>
      <c r="R7" s="6"/>
    </row>
    <row r="8" spans="2:18" ht="12" customHeight="1" x14ac:dyDescent="0.2">
      <c r="B8" s="57" t="s">
        <v>149</v>
      </c>
      <c r="D8" s="55"/>
      <c r="E8" s="55"/>
      <c r="F8" s="55"/>
      <c r="G8" s="55"/>
      <c r="H8" s="55"/>
      <c r="I8" s="55"/>
      <c r="J8" s="58"/>
      <c r="K8" s="55"/>
      <c r="R8" s="6"/>
    </row>
    <row r="9" spans="2:18" ht="12" customHeight="1" x14ac:dyDescent="0.2">
      <c r="B9" s="59" t="s">
        <v>160</v>
      </c>
      <c r="D9" s="55" t="s">
        <v>56</v>
      </c>
      <c r="E9" s="55" t="str">
        <f t="shared" ref="E9:E37" si="0">D9&amp;H9</f>
        <v>111IPCA</v>
      </c>
      <c r="F9" s="55" t="s">
        <v>198</v>
      </c>
      <c r="G9" s="58">
        <f>SUMIF('6.2.2-6.2.3'!$H$10:$H$136,'6.2.1'!E9,'6.2.2-6.2.3'!$K$10:$K$136)</f>
        <v>-183.7199999999948</v>
      </c>
      <c r="H9" s="102" t="s">
        <v>31</v>
      </c>
      <c r="I9" s="61">
        <v>0</v>
      </c>
      <c r="J9" s="62">
        <f>G9*I9</f>
        <v>0</v>
      </c>
      <c r="K9" s="55"/>
      <c r="L9" s="63"/>
      <c r="M9" s="52"/>
      <c r="R9" s="6"/>
    </row>
    <row r="10" spans="2:18" ht="12" customHeight="1" x14ac:dyDescent="0.2">
      <c r="B10" s="59" t="s">
        <v>160</v>
      </c>
      <c r="D10" s="55" t="s">
        <v>56</v>
      </c>
      <c r="E10" s="55" t="str">
        <f t="shared" si="0"/>
        <v>111IPCN</v>
      </c>
      <c r="F10" s="55" t="s">
        <v>198</v>
      </c>
      <c r="G10" s="58">
        <f>SUMIF('6.2.2-6.2.3'!$H$10:$H$136,'6.2.1'!E10,'6.2.2-6.2.3'!$K$10:$K$136)</f>
        <v>-25647692.929738909</v>
      </c>
      <c r="H10" s="102" t="s">
        <v>44</v>
      </c>
      <c r="I10" s="61">
        <v>6.742981175467383E-2</v>
      </c>
      <c r="J10" s="62">
        <f t="shared" ref="J10:J37" si="1">G10*I10</f>
        <v>-1729419.1061939734</v>
      </c>
      <c r="K10" s="55"/>
      <c r="L10" s="63"/>
      <c r="M10" s="52"/>
      <c r="R10" s="6"/>
    </row>
    <row r="11" spans="2:18" ht="12" customHeight="1" x14ac:dyDescent="0.2">
      <c r="B11" s="59" t="s">
        <v>160</v>
      </c>
      <c r="D11" s="55" t="s">
        <v>56</v>
      </c>
      <c r="E11" s="55" t="str">
        <f t="shared" si="0"/>
        <v>111IPID</v>
      </c>
      <c r="F11" s="55" t="s">
        <v>198</v>
      </c>
      <c r="G11" s="58">
        <f>SUMIF('6.2.2-6.2.3'!$H$10:$H$136,'6.2.1'!E11,'6.2.2-6.2.3'!$K$10:$K$136)</f>
        <v>-43068.742544607841</v>
      </c>
      <c r="H11" s="103" t="s">
        <v>32</v>
      </c>
      <c r="I11" s="61">
        <v>0</v>
      </c>
      <c r="J11" s="62">
        <f t="shared" si="1"/>
        <v>0</v>
      </c>
      <c r="K11" s="55"/>
      <c r="L11" s="63"/>
      <c r="M11" s="52"/>
      <c r="R11" s="6"/>
    </row>
    <row r="12" spans="2:18" ht="12" customHeight="1" x14ac:dyDescent="0.2">
      <c r="B12" s="59" t="s">
        <v>160</v>
      </c>
      <c r="D12" s="55" t="s">
        <v>56</v>
      </c>
      <c r="E12" s="55" t="str">
        <f t="shared" si="0"/>
        <v>111IPCAGE</v>
      </c>
      <c r="F12" s="55" t="s">
        <v>198</v>
      </c>
      <c r="G12" s="58">
        <f>SUMIF('6.2.2-6.2.3'!$H$10:$H$136,'6.2.1'!E12,'6.2.2-6.2.3'!$K$10:$K$136)</f>
        <v>-5301203.9503555037</v>
      </c>
      <c r="H12" s="103" t="s">
        <v>14</v>
      </c>
      <c r="I12" s="61">
        <v>0</v>
      </c>
      <c r="J12" s="62">
        <f t="shared" si="1"/>
        <v>0</v>
      </c>
      <c r="K12" s="55"/>
      <c r="L12" s="63"/>
      <c r="M12" s="52"/>
      <c r="R12" s="6"/>
    </row>
    <row r="13" spans="2:18" ht="12" customHeight="1" x14ac:dyDescent="0.2">
      <c r="B13" s="59" t="s">
        <v>160</v>
      </c>
      <c r="D13" s="55" t="s">
        <v>56</v>
      </c>
      <c r="E13" s="55" t="str">
        <f t="shared" si="0"/>
        <v>111IPOR</v>
      </c>
      <c r="F13" s="55" t="s">
        <v>198</v>
      </c>
      <c r="G13" s="58">
        <f>SUMIF('6.2.2-6.2.3'!$H$10:$H$136,'6.2.1'!E13,'6.2.2-6.2.3'!$K$10:$K$136)</f>
        <v>-14242.10867676331</v>
      </c>
      <c r="H13" s="102" t="s">
        <v>33</v>
      </c>
      <c r="I13" s="61">
        <v>0</v>
      </c>
      <c r="J13" s="62">
        <f t="shared" si="1"/>
        <v>0</v>
      </c>
      <c r="K13" s="55"/>
      <c r="L13" s="63"/>
      <c r="M13" s="52"/>
      <c r="R13" s="6"/>
    </row>
    <row r="14" spans="2:18" ht="12" customHeight="1" x14ac:dyDescent="0.2">
      <c r="B14" s="59" t="s">
        <v>160</v>
      </c>
      <c r="D14" s="55" t="s">
        <v>56</v>
      </c>
      <c r="E14" s="55" t="str">
        <f t="shared" si="0"/>
        <v>111IPCAEE</v>
      </c>
      <c r="F14" s="55" t="s">
        <v>198</v>
      </c>
      <c r="G14" s="58">
        <f>SUMIF('6.2.2-6.2.3'!$H$10:$H$136,'6.2.1'!E14,'6.2.2-6.2.3'!$K$10:$K$136)</f>
        <v>7580.8641897688003</v>
      </c>
      <c r="H14" s="102" t="s">
        <v>45</v>
      </c>
      <c r="I14" s="61">
        <v>0</v>
      </c>
      <c r="J14" s="62">
        <f t="shared" si="1"/>
        <v>0</v>
      </c>
      <c r="K14" s="55"/>
      <c r="L14" s="63"/>
      <c r="M14" s="52"/>
      <c r="R14" s="6"/>
    </row>
    <row r="15" spans="2:18" ht="12" customHeight="1" x14ac:dyDescent="0.2">
      <c r="B15" s="59" t="s">
        <v>160</v>
      </c>
      <c r="D15" s="55" t="s">
        <v>56</v>
      </c>
      <c r="E15" s="55" t="str">
        <f t="shared" si="0"/>
        <v>111IPSG</v>
      </c>
      <c r="F15" s="55" t="s">
        <v>198</v>
      </c>
      <c r="G15" s="58">
        <f>SUMIF('6.2.2-6.2.3'!$H$10:$H$136,'6.2.1'!E15,'6.2.2-6.2.3'!$K$10:$K$136)</f>
        <v>-6315130.616407007</v>
      </c>
      <c r="H15" s="102" t="s">
        <v>16</v>
      </c>
      <c r="I15" s="61">
        <v>7.9787774498314715E-2</v>
      </c>
      <c r="J15" s="62">
        <f t="shared" si="1"/>
        <v>-503870.2175492855</v>
      </c>
      <c r="K15" s="55"/>
      <c r="L15" s="63"/>
      <c r="M15" s="52"/>
      <c r="R15" s="6"/>
    </row>
    <row r="16" spans="2:18" ht="12" customHeight="1" x14ac:dyDescent="0.2">
      <c r="B16" s="59" t="s">
        <v>160</v>
      </c>
      <c r="D16" s="55" t="s">
        <v>56</v>
      </c>
      <c r="E16" s="55" t="str">
        <f t="shared" si="0"/>
        <v>111IPCAGW</v>
      </c>
      <c r="F16" s="55" t="s">
        <v>198</v>
      </c>
      <c r="G16" s="58">
        <f>SUMIF('6.2.2-6.2.3'!$H$10:$H$136,'6.2.1'!E16,'6.2.2-6.2.3'!$K$10:$K$136)</f>
        <v>-1010460.1264265366</v>
      </c>
      <c r="H16" s="102" t="s">
        <v>15</v>
      </c>
      <c r="I16" s="61">
        <v>0.22162982918040364</v>
      </c>
      <c r="J16" s="62">
        <f t="shared" si="1"/>
        <v>-223948.10521352236</v>
      </c>
      <c r="K16" s="55"/>
      <c r="L16" s="63"/>
      <c r="M16" s="52"/>
      <c r="R16" s="6"/>
    </row>
    <row r="17" spans="2:18" ht="12" customHeight="1" x14ac:dyDescent="0.2">
      <c r="B17" s="59" t="s">
        <v>160</v>
      </c>
      <c r="D17" s="55" t="s">
        <v>56</v>
      </c>
      <c r="E17" s="55" t="str">
        <f t="shared" si="0"/>
        <v>111IPJBG</v>
      </c>
      <c r="F17" s="55" t="s">
        <v>198</v>
      </c>
      <c r="G17" s="58">
        <f>SUMIF('6.2.2-6.2.3'!$H$10:$H$136,'6.2.1'!E17,'6.2.2-6.2.3'!$K$10:$K$136)</f>
        <v>-613616.400000002</v>
      </c>
      <c r="H17" s="102" t="s">
        <v>18</v>
      </c>
      <c r="I17" s="61">
        <v>0.22162982918040364</v>
      </c>
      <c r="J17" s="62">
        <f t="shared" si="1"/>
        <v>-135995.69791429467</v>
      </c>
      <c r="K17" s="55"/>
      <c r="L17" s="63"/>
      <c r="M17" s="52"/>
      <c r="R17" s="6"/>
    </row>
    <row r="18" spans="2:18" ht="12" customHeight="1" x14ac:dyDescent="0.2">
      <c r="B18" s="59" t="s">
        <v>160</v>
      </c>
      <c r="D18" s="55" t="s">
        <v>56</v>
      </c>
      <c r="E18" s="55" t="str">
        <f t="shared" si="0"/>
        <v>111IPSG-P</v>
      </c>
      <c r="F18" s="55" t="s">
        <v>198</v>
      </c>
      <c r="G18" s="58">
        <f>SUMIF('6.2.2-6.2.3'!$H$10:$H$136,'6.2.1'!E18,'6.2.2-6.2.3'!$K$10:$K$136)</f>
        <v>-5249946.773698248</v>
      </c>
      <c r="H18" s="102" t="s">
        <v>21</v>
      </c>
      <c r="I18" s="61">
        <v>7.9787774498314715E-2</v>
      </c>
      <c r="J18" s="62">
        <f t="shared" si="1"/>
        <v>-418881.56930799066</v>
      </c>
      <c r="K18" s="55"/>
      <c r="L18" s="63"/>
      <c r="M18" s="52"/>
      <c r="R18" s="6"/>
    </row>
    <row r="19" spans="2:18" ht="12" customHeight="1" x14ac:dyDescent="0.2">
      <c r="B19" s="59" t="s">
        <v>160</v>
      </c>
      <c r="D19" s="55" t="s">
        <v>56</v>
      </c>
      <c r="E19" s="55" t="str">
        <f t="shared" si="0"/>
        <v>111IPSG-U</v>
      </c>
      <c r="F19" s="55" t="s">
        <v>198</v>
      </c>
      <c r="G19" s="58">
        <f>SUMIF('6.2.2-6.2.3'!$H$10:$H$136,'6.2.1'!E19,'6.2.2-6.2.3'!$K$10:$K$136)</f>
        <v>-250584.45483586378</v>
      </c>
      <c r="H19" s="102" t="s">
        <v>22</v>
      </c>
      <c r="I19" s="61">
        <v>7.9787774498314715E-2</v>
      </c>
      <c r="J19" s="62">
        <f t="shared" si="1"/>
        <v>-19993.575975227028</v>
      </c>
      <c r="K19" s="55"/>
      <c r="L19" s="63"/>
      <c r="M19" s="52"/>
      <c r="R19" s="6"/>
    </row>
    <row r="20" spans="2:18" ht="12" customHeight="1" x14ac:dyDescent="0.2">
      <c r="B20" s="59" t="s">
        <v>160</v>
      </c>
      <c r="D20" s="55" t="s">
        <v>56</v>
      </c>
      <c r="E20" s="55" t="str">
        <f t="shared" si="0"/>
        <v>111IPSO</v>
      </c>
      <c r="F20" s="55" t="s">
        <v>198</v>
      </c>
      <c r="G20" s="58">
        <f>SUMIF('6.2.2-6.2.3'!$H$10:$H$136,'6.2.1'!E20,'6.2.2-6.2.3'!$K$10:$K$136)</f>
        <v>-59290629.764986634</v>
      </c>
      <c r="H20" s="102" t="s">
        <v>42</v>
      </c>
      <c r="I20" s="61">
        <v>7.0845810240555085E-2</v>
      </c>
      <c r="J20" s="62">
        <f t="shared" si="1"/>
        <v>-4200492.7053732499</v>
      </c>
      <c r="K20" s="55"/>
      <c r="L20" s="63"/>
      <c r="M20" s="52"/>
      <c r="R20" s="6"/>
    </row>
    <row r="21" spans="2:18" ht="12" customHeight="1" x14ac:dyDescent="0.2">
      <c r="B21" s="59" t="s">
        <v>160</v>
      </c>
      <c r="D21" s="55" t="s">
        <v>56</v>
      </c>
      <c r="E21" s="55" t="str">
        <f t="shared" si="0"/>
        <v>111IPUT</v>
      </c>
      <c r="F21" s="55" t="s">
        <v>198</v>
      </c>
      <c r="G21" s="58">
        <f>SUMIF('6.2.2-6.2.3'!$H$10:$H$136,'6.2.1'!E21,'6.2.2-6.2.3'!$K$10:$K$136)</f>
        <v>-54959.641720615327</v>
      </c>
      <c r="H21" s="102" t="s">
        <v>34</v>
      </c>
      <c r="I21" s="61">
        <v>0</v>
      </c>
      <c r="J21" s="62">
        <f t="shared" si="1"/>
        <v>0</v>
      </c>
      <c r="K21" s="55"/>
      <c r="L21" s="63"/>
      <c r="M21" s="52"/>
      <c r="R21" s="6"/>
    </row>
    <row r="22" spans="2:18" ht="12" customHeight="1" x14ac:dyDescent="0.2">
      <c r="B22" s="59" t="s">
        <v>160</v>
      </c>
      <c r="D22" s="55" t="s">
        <v>56</v>
      </c>
      <c r="E22" s="55" t="str">
        <f t="shared" si="0"/>
        <v>111IPWA</v>
      </c>
      <c r="F22" s="55" t="s">
        <v>198</v>
      </c>
      <c r="G22" s="58">
        <f>SUMIF('6.2.2-6.2.3'!$H$10:$H$136,'6.2.1'!E22,'6.2.2-6.2.3'!$K$10:$K$136)</f>
        <v>-249.33999999998014</v>
      </c>
      <c r="H22" s="102" t="s">
        <v>27</v>
      </c>
      <c r="I22" s="61">
        <v>1</v>
      </c>
      <c r="J22" s="62">
        <f t="shared" si="1"/>
        <v>-249.33999999998014</v>
      </c>
      <c r="K22" s="55"/>
      <c r="L22" s="63"/>
      <c r="M22" s="52"/>
      <c r="R22" s="6"/>
    </row>
    <row r="23" spans="2:18" ht="12" customHeight="1" x14ac:dyDescent="0.2">
      <c r="B23" s="59" t="s">
        <v>160</v>
      </c>
      <c r="D23" s="55" t="s">
        <v>56</v>
      </c>
      <c r="E23" s="55" t="str">
        <f t="shared" si="0"/>
        <v>111IPWYP</v>
      </c>
      <c r="F23" s="55" t="s">
        <v>198</v>
      </c>
      <c r="G23" s="58">
        <f>SUMIF('6.2.2-6.2.3'!$H$10:$H$136,'6.2.1'!E23,'6.2.2-6.2.3'!$K$10:$K$136)</f>
        <v>-256121.56153550907</v>
      </c>
      <c r="H23" s="102" t="s">
        <v>35</v>
      </c>
      <c r="I23" s="61">
        <v>0</v>
      </c>
      <c r="J23" s="62">
        <f t="shared" si="1"/>
        <v>0</v>
      </c>
      <c r="K23" s="55"/>
      <c r="L23" s="63"/>
      <c r="M23" s="52"/>
      <c r="R23" s="6"/>
    </row>
    <row r="24" spans="2:18" ht="12" customHeight="1" x14ac:dyDescent="0.2">
      <c r="B24" s="59" t="s">
        <v>160</v>
      </c>
      <c r="D24" s="55" t="s">
        <v>56</v>
      </c>
      <c r="E24" s="55" t="str">
        <f t="shared" si="0"/>
        <v>111IPWYU</v>
      </c>
      <c r="F24" s="55" t="s">
        <v>198</v>
      </c>
      <c r="G24" s="58">
        <f>SUMIF('6.2.2-6.2.3'!$H$10:$H$136,'6.2.1'!E24,'6.2.2-6.2.3'!$K$10:$K$136)</f>
        <v>0</v>
      </c>
      <c r="H24" s="102" t="s">
        <v>40</v>
      </c>
      <c r="I24" s="61">
        <v>0</v>
      </c>
      <c r="J24" s="62">
        <f t="shared" si="1"/>
        <v>0</v>
      </c>
      <c r="K24" s="55"/>
      <c r="M24" s="52"/>
      <c r="R24" s="6"/>
    </row>
    <row r="25" spans="2:18" ht="12" customHeight="1" x14ac:dyDescent="0.2">
      <c r="B25" s="59" t="s">
        <v>161</v>
      </c>
      <c r="D25" s="55" t="s">
        <v>162</v>
      </c>
      <c r="E25" s="55" t="str">
        <f t="shared" si="0"/>
        <v>111HPSG-P</v>
      </c>
      <c r="F25" s="55" t="s">
        <v>198</v>
      </c>
      <c r="G25" s="58">
        <f>SUMIF('6.2.2-6.2.3'!$H$10:$H$136,'6.2.1'!E25,'6.2.2-6.2.3'!$K$10:$K$136)</f>
        <v>-624751.03936849907</v>
      </c>
      <c r="H25" s="60" t="s">
        <v>21</v>
      </c>
      <c r="I25" s="61">
        <v>7.9787774498314715E-2</v>
      </c>
      <c r="J25" s="62">
        <f t="shared" si="1"/>
        <v>-49847.495046721546</v>
      </c>
      <c r="K25" s="55"/>
      <c r="M25" s="52"/>
      <c r="R25" s="6"/>
    </row>
    <row r="26" spans="2:18" ht="12" customHeight="1" x14ac:dyDescent="0.2">
      <c r="B26" s="59" t="s">
        <v>161</v>
      </c>
      <c r="D26" s="55" t="s">
        <v>162</v>
      </c>
      <c r="E26" s="55" t="str">
        <f t="shared" si="0"/>
        <v>111HPSG-U</v>
      </c>
      <c r="F26" s="55" t="s">
        <v>198</v>
      </c>
      <c r="G26" s="58">
        <f>SUMIF('6.2.2-6.2.3'!$H$10:$H$136,'6.2.1'!E26,'6.2.2-6.2.3'!$K$10:$K$136)</f>
        <v>0</v>
      </c>
      <c r="H26" s="60" t="s">
        <v>22</v>
      </c>
      <c r="I26" s="61">
        <v>7.9787774498314715E-2</v>
      </c>
      <c r="J26" s="62">
        <f t="shared" si="1"/>
        <v>0</v>
      </c>
      <c r="K26" s="55"/>
      <c r="M26" s="52"/>
      <c r="R26" s="6"/>
    </row>
    <row r="27" spans="2:18" ht="12" customHeight="1" x14ac:dyDescent="0.2">
      <c r="B27" s="59" t="s">
        <v>163</v>
      </c>
      <c r="D27" s="55" t="s">
        <v>164</v>
      </c>
      <c r="E27" s="55" t="str">
        <f t="shared" si="0"/>
        <v>111OPCAGE</v>
      </c>
      <c r="F27" s="55" t="s">
        <v>198</v>
      </c>
      <c r="G27" s="58">
        <f>SUMIF('6.2.2-6.2.3'!$H$10:$H$136,'6.2.1'!E27,'6.2.2-6.2.3'!$K$10:$K$136)</f>
        <v>0</v>
      </c>
      <c r="H27" s="60" t="s">
        <v>14</v>
      </c>
      <c r="I27" s="61">
        <v>0</v>
      </c>
      <c r="J27" s="62">
        <f t="shared" si="1"/>
        <v>0</v>
      </c>
      <c r="M27" s="52"/>
      <c r="R27" s="6"/>
    </row>
    <row r="28" spans="2:18" ht="12" customHeight="1" x14ac:dyDescent="0.2">
      <c r="B28" s="59" t="s">
        <v>165</v>
      </c>
      <c r="D28" s="55" t="s">
        <v>166</v>
      </c>
      <c r="E28" s="55" t="str">
        <f t="shared" si="0"/>
        <v>111GPCA</v>
      </c>
      <c r="F28" s="55" t="s">
        <v>198</v>
      </c>
      <c r="G28" s="58">
        <f>SUMIF('6.2.2-6.2.3'!$H$10:$H$136,'6.2.1'!E28,'6.2.2-6.2.3'!$K$10:$K$136)</f>
        <v>0</v>
      </c>
      <c r="H28" s="60" t="s">
        <v>31</v>
      </c>
      <c r="I28" s="61">
        <v>0</v>
      </c>
      <c r="J28" s="62">
        <f t="shared" si="1"/>
        <v>0</v>
      </c>
      <c r="M28" s="52"/>
      <c r="N28" s="59"/>
      <c r="R28" s="6"/>
    </row>
    <row r="29" spans="2:18" ht="12" customHeight="1" x14ac:dyDescent="0.2">
      <c r="B29" s="59" t="s">
        <v>165</v>
      </c>
      <c r="D29" s="55" t="s">
        <v>166</v>
      </c>
      <c r="E29" s="55" t="str">
        <f t="shared" si="0"/>
        <v>111GPCN</v>
      </c>
      <c r="F29" s="55" t="s">
        <v>198</v>
      </c>
      <c r="G29" s="58">
        <f>SUMIF('6.2.2-6.2.3'!$H$10:$H$136,'6.2.1'!E29,'6.2.2-6.2.3'!$K$10:$K$136)</f>
        <v>0</v>
      </c>
      <c r="H29" s="60" t="s">
        <v>44</v>
      </c>
      <c r="I29" s="61">
        <v>6.742981175467383E-2</v>
      </c>
      <c r="J29" s="62">
        <f t="shared" si="1"/>
        <v>0</v>
      </c>
      <c r="M29" s="52"/>
      <c r="N29" s="59"/>
      <c r="R29" s="6"/>
    </row>
    <row r="30" spans="2:18" ht="12" customHeight="1" x14ac:dyDescent="0.2">
      <c r="B30" s="59" t="s">
        <v>165</v>
      </c>
      <c r="D30" s="55" t="s">
        <v>166</v>
      </c>
      <c r="E30" s="55" t="str">
        <f t="shared" si="0"/>
        <v>111GPSG</v>
      </c>
      <c r="F30" s="55" t="s">
        <v>198</v>
      </c>
      <c r="G30" s="58">
        <f>SUMIF('6.2.2-6.2.3'!$H$10:$H$136,'6.2.1'!E30,'6.2.2-6.2.3'!$K$10:$K$136)</f>
        <v>0</v>
      </c>
      <c r="H30" s="60" t="s">
        <v>16</v>
      </c>
      <c r="I30" s="61">
        <v>7.9787774498314715E-2</v>
      </c>
      <c r="J30" s="62">
        <f t="shared" si="1"/>
        <v>0</v>
      </c>
      <c r="K30" s="55"/>
      <c r="M30" s="52"/>
      <c r="N30" s="59"/>
      <c r="R30" s="6"/>
    </row>
    <row r="31" spans="2:18" ht="12" customHeight="1" x14ac:dyDescent="0.2">
      <c r="B31" s="59" t="s">
        <v>165</v>
      </c>
      <c r="D31" s="55" t="s">
        <v>166</v>
      </c>
      <c r="E31" s="55" t="str">
        <f t="shared" si="0"/>
        <v>111GPOR</v>
      </c>
      <c r="F31" s="55" t="s">
        <v>198</v>
      </c>
      <c r="G31" s="58">
        <f>SUMIF('6.2.2-6.2.3'!$H$10:$H$136,'6.2.1'!E31,'6.2.2-6.2.3'!$K$10:$K$136)</f>
        <v>-287282.24000000954</v>
      </c>
      <c r="H31" s="60" t="s">
        <v>33</v>
      </c>
      <c r="I31" s="61">
        <v>0</v>
      </c>
      <c r="J31" s="62">
        <f t="shared" si="1"/>
        <v>0</v>
      </c>
      <c r="K31" s="55"/>
      <c r="M31" s="52"/>
      <c r="N31" s="59"/>
      <c r="R31" s="6"/>
    </row>
    <row r="32" spans="2:18" ht="12" customHeight="1" x14ac:dyDescent="0.2">
      <c r="B32" s="59" t="s">
        <v>165</v>
      </c>
      <c r="D32" s="55" t="s">
        <v>166</v>
      </c>
      <c r="E32" s="55" t="str">
        <f t="shared" si="0"/>
        <v>111GPSO</v>
      </c>
      <c r="F32" s="55" t="s">
        <v>198</v>
      </c>
      <c r="G32" s="58">
        <f>SUMIF('6.2.2-6.2.3'!$H$10:$H$136,'6.2.1'!E32,'6.2.2-6.2.3'!$K$10:$K$136)</f>
        <v>-216584.06000000238</v>
      </c>
      <c r="H32" s="60" t="s">
        <v>42</v>
      </c>
      <c r="I32" s="61">
        <v>7.0845810240555085E-2</v>
      </c>
      <c r="J32" s="62">
        <f t="shared" si="1"/>
        <v>-15344.073215889166</v>
      </c>
      <c r="K32" s="55"/>
      <c r="M32" s="52"/>
      <c r="N32" s="59"/>
      <c r="R32" s="6"/>
    </row>
    <row r="33" spans="2:18" ht="12" customHeight="1" x14ac:dyDescent="0.2">
      <c r="B33" s="59" t="s">
        <v>165</v>
      </c>
      <c r="D33" s="55" t="s">
        <v>166</v>
      </c>
      <c r="E33" s="55" t="str">
        <f t="shared" si="0"/>
        <v>111GPID</v>
      </c>
      <c r="F33" s="55" t="s">
        <v>198</v>
      </c>
      <c r="G33" s="58">
        <f>SUMIF('6.2.2-6.2.3'!$H$10:$H$136,'6.2.1'!E33,'6.2.2-6.2.3'!$K$10:$K$136)</f>
        <v>0</v>
      </c>
      <c r="H33" s="60" t="s">
        <v>32</v>
      </c>
      <c r="I33" s="61">
        <v>0</v>
      </c>
      <c r="J33" s="62">
        <f t="shared" si="1"/>
        <v>0</v>
      </c>
      <c r="K33" s="55"/>
      <c r="M33" s="52"/>
      <c r="N33" s="59"/>
      <c r="R33" s="6"/>
    </row>
    <row r="34" spans="2:18" ht="12" customHeight="1" x14ac:dyDescent="0.2">
      <c r="B34" s="59" t="s">
        <v>165</v>
      </c>
      <c r="D34" s="55" t="s">
        <v>166</v>
      </c>
      <c r="E34" s="55" t="str">
        <f t="shared" si="0"/>
        <v>111GPUT</v>
      </c>
      <c r="F34" s="55" t="s">
        <v>198</v>
      </c>
      <c r="G34" s="58">
        <f>SUMIF('6.2.2-6.2.3'!$H$10:$H$136,'6.2.1'!E34,'6.2.2-6.2.3'!$K$10:$K$136)</f>
        <v>0</v>
      </c>
      <c r="H34" s="60" t="s">
        <v>34</v>
      </c>
      <c r="I34" s="61">
        <v>0</v>
      </c>
      <c r="J34" s="62">
        <f t="shared" si="1"/>
        <v>0</v>
      </c>
      <c r="K34" s="55"/>
      <c r="M34" s="52"/>
      <c r="R34" s="6"/>
    </row>
    <row r="35" spans="2:18" ht="12" customHeight="1" x14ac:dyDescent="0.2">
      <c r="B35" s="59" t="s">
        <v>165</v>
      </c>
      <c r="D35" s="55" t="s">
        <v>166</v>
      </c>
      <c r="E35" s="55" t="str">
        <f t="shared" si="0"/>
        <v>111GPWA</v>
      </c>
      <c r="F35" s="55" t="s">
        <v>198</v>
      </c>
      <c r="G35" s="58">
        <f>SUMIF('6.2.2-6.2.3'!$H$10:$H$136,'6.2.1'!E35,'6.2.2-6.2.3'!$K$10:$K$136)</f>
        <v>-192479.02000000002</v>
      </c>
      <c r="H35" s="60" t="s">
        <v>27</v>
      </c>
      <c r="I35" s="61">
        <v>1</v>
      </c>
      <c r="J35" s="62">
        <f t="shared" si="1"/>
        <v>-192479.02000000002</v>
      </c>
      <c r="K35" s="55"/>
      <c r="M35" s="52"/>
      <c r="R35" s="6"/>
    </row>
    <row r="36" spans="2:18" ht="12" customHeight="1" x14ac:dyDescent="0.2">
      <c r="B36" s="59" t="s">
        <v>165</v>
      </c>
      <c r="D36" s="55" t="s">
        <v>166</v>
      </c>
      <c r="E36" s="55" t="str">
        <f t="shared" si="0"/>
        <v>111GPWYP</v>
      </c>
      <c r="F36" s="55" t="s">
        <v>198</v>
      </c>
      <c r="G36" s="58">
        <f>SUMIF('6.2.2-6.2.3'!$H$10:$H$136,'6.2.1'!E36,'6.2.2-6.2.3'!$K$10:$K$136)</f>
        <v>-154198.94289629906</v>
      </c>
      <c r="H36" s="60" t="s">
        <v>35</v>
      </c>
      <c r="I36" s="61">
        <v>0</v>
      </c>
      <c r="J36" s="62">
        <f t="shared" si="1"/>
        <v>0</v>
      </c>
      <c r="K36" s="55"/>
      <c r="M36" s="52"/>
      <c r="R36" s="6"/>
    </row>
    <row r="37" spans="2:18" ht="12" customHeight="1" x14ac:dyDescent="0.2">
      <c r="B37" s="59" t="s">
        <v>165</v>
      </c>
      <c r="D37" s="55" t="s">
        <v>166</v>
      </c>
      <c r="E37" s="55" t="str">
        <f t="shared" si="0"/>
        <v>111GPWYU</v>
      </c>
      <c r="F37" s="55" t="s">
        <v>198</v>
      </c>
      <c r="G37" s="58">
        <f>SUMIF('6.2.2-6.2.3'!$H$10:$H$136,'6.2.1'!E37,'6.2.2-6.2.3'!$K$10:$K$136)</f>
        <v>0</v>
      </c>
      <c r="H37" s="60" t="s">
        <v>40</v>
      </c>
      <c r="I37" s="61">
        <v>0</v>
      </c>
      <c r="J37" s="62">
        <f t="shared" si="1"/>
        <v>0</v>
      </c>
      <c r="K37" s="55"/>
      <c r="M37" s="52"/>
      <c r="R37" s="6"/>
    </row>
    <row r="38" spans="2:18" ht="12" customHeight="1" x14ac:dyDescent="0.2">
      <c r="B38" s="59"/>
      <c r="D38" s="55"/>
      <c r="E38" s="55"/>
      <c r="F38" s="81" t="s">
        <v>36</v>
      </c>
      <c r="G38" s="83">
        <f>SUM(G9:G37)</f>
        <v>-105515804.56900123</v>
      </c>
      <c r="H38" s="55"/>
      <c r="J38" s="83">
        <f>SUM(J9:J37)</f>
        <v>-7490520.9057901539</v>
      </c>
      <c r="K38" s="55" t="s">
        <v>167</v>
      </c>
      <c r="M38" s="52"/>
      <c r="R38" s="6"/>
    </row>
    <row r="39" spans="2:18" ht="12" customHeight="1" x14ac:dyDescent="0.2">
      <c r="B39" s="59"/>
      <c r="D39" s="55"/>
      <c r="E39" s="55"/>
      <c r="F39" s="81"/>
      <c r="G39" s="58"/>
      <c r="H39" s="55"/>
      <c r="M39" s="52"/>
      <c r="R39" s="6"/>
    </row>
    <row r="40" spans="2:18" ht="12" customHeight="1" x14ac:dyDescent="0.2">
      <c r="B40" s="59"/>
      <c r="D40" s="55"/>
      <c r="E40" s="55"/>
      <c r="F40" s="81"/>
      <c r="G40" s="58"/>
      <c r="H40" s="55"/>
      <c r="M40" s="52"/>
      <c r="R40" s="6"/>
    </row>
    <row r="41" spans="2:18" ht="12" customHeight="1" x14ac:dyDescent="0.2">
      <c r="B41" s="59"/>
      <c r="D41" s="55"/>
      <c r="E41" s="55"/>
      <c r="F41" s="81" t="s">
        <v>168</v>
      </c>
      <c r="G41" s="83">
        <f>'6.2'!G50+'6.2.1'!G38</f>
        <v>-1568872002.2621675</v>
      </c>
      <c r="H41" s="55"/>
      <c r="J41" s="83">
        <f>'6.2'!J50+'6.2.1'!J38</f>
        <v>-87697952.594275951</v>
      </c>
      <c r="K41" s="120"/>
      <c r="R41" s="6"/>
    </row>
    <row r="42" spans="2:18" ht="12" customHeight="1" x14ac:dyDescent="0.2">
      <c r="B42" s="59"/>
      <c r="D42" s="55"/>
      <c r="E42" s="55"/>
      <c r="F42" s="81"/>
      <c r="G42" s="58"/>
      <c r="H42" s="55"/>
      <c r="I42" s="84"/>
      <c r="J42" s="62"/>
      <c r="K42" s="55"/>
      <c r="R42" s="6"/>
    </row>
    <row r="43" spans="2:18" ht="12" customHeight="1" x14ac:dyDescent="0.2">
      <c r="B43" s="59"/>
      <c r="D43" s="55"/>
      <c r="E43" s="55"/>
      <c r="F43" s="81"/>
      <c r="G43" s="58"/>
      <c r="H43" s="55"/>
      <c r="I43" s="84"/>
      <c r="J43" s="62"/>
      <c r="K43" s="55"/>
      <c r="R43" s="6"/>
    </row>
    <row r="44" spans="2:18" ht="12" customHeight="1" x14ac:dyDescent="0.2">
      <c r="B44" s="59"/>
      <c r="D44" s="55"/>
      <c r="E44" s="55"/>
      <c r="F44" s="55"/>
      <c r="G44" s="58"/>
      <c r="H44" s="55"/>
      <c r="I44" s="84"/>
      <c r="J44" s="85"/>
      <c r="K44" s="55"/>
      <c r="R44" s="6"/>
    </row>
    <row r="45" spans="2:18" ht="12" customHeight="1" x14ac:dyDescent="0.2">
      <c r="D45" s="55"/>
      <c r="E45" s="55"/>
      <c r="F45" s="55"/>
      <c r="G45" s="62"/>
      <c r="H45" s="55"/>
      <c r="I45" s="61"/>
      <c r="J45" s="62"/>
      <c r="K45" s="55"/>
      <c r="R45" s="6"/>
    </row>
    <row r="46" spans="2:18" ht="12" customHeight="1" x14ac:dyDescent="0.2">
      <c r="D46" s="55"/>
      <c r="E46" s="55"/>
      <c r="F46" s="55"/>
      <c r="G46" s="62"/>
      <c r="H46" s="55"/>
      <c r="I46" s="61"/>
      <c r="J46" s="62"/>
      <c r="K46" s="55"/>
      <c r="R46" s="6"/>
    </row>
    <row r="47" spans="2:18" ht="12" customHeight="1" x14ac:dyDescent="0.2">
      <c r="B47" s="53"/>
      <c r="D47" s="55"/>
      <c r="E47" s="55"/>
      <c r="F47" s="55"/>
      <c r="G47" s="62"/>
      <c r="H47" s="55"/>
      <c r="I47" s="61"/>
      <c r="J47" s="62"/>
      <c r="K47" s="55"/>
      <c r="R47" s="6"/>
    </row>
    <row r="48" spans="2:18" ht="12" customHeight="1" x14ac:dyDescent="0.2">
      <c r="B48" s="53"/>
      <c r="D48" s="55"/>
      <c r="E48" s="55"/>
      <c r="F48" s="55"/>
      <c r="G48" s="55"/>
      <c r="H48" s="55"/>
      <c r="I48" s="61"/>
      <c r="J48" s="62"/>
      <c r="K48" s="55"/>
      <c r="R48" s="6"/>
    </row>
    <row r="49" spans="1:18" ht="12" customHeight="1" x14ac:dyDescent="0.2">
      <c r="D49" s="55"/>
      <c r="E49" s="55"/>
      <c r="F49" s="55"/>
      <c r="G49" s="55"/>
      <c r="H49" s="55"/>
      <c r="I49" s="61"/>
      <c r="J49" s="62"/>
      <c r="K49" s="55"/>
      <c r="R49" s="6"/>
    </row>
    <row r="50" spans="1:18" ht="12" customHeight="1" x14ac:dyDescent="0.2">
      <c r="B50" s="75"/>
      <c r="D50" s="55"/>
      <c r="E50" s="55"/>
      <c r="F50" s="55"/>
      <c r="G50" s="55"/>
      <c r="H50" s="55"/>
      <c r="I50" s="61"/>
      <c r="J50" s="62"/>
      <c r="K50" s="55"/>
      <c r="R50" s="6"/>
    </row>
    <row r="51" spans="1:18" ht="12" customHeight="1" x14ac:dyDescent="0.2">
      <c r="B51" s="75"/>
      <c r="D51" s="55"/>
      <c r="E51" s="55"/>
      <c r="F51" s="55"/>
      <c r="G51" s="55"/>
      <c r="H51" s="55"/>
      <c r="I51" s="55"/>
      <c r="J51" s="55"/>
      <c r="K51" s="55"/>
      <c r="R51" s="6"/>
    </row>
    <row r="52" spans="1:18" ht="12" customHeight="1" x14ac:dyDescent="0.2">
      <c r="I52" s="55"/>
      <c r="J52" s="55"/>
      <c r="K52" s="55"/>
      <c r="R52" s="6"/>
    </row>
    <row r="53" spans="1:18" ht="12" customHeight="1" x14ac:dyDescent="0.2">
      <c r="B53" s="75"/>
      <c r="D53" s="55"/>
      <c r="E53" s="55"/>
      <c r="F53" s="55"/>
      <c r="G53" s="55"/>
      <c r="H53" s="55"/>
      <c r="I53" s="55"/>
      <c r="J53" s="55"/>
      <c r="K53" s="55"/>
      <c r="R53" s="6"/>
    </row>
    <row r="54" spans="1:18" ht="12" customHeight="1" x14ac:dyDescent="0.2">
      <c r="B54" s="75"/>
      <c r="D54" s="55"/>
      <c r="E54" s="55"/>
      <c r="F54" s="55"/>
      <c r="G54" s="86"/>
      <c r="H54" s="55"/>
      <c r="I54" s="55"/>
      <c r="J54" s="55"/>
      <c r="K54" s="55"/>
      <c r="R54" s="6"/>
    </row>
    <row r="55" spans="1:18" ht="12" customHeight="1" thickBot="1" x14ac:dyDescent="0.25">
      <c r="B55" s="53" t="s">
        <v>49</v>
      </c>
      <c r="D55" s="55"/>
      <c r="E55" s="55"/>
      <c r="F55" s="55"/>
      <c r="G55" s="55"/>
      <c r="H55" s="55"/>
      <c r="I55" s="55"/>
      <c r="J55" s="55"/>
      <c r="K55" s="55"/>
      <c r="R55" s="6"/>
    </row>
    <row r="56" spans="1:18" ht="12" customHeight="1" x14ac:dyDescent="0.2">
      <c r="A56" s="68"/>
      <c r="B56" s="69"/>
      <c r="C56" s="70"/>
      <c r="D56" s="71"/>
      <c r="E56" s="71"/>
      <c r="F56" s="71"/>
      <c r="G56" s="71"/>
      <c r="H56" s="71"/>
      <c r="I56" s="71"/>
      <c r="J56" s="71"/>
      <c r="K56" s="73"/>
      <c r="R56" s="6"/>
    </row>
    <row r="57" spans="1:18" ht="12" customHeight="1" x14ac:dyDescent="0.2">
      <c r="A57" s="74"/>
      <c r="D57" s="55"/>
      <c r="E57" s="55"/>
      <c r="F57" s="55"/>
      <c r="G57" s="55"/>
      <c r="H57" s="55"/>
      <c r="I57" s="55"/>
      <c r="J57" s="55"/>
      <c r="K57" s="76"/>
      <c r="R57" s="6"/>
    </row>
    <row r="58" spans="1:18" ht="12" customHeight="1" x14ac:dyDescent="0.2">
      <c r="A58" s="74"/>
      <c r="D58" s="55"/>
      <c r="E58" s="55"/>
      <c r="F58" s="55"/>
      <c r="G58" s="55"/>
      <c r="H58" s="55"/>
      <c r="I58" s="55"/>
      <c r="J58" s="55"/>
      <c r="K58" s="76"/>
      <c r="R58" s="6"/>
    </row>
    <row r="59" spans="1:18" ht="12" customHeight="1" x14ac:dyDescent="0.2">
      <c r="A59" s="74"/>
      <c r="D59" s="55"/>
      <c r="E59" s="55"/>
      <c r="F59" s="55"/>
      <c r="G59" s="55"/>
      <c r="H59" s="55"/>
      <c r="I59" s="55"/>
      <c r="J59" s="55"/>
      <c r="K59" s="76"/>
      <c r="R59" s="6"/>
    </row>
    <row r="60" spans="1:18" ht="12" customHeight="1" x14ac:dyDescent="0.2">
      <c r="A60" s="74"/>
      <c r="D60" s="55"/>
      <c r="E60" s="55"/>
      <c r="F60" s="55"/>
      <c r="G60" s="55"/>
      <c r="H60" s="55"/>
      <c r="I60" s="55"/>
      <c r="J60" s="55"/>
      <c r="K60" s="76"/>
      <c r="R60" s="6"/>
    </row>
    <row r="61" spans="1:18" ht="12" customHeight="1" thickBot="1" x14ac:dyDescent="0.25">
      <c r="A61" s="74"/>
      <c r="B61" s="78"/>
      <c r="C61" s="78"/>
      <c r="D61" s="79"/>
      <c r="E61" s="79"/>
      <c r="F61" s="79"/>
      <c r="G61" s="79"/>
      <c r="H61" s="79"/>
      <c r="I61" s="55"/>
      <c r="J61" s="55"/>
      <c r="K61" s="76"/>
      <c r="R61" s="6"/>
    </row>
    <row r="62" spans="1:18" ht="12" customHeight="1" x14ac:dyDescent="0.2">
      <c r="A62" s="74"/>
      <c r="D62" s="55"/>
      <c r="E62" s="55"/>
      <c r="F62" s="55"/>
      <c r="G62" s="55"/>
      <c r="H62" s="55"/>
      <c r="I62" s="55"/>
      <c r="J62" s="55"/>
      <c r="K62" s="76"/>
      <c r="R62" s="6"/>
    </row>
    <row r="63" spans="1:18" ht="12" customHeight="1" x14ac:dyDescent="0.2">
      <c r="A63" s="74"/>
      <c r="D63" s="55"/>
      <c r="E63" s="55"/>
      <c r="F63" s="55"/>
      <c r="G63" s="55"/>
      <c r="H63" s="55"/>
      <c r="I63" s="55"/>
      <c r="J63" s="55"/>
      <c r="K63" s="76"/>
      <c r="R63" s="6"/>
    </row>
    <row r="64" spans="1:18" ht="12" customHeight="1" thickBot="1" x14ac:dyDescent="0.25">
      <c r="A64" s="77"/>
      <c r="B64" s="78"/>
      <c r="C64" s="78"/>
      <c r="D64" s="78"/>
      <c r="E64" s="78"/>
      <c r="F64" s="78"/>
      <c r="G64" s="78"/>
      <c r="H64" s="78"/>
      <c r="I64" s="79"/>
      <c r="J64" s="79"/>
      <c r="K64" s="80"/>
      <c r="R64" s="6"/>
    </row>
    <row r="65" spans="4:18" ht="12" customHeight="1" x14ac:dyDescent="0.2">
      <c r="I65" s="55"/>
      <c r="J65" s="55"/>
      <c r="K65" s="55"/>
      <c r="R65" s="6"/>
    </row>
    <row r="66" spans="4:18" ht="12" customHeight="1" x14ac:dyDescent="0.2">
      <c r="D66" s="56"/>
      <c r="E66" s="56"/>
      <c r="H66" s="56"/>
      <c r="I66" s="55"/>
      <c r="J66" s="55"/>
      <c r="K66" s="55"/>
      <c r="R66" s="6"/>
    </row>
    <row r="67" spans="4:18" ht="12" customHeight="1" x14ac:dyDescent="0.2">
      <c r="D67" s="81"/>
      <c r="E67" s="81"/>
      <c r="R67" s="6"/>
    </row>
    <row r="68" spans="4:18" x14ac:dyDescent="0.2">
      <c r="D68" s="81"/>
      <c r="E68" s="81"/>
      <c r="R68" s="6"/>
    </row>
    <row r="69" spans="4:18" x14ac:dyDescent="0.2">
      <c r="D69" s="81"/>
      <c r="E69" s="81"/>
      <c r="R69" s="6"/>
    </row>
    <row r="70" spans="4:18" x14ac:dyDescent="0.2">
      <c r="D70" s="81"/>
      <c r="E70" s="81"/>
      <c r="R70" s="6"/>
    </row>
    <row r="71" spans="4:18" x14ac:dyDescent="0.2">
      <c r="D71" s="81"/>
      <c r="E71" s="81"/>
      <c r="R71" s="6"/>
    </row>
    <row r="72" spans="4:18" x14ac:dyDescent="0.2">
      <c r="D72" s="81"/>
      <c r="E72" s="81"/>
      <c r="R72" s="16"/>
    </row>
    <row r="73" spans="4:18" x14ac:dyDescent="0.2">
      <c r="D73" s="81"/>
      <c r="E73" s="81"/>
      <c r="R73" s="16"/>
    </row>
    <row r="74" spans="4:18" x14ac:dyDescent="0.2">
      <c r="D74" s="81"/>
      <c r="E74" s="81"/>
      <c r="R74" s="16"/>
    </row>
    <row r="75" spans="4:18" x14ac:dyDescent="0.2">
      <c r="D75" s="81"/>
      <c r="E75" s="81"/>
      <c r="R75" s="16"/>
    </row>
    <row r="76" spans="4:18" x14ac:dyDescent="0.2">
      <c r="D76" s="81"/>
      <c r="E76" s="81"/>
      <c r="R76" s="16"/>
    </row>
    <row r="77" spans="4:18" x14ac:dyDescent="0.2">
      <c r="D77" s="81"/>
      <c r="E77" s="81"/>
      <c r="R77" s="87"/>
    </row>
    <row r="78" spans="4:18" x14ac:dyDescent="0.2">
      <c r="D78" s="81"/>
      <c r="E78" s="81"/>
      <c r="Q78" s="52"/>
      <c r="R78" s="88"/>
    </row>
    <row r="79" spans="4:18" x14ac:dyDescent="0.2">
      <c r="D79" s="81"/>
      <c r="E79" s="81"/>
      <c r="Q79" s="52"/>
      <c r="R79" s="88"/>
    </row>
    <row r="80" spans="4:18" x14ac:dyDescent="0.2">
      <c r="D80" s="81"/>
      <c r="E80" s="81"/>
      <c r="Q80" s="52"/>
      <c r="R80" s="88"/>
    </row>
    <row r="81" spans="4:17" x14ac:dyDescent="0.2">
      <c r="D81" s="81"/>
      <c r="E81" s="81"/>
      <c r="Q81" s="52"/>
    </row>
    <row r="82" spans="4:17" x14ac:dyDescent="0.2">
      <c r="D82" s="81"/>
      <c r="E82" s="81"/>
      <c r="Q82" s="52"/>
    </row>
    <row r="83" spans="4:17" x14ac:dyDescent="0.2">
      <c r="D83" s="81"/>
      <c r="E83" s="81"/>
      <c r="Q83" s="52"/>
    </row>
    <row r="84" spans="4:17" x14ac:dyDescent="0.2">
      <c r="D84" s="81"/>
      <c r="E84" s="81"/>
      <c r="Q84" s="52"/>
    </row>
    <row r="85" spans="4:17" x14ac:dyDescent="0.2">
      <c r="D85" s="81"/>
      <c r="E85" s="81"/>
      <c r="Q85" s="52"/>
    </row>
    <row r="86" spans="4:17" x14ac:dyDescent="0.2">
      <c r="D86" s="81"/>
      <c r="E86" s="81"/>
      <c r="Q86" s="52"/>
    </row>
    <row r="87" spans="4:17" x14ac:dyDescent="0.2">
      <c r="D87" s="81"/>
      <c r="E87" s="81"/>
      <c r="Q87" s="52"/>
    </row>
    <row r="88" spans="4:17" x14ac:dyDescent="0.2">
      <c r="D88" s="81"/>
      <c r="E88" s="81"/>
      <c r="Q88" s="52"/>
    </row>
    <row r="89" spans="4:17" x14ac:dyDescent="0.2">
      <c r="D89" s="81"/>
      <c r="E89" s="81"/>
      <c r="Q89" s="52"/>
    </row>
    <row r="90" spans="4:17" x14ac:dyDescent="0.2">
      <c r="D90" s="81"/>
      <c r="E90" s="81"/>
      <c r="Q90" s="52"/>
    </row>
    <row r="91" spans="4:17" x14ac:dyDescent="0.2">
      <c r="D91" s="81"/>
      <c r="E91" s="81"/>
      <c r="Q91" s="52"/>
    </row>
    <row r="92" spans="4:17" x14ac:dyDescent="0.2">
      <c r="D92" s="81"/>
      <c r="E92" s="81"/>
      <c r="Q92" s="52"/>
    </row>
    <row r="93" spans="4:17" x14ac:dyDescent="0.2">
      <c r="D93" s="81"/>
      <c r="E93" s="81"/>
      <c r="Q93" s="52"/>
    </row>
    <row r="94" spans="4:17" x14ac:dyDescent="0.2">
      <c r="D94" s="81"/>
      <c r="E94" s="81"/>
      <c r="Q94" s="52"/>
    </row>
    <row r="95" spans="4:17" x14ac:dyDescent="0.2">
      <c r="D95" s="81"/>
      <c r="E95" s="81"/>
      <c r="Q95" s="52"/>
    </row>
    <row r="96" spans="4:17" x14ac:dyDescent="0.2">
      <c r="D96" s="81"/>
      <c r="E96" s="81"/>
      <c r="Q96" s="52"/>
    </row>
    <row r="97" spans="4:17" x14ac:dyDescent="0.2">
      <c r="D97" s="81"/>
      <c r="E97" s="81"/>
      <c r="Q97" s="52"/>
    </row>
    <row r="98" spans="4:17" x14ac:dyDescent="0.2">
      <c r="D98" s="81"/>
      <c r="E98" s="81"/>
      <c r="Q98" s="52"/>
    </row>
    <row r="99" spans="4:17" x14ac:dyDescent="0.2">
      <c r="D99" s="81"/>
      <c r="E99" s="81"/>
      <c r="Q99" s="52"/>
    </row>
    <row r="100" spans="4:17" x14ac:dyDescent="0.2">
      <c r="D100" s="81"/>
      <c r="E100" s="81"/>
      <c r="Q100" s="52"/>
    </row>
    <row r="101" spans="4:17" x14ac:dyDescent="0.2">
      <c r="D101" s="81"/>
      <c r="E101" s="81"/>
      <c r="Q101" s="52"/>
    </row>
    <row r="102" spans="4:17" x14ac:dyDescent="0.2">
      <c r="D102" s="81"/>
      <c r="E102" s="81"/>
      <c r="Q102" s="52"/>
    </row>
    <row r="103" spans="4:17" x14ac:dyDescent="0.2">
      <c r="D103" s="81"/>
      <c r="E103" s="81"/>
      <c r="Q103" s="52"/>
    </row>
    <row r="104" spans="4:17" x14ac:dyDescent="0.2">
      <c r="D104" s="81"/>
      <c r="E104" s="81"/>
      <c r="Q104" s="52"/>
    </row>
    <row r="105" spans="4:17" x14ac:dyDescent="0.2">
      <c r="D105" s="81"/>
      <c r="E105" s="81"/>
      <c r="Q105" s="52"/>
    </row>
    <row r="106" spans="4:17" x14ac:dyDescent="0.2">
      <c r="D106" s="81"/>
      <c r="E106" s="81"/>
      <c r="Q106" s="52"/>
    </row>
    <row r="107" spans="4:17" x14ac:dyDescent="0.2">
      <c r="D107" s="81"/>
      <c r="E107" s="81"/>
      <c r="Q107" s="52"/>
    </row>
    <row r="108" spans="4:17" x14ac:dyDescent="0.2">
      <c r="D108" s="81"/>
      <c r="E108" s="81"/>
      <c r="Q108" s="52"/>
    </row>
    <row r="109" spans="4:17" x14ac:dyDescent="0.2">
      <c r="D109" s="81"/>
      <c r="E109" s="81"/>
      <c r="Q109" s="52"/>
    </row>
    <row r="110" spans="4:17" x14ac:dyDescent="0.2">
      <c r="D110" s="81"/>
      <c r="E110" s="81"/>
      <c r="Q110" s="52"/>
    </row>
    <row r="111" spans="4:17" x14ac:dyDescent="0.2">
      <c r="D111" s="81"/>
      <c r="E111" s="81"/>
      <c r="Q111" s="52"/>
    </row>
    <row r="112" spans="4:17" x14ac:dyDescent="0.2">
      <c r="D112" s="81"/>
      <c r="E112" s="81"/>
      <c r="Q112" s="52"/>
    </row>
    <row r="113" spans="4:17" x14ac:dyDescent="0.2">
      <c r="D113" s="81"/>
      <c r="E113" s="81"/>
      <c r="Q113" s="52"/>
    </row>
    <row r="114" spans="4:17" x14ac:dyDescent="0.2">
      <c r="D114" s="81"/>
      <c r="E114" s="81"/>
      <c r="Q114" s="52"/>
    </row>
    <row r="115" spans="4:17" x14ac:dyDescent="0.2">
      <c r="D115" s="81"/>
      <c r="E115" s="81"/>
      <c r="Q115" s="52"/>
    </row>
    <row r="116" spans="4:17" x14ac:dyDescent="0.2">
      <c r="D116" s="81"/>
      <c r="E116" s="81"/>
      <c r="Q116" s="52"/>
    </row>
    <row r="117" spans="4:17" x14ac:dyDescent="0.2">
      <c r="D117" s="81"/>
      <c r="E117" s="81"/>
      <c r="Q117" s="52"/>
    </row>
    <row r="118" spans="4:17" x14ac:dyDescent="0.2">
      <c r="D118" s="81"/>
      <c r="E118" s="81"/>
      <c r="Q118" s="52"/>
    </row>
    <row r="119" spans="4:17" x14ac:dyDescent="0.2">
      <c r="D119" s="81"/>
      <c r="E119" s="81"/>
      <c r="Q119" s="52"/>
    </row>
    <row r="120" spans="4:17" x14ac:dyDescent="0.2">
      <c r="D120" s="81"/>
      <c r="E120" s="81"/>
      <c r="Q120" s="52"/>
    </row>
    <row r="121" spans="4:17" x14ac:dyDescent="0.2">
      <c r="D121" s="81"/>
      <c r="E121" s="81"/>
      <c r="Q121" s="52"/>
    </row>
    <row r="122" spans="4:17" x14ac:dyDescent="0.2">
      <c r="D122" s="81"/>
      <c r="E122" s="81"/>
      <c r="Q122" s="52"/>
    </row>
    <row r="123" spans="4:17" x14ac:dyDescent="0.2">
      <c r="D123" s="81"/>
      <c r="E123" s="81"/>
      <c r="Q123" s="52"/>
    </row>
    <row r="124" spans="4:17" x14ac:dyDescent="0.2">
      <c r="D124" s="81"/>
      <c r="E124" s="81"/>
      <c r="Q124" s="52"/>
    </row>
    <row r="125" spans="4:17" x14ac:dyDescent="0.2">
      <c r="D125" s="81"/>
      <c r="E125" s="81"/>
      <c r="Q125" s="52"/>
    </row>
    <row r="126" spans="4:17" x14ac:dyDescent="0.2">
      <c r="D126" s="81"/>
      <c r="E126" s="81"/>
      <c r="Q126" s="52"/>
    </row>
    <row r="127" spans="4:17" x14ac:dyDescent="0.2">
      <c r="D127" s="81"/>
      <c r="E127" s="81"/>
      <c r="Q127" s="52"/>
    </row>
    <row r="128" spans="4:17" x14ac:dyDescent="0.2">
      <c r="D128" s="81"/>
      <c r="E128" s="81"/>
      <c r="Q128" s="52"/>
    </row>
    <row r="129" spans="4:17" x14ac:dyDescent="0.2">
      <c r="D129" s="81"/>
      <c r="E129" s="81"/>
      <c r="Q129" s="52"/>
    </row>
    <row r="130" spans="4:17" x14ac:dyDescent="0.2">
      <c r="D130" s="81"/>
      <c r="E130" s="81"/>
      <c r="Q130" s="52"/>
    </row>
    <row r="131" spans="4:17" x14ac:dyDescent="0.2">
      <c r="D131" s="81"/>
      <c r="E131" s="81"/>
      <c r="Q131" s="52"/>
    </row>
    <row r="132" spans="4:17" x14ac:dyDescent="0.2">
      <c r="D132" s="81"/>
      <c r="E132" s="81"/>
      <c r="Q132" s="52"/>
    </row>
    <row r="133" spans="4:17" x14ac:dyDescent="0.2">
      <c r="D133" s="81"/>
      <c r="E133" s="81"/>
      <c r="Q133" s="52"/>
    </row>
    <row r="134" spans="4:17" x14ac:dyDescent="0.2">
      <c r="D134" s="81"/>
      <c r="E134" s="81"/>
      <c r="Q134" s="52"/>
    </row>
    <row r="135" spans="4:17" x14ac:dyDescent="0.2">
      <c r="D135" s="81"/>
      <c r="E135" s="81"/>
      <c r="Q135" s="52"/>
    </row>
    <row r="136" spans="4:17" x14ac:dyDescent="0.2">
      <c r="D136" s="81"/>
      <c r="E136" s="81"/>
      <c r="Q136" s="52"/>
    </row>
    <row r="137" spans="4:17" x14ac:dyDescent="0.2">
      <c r="D137" s="81"/>
      <c r="E137" s="81"/>
      <c r="Q137" s="52"/>
    </row>
    <row r="138" spans="4:17" x14ac:dyDescent="0.2">
      <c r="D138" s="81"/>
      <c r="E138" s="81"/>
      <c r="Q138" s="52"/>
    </row>
    <row r="139" spans="4:17" x14ac:dyDescent="0.2">
      <c r="D139" s="81"/>
      <c r="E139" s="81"/>
      <c r="Q139" s="52"/>
    </row>
    <row r="140" spans="4:17" x14ac:dyDescent="0.2">
      <c r="D140" s="81"/>
      <c r="E140" s="81"/>
      <c r="Q140" s="52"/>
    </row>
    <row r="141" spans="4:17" x14ac:dyDescent="0.2">
      <c r="D141" s="81"/>
      <c r="E141" s="81"/>
      <c r="Q141" s="52"/>
    </row>
    <row r="142" spans="4:17" x14ac:dyDescent="0.2">
      <c r="D142" s="81"/>
      <c r="E142" s="81"/>
      <c r="Q142" s="52"/>
    </row>
    <row r="143" spans="4:17" x14ac:dyDescent="0.2">
      <c r="D143" s="81"/>
      <c r="E143" s="81"/>
      <c r="Q143" s="52"/>
    </row>
    <row r="144" spans="4:17" x14ac:dyDescent="0.2">
      <c r="D144" s="81"/>
      <c r="E144" s="81"/>
      <c r="Q144" s="52"/>
    </row>
    <row r="145" spans="4:17" x14ac:dyDescent="0.2">
      <c r="D145" s="81"/>
      <c r="E145" s="81"/>
      <c r="Q145" s="52"/>
    </row>
    <row r="146" spans="4:17" x14ac:dyDescent="0.2">
      <c r="D146" s="81"/>
      <c r="E146" s="81"/>
      <c r="Q146" s="52"/>
    </row>
    <row r="147" spans="4:17" x14ac:dyDescent="0.2">
      <c r="D147" s="81"/>
      <c r="E147" s="81"/>
      <c r="Q147" s="52"/>
    </row>
    <row r="148" spans="4:17" x14ac:dyDescent="0.2">
      <c r="D148" s="81"/>
      <c r="E148" s="81"/>
      <c r="Q148" s="52"/>
    </row>
    <row r="149" spans="4:17" x14ac:dyDescent="0.2">
      <c r="D149" s="81"/>
      <c r="E149" s="81"/>
      <c r="Q149" s="52"/>
    </row>
    <row r="150" spans="4:17" x14ac:dyDescent="0.2">
      <c r="D150" s="81"/>
      <c r="E150" s="81"/>
      <c r="Q150" s="52"/>
    </row>
    <row r="151" spans="4:17" x14ac:dyDescent="0.2">
      <c r="D151" s="81"/>
      <c r="E151" s="81"/>
      <c r="Q151" s="52"/>
    </row>
    <row r="152" spans="4:17" x14ac:dyDescent="0.2">
      <c r="D152" s="81"/>
      <c r="E152" s="81"/>
      <c r="Q152" s="52"/>
    </row>
    <row r="153" spans="4:17" x14ac:dyDescent="0.2">
      <c r="D153" s="81"/>
      <c r="E153" s="81"/>
      <c r="Q153" s="52"/>
    </row>
    <row r="154" spans="4:17" x14ac:dyDescent="0.2">
      <c r="D154" s="81"/>
      <c r="E154" s="81"/>
      <c r="Q154" s="52"/>
    </row>
    <row r="155" spans="4:17" x14ac:dyDescent="0.2">
      <c r="D155" s="81"/>
      <c r="E155" s="81"/>
      <c r="Q155" s="52"/>
    </row>
    <row r="156" spans="4:17" x14ac:dyDescent="0.2">
      <c r="D156" s="81"/>
      <c r="E156" s="81"/>
      <c r="Q156" s="52"/>
    </row>
    <row r="157" spans="4:17" x14ac:dyDescent="0.2">
      <c r="D157" s="81"/>
      <c r="E157" s="81"/>
      <c r="Q157" s="52"/>
    </row>
    <row r="158" spans="4:17" x14ac:dyDescent="0.2">
      <c r="D158" s="81"/>
      <c r="E158" s="81"/>
      <c r="Q158" s="52"/>
    </row>
    <row r="159" spans="4:17" x14ac:dyDescent="0.2">
      <c r="D159" s="81"/>
      <c r="E159" s="81"/>
      <c r="Q159" s="52"/>
    </row>
    <row r="160" spans="4:17" x14ac:dyDescent="0.2">
      <c r="D160" s="81"/>
      <c r="E160" s="81"/>
      <c r="Q160" s="52"/>
    </row>
    <row r="161" spans="4:17" x14ac:dyDescent="0.2">
      <c r="D161" s="81"/>
      <c r="E161" s="81"/>
      <c r="Q161" s="52"/>
    </row>
    <row r="162" spans="4:17" x14ac:dyDescent="0.2">
      <c r="D162" s="81"/>
      <c r="E162" s="81"/>
      <c r="Q162" s="52"/>
    </row>
    <row r="163" spans="4:17" x14ac:dyDescent="0.2">
      <c r="D163" s="81"/>
      <c r="E163" s="81"/>
      <c r="Q163" s="52"/>
    </row>
    <row r="164" spans="4:17" x14ac:dyDescent="0.2">
      <c r="D164" s="81"/>
      <c r="E164" s="81"/>
      <c r="Q164" s="52"/>
    </row>
    <row r="165" spans="4:17" x14ac:dyDescent="0.2">
      <c r="D165" s="81"/>
      <c r="E165" s="81"/>
      <c r="Q165" s="52"/>
    </row>
    <row r="166" spans="4:17" x14ac:dyDescent="0.2">
      <c r="D166" s="81"/>
      <c r="E166" s="81"/>
      <c r="Q166" s="52"/>
    </row>
    <row r="167" spans="4:17" x14ac:dyDescent="0.2">
      <c r="D167" s="81"/>
      <c r="E167" s="81"/>
      <c r="Q167" s="52"/>
    </row>
    <row r="168" spans="4:17" x14ac:dyDescent="0.2">
      <c r="D168" s="81"/>
      <c r="E168" s="81"/>
      <c r="Q168" s="52"/>
    </row>
    <row r="169" spans="4:17" x14ac:dyDescent="0.2">
      <c r="D169" s="81"/>
      <c r="E169" s="81"/>
      <c r="Q169" s="52"/>
    </row>
    <row r="170" spans="4:17" x14ac:dyDescent="0.2">
      <c r="D170" s="81"/>
      <c r="E170" s="81"/>
      <c r="Q170" s="52"/>
    </row>
    <row r="171" spans="4:17" x14ac:dyDescent="0.2">
      <c r="D171" s="81"/>
      <c r="E171" s="81"/>
      <c r="Q171" s="52"/>
    </row>
    <row r="172" spans="4:17" x14ac:dyDescent="0.2">
      <c r="D172" s="81"/>
      <c r="E172" s="81"/>
      <c r="Q172" s="52"/>
    </row>
    <row r="173" spans="4:17" x14ac:dyDescent="0.2">
      <c r="D173" s="81"/>
      <c r="E173" s="81"/>
      <c r="Q173" s="52"/>
    </row>
    <row r="174" spans="4:17" x14ac:dyDescent="0.2">
      <c r="D174" s="81"/>
      <c r="E174" s="81"/>
      <c r="Q174" s="52"/>
    </row>
    <row r="175" spans="4:17" x14ac:dyDescent="0.2">
      <c r="D175" s="81"/>
      <c r="E175" s="81"/>
      <c r="Q175" s="52"/>
    </row>
    <row r="176" spans="4:17" x14ac:dyDescent="0.2">
      <c r="D176" s="81"/>
      <c r="E176" s="81"/>
      <c r="Q176" s="52"/>
    </row>
    <row r="177" spans="4:17" x14ac:dyDescent="0.2">
      <c r="D177" s="81"/>
      <c r="E177" s="81"/>
      <c r="Q177" s="52"/>
    </row>
    <row r="178" spans="4:17" x14ac:dyDescent="0.2">
      <c r="D178" s="81"/>
      <c r="E178" s="81"/>
      <c r="Q178" s="52"/>
    </row>
    <row r="179" spans="4:17" x14ac:dyDescent="0.2">
      <c r="D179" s="81"/>
      <c r="E179" s="81"/>
      <c r="Q179" s="52"/>
    </row>
    <row r="180" spans="4:17" x14ac:dyDescent="0.2">
      <c r="D180" s="81"/>
      <c r="E180" s="81"/>
      <c r="Q180" s="52"/>
    </row>
    <row r="181" spans="4:17" x14ac:dyDescent="0.2">
      <c r="D181" s="81"/>
      <c r="E181" s="81"/>
      <c r="Q181" s="52"/>
    </row>
    <row r="182" spans="4:17" x14ac:dyDescent="0.2">
      <c r="D182" s="81"/>
      <c r="E182" s="81"/>
      <c r="Q182" s="52"/>
    </row>
    <row r="183" spans="4:17" x14ac:dyDescent="0.2">
      <c r="D183" s="81"/>
      <c r="E183" s="81"/>
      <c r="Q183" s="52"/>
    </row>
    <row r="184" spans="4:17" x14ac:dyDescent="0.2">
      <c r="D184" s="81"/>
      <c r="E184" s="81"/>
      <c r="Q184" s="52"/>
    </row>
    <row r="185" spans="4:17" x14ac:dyDescent="0.2">
      <c r="D185" s="81"/>
      <c r="E185" s="81"/>
      <c r="Q185" s="52"/>
    </row>
    <row r="186" spans="4:17" x14ac:dyDescent="0.2">
      <c r="D186" s="81"/>
      <c r="E186" s="81"/>
      <c r="Q186" s="52"/>
    </row>
    <row r="187" spans="4:17" x14ac:dyDescent="0.2">
      <c r="D187" s="81"/>
      <c r="E187" s="81"/>
      <c r="Q187" s="52"/>
    </row>
    <row r="188" spans="4:17" x14ac:dyDescent="0.2">
      <c r="D188" s="81"/>
      <c r="E188" s="81"/>
      <c r="Q188" s="52"/>
    </row>
    <row r="189" spans="4:17" x14ac:dyDescent="0.2">
      <c r="D189" s="81"/>
      <c r="E189" s="81"/>
      <c r="Q189" s="52"/>
    </row>
    <row r="190" spans="4:17" x14ac:dyDescent="0.2">
      <c r="D190" s="81"/>
      <c r="E190" s="81"/>
      <c r="Q190" s="52"/>
    </row>
    <row r="191" spans="4:17" x14ac:dyDescent="0.2">
      <c r="D191" s="81"/>
      <c r="E191" s="81"/>
      <c r="Q191" s="52"/>
    </row>
    <row r="192" spans="4:17" x14ac:dyDescent="0.2">
      <c r="D192" s="81"/>
      <c r="E192" s="81"/>
      <c r="Q192" s="52"/>
    </row>
    <row r="193" spans="4:17" x14ac:dyDescent="0.2">
      <c r="D193" s="81"/>
      <c r="E193" s="81"/>
      <c r="Q193" s="52"/>
    </row>
    <row r="194" spans="4:17" x14ac:dyDescent="0.2">
      <c r="D194" s="81"/>
      <c r="E194" s="81"/>
      <c r="Q194" s="52"/>
    </row>
    <row r="195" spans="4:17" x14ac:dyDescent="0.2">
      <c r="D195" s="81"/>
      <c r="E195" s="81"/>
      <c r="Q195" s="52"/>
    </row>
    <row r="196" spans="4:17" x14ac:dyDescent="0.2">
      <c r="D196" s="81"/>
      <c r="E196" s="81"/>
      <c r="Q196" s="52"/>
    </row>
    <row r="197" spans="4:17" x14ac:dyDescent="0.2">
      <c r="D197" s="81"/>
      <c r="E197" s="81"/>
      <c r="Q197" s="52"/>
    </row>
    <row r="198" spans="4:17" x14ac:dyDescent="0.2">
      <c r="D198" s="81"/>
      <c r="E198" s="81"/>
      <c r="Q198" s="52"/>
    </row>
    <row r="199" spans="4:17" x14ac:dyDescent="0.2">
      <c r="D199" s="81"/>
      <c r="E199" s="81"/>
      <c r="Q199" s="52"/>
    </row>
    <row r="200" spans="4:17" x14ac:dyDescent="0.2">
      <c r="D200" s="81"/>
      <c r="E200" s="81"/>
      <c r="Q200" s="52"/>
    </row>
    <row r="201" spans="4:17" x14ac:dyDescent="0.2">
      <c r="D201" s="81"/>
      <c r="E201" s="81"/>
      <c r="Q201" s="52"/>
    </row>
    <row r="202" spans="4:17" x14ac:dyDescent="0.2">
      <c r="D202" s="81"/>
      <c r="E202" s="81"/>
      <c r="Q202" s="52"/>
    </row>
    <row r="203" spans="4:17" x14ac:dyDescent="0.2">
      <c r="D203" s="81"/>
      <c r="E203" s="81"/>
      <c r="Q203" s="52"/>
    </row>
    <row r="204" spans="4:17" x14ac:dyDescent="0.2">
      <c r="D204" s="81"/>
      <c r="E204" s="81"/>
      <c r="Q204" s="52"/>
    </row>
    <row r="205" spans="4:17" x14ac:dyDescent="0.2">
      <c r="D205" s="81"/>
      <c r="E205" s="81"/>
      <c r="Q205" s="52"/>
    </row>
    <row r="206" spans="4:17" x14ac:dyDescent="0.2">
      <c r="D206" s="81"/>
      <c r="E206" s="81"/>
      <c r="Q206" s="52"/>
    </row>
    <row r="207" spans="4:17" x14ac:dyDescent="0.2">
      <c r="D207" s="81"/>
      <c r="E207" s="81"/>
      <c r="Q207" s="52"/>
    </row>
    <row r="208" spans="4:17" x14ac:dyDescent="0.2">
      <c r="D208" s="81"/>
      <c r="E208" s="81"/>
      <c r="Q208" s="52"/>
    </row>
    <row r="209" spans="4:17" x14ac:dyDescent="0.2">
      <c r="D209" s="81"/>
      <c r="E209" s="81"/>
      <c r="Q209" s="52"/>
    </row>
    <row r="210" spans="4:17" x14ac:dyDescent="0.2">
      <c r="D210" s="81"/>
      <c r="E210" s="81"/>
      <c r="Q210" s="52"/>
    </row>
    <row r="211" spans="4:17" x14ac:dyDescent="0.2">
      <c r="D211" s="81"/>
      <c r="E211" s="81"/>
      <c r="Q211" s="52"/>
    </row>
    <row r="212" spans="4:17" x14ac:dyDescent="0.2">
      <c r="D212" s="81"/>
      <c r="E212" s="81"/>
      <c r="Q212" s="52"/>
    </row>
    <row r="213" spans="4:17" x14ac:dyDescent="0.2">
      <c r="D213" s="81"/>
      <c r="E213" s="81"/>
      <c r="Q213" s="52"/>
    </row>
    <row r="214" spans="4:17" x14ac:dyDescent="0.2">
      <c r="D214" s="81"/>
      <c r="E214" s="81"/>
      <c r="Q214" s="52"/>
    </row>
    <row r="215" spans="4:17" x14ac:dyDescent="0.2">
      <c r="D215" s="81"/>
      <c r="E215" s="81"/>
      <c r="Q215" s="52"/>
    </row>
    <row r="216" spans="4:17" x14ac:dyDescent="0.2">
      <c r="D216" s="81"/>
      <c r="E216" s="81"/>
      <c r="Q216" s="52"/>
    </row>
    <row r="217" spans="4:17" x14ac:dyDescent="0.2">
      <c r="D217" s="81"/>
      <c r="E217" s="81"/>
      <c r="Q217" s="52"/>
    </row>
    <row r="218" spans="4:17" x14ac:dyDescent="0.2">
      <c r="D218" s="81"/>
      <c r="E218" s="81"/>
      <c r="Q218" s="52"/>
    </row>
    <row r="219" spans="4:17" x14ac:dyDescent="0.2">
      <c r="D219" s="81"/>
      <c r="E219" s="81"/>
      <c r="Q219" s="52"/>
    </row>
    <row r="220" spans="4:17" x14ac:dyDescent="0.2">
      <c r="D220" s="81"/>
      <c r="E220" s="81"/>
      <c r="Q220" s="52"/>
    </row>
    <row r="221" spans="4:17" x14ac:dyDescent="0.2">
      <c r="D221" s="81"/>
      <c r="E221" s="81"/>
      <c r="Q221" s="52"/>
    </row>
    <row r="222" spans="4:17" x14ac:dyDescent="0.2">
      <c r="D222" s="81"/>
      <c r="E222" s="81"/>
      <c r="Q222" s="52"/>
    </row>
    <row r="223" spans="4:17" x14ac:dyDescent="0.2">
      <c r="D223" s="81"/>
      <c r="E223" s="81"/>
      <c r="Q223" s="52"/>
    </row>
    <row r="224" spans="4:17" x14ac:dyDescent="0.2">
      <c r="D224" s="81"/>
      <c r="E224" s="81"/>
      <c r="Q224" s="52"/>
    </row>
    <row r="225" spans="4:17" x14ac:dyDescent="0.2">
      <c r="D225" s="81"/>
      <c r="E225" s="81"/>
      <c r="Q225" s="52"/>
    </row>
    <row r="226" spans="4:17" x14ac:dyDescent="0.2">
      <c r="D226" s="81"/>
      <c r="E226" s="81"/>
      <c r="Q226" s="52"/>
    </row>
    <row r="227" spans="4:17" x14ac:dyDescent="0.2">
      <c r="D227" s="81"/>
      <c r="E227" s="81"/>
      <c r="Q227" s="52"/>
    </row>
    <row r="228" spans="4:17" x14ac:dyDescent="0.2">
      <c r="D228" s="81"/>
      <c r="E228" s="81"/>
      <c r="Q228" s="52"/>
    </row>
    <row r="229" spans="4:17" x14ac:dyDescent="0.2">
      <c r="D229" s="81"/>
      <c r="E229" s="81"/>
      <c r="Q229" s="52"/>
    </row>
    <row r="230" spans="4:17" x14ac:dyDescent="0.2">
      <c r="D230" s="81"/>
      <c r="E230" s="81"/>
      <c r="Q230" s="52"/>
    </row>
    <row r="231" spans="4:17" x14ac:dyDescent="0.2">
      <c r="D231" s="81"/>
      <c r="E231" s="81"/>
      <c r="Q231" s="52"/>
    </row>
    <row r="232" spans="4:17" x14ac:dyDescent="0.2">
      <c r="D232" s="81"/>
      <c r="E232" s="81"/>
      <c r="Q232" s="52"/>
    </row>
    <row r="233" spans="4:17" x14ac:dyDescent="0.2">
      <c r="D233" s="81"/>
      <c r="E233" s="81"/>
      <c r="Q233" s="52"/>
    </row>
    <row r="234" spans="4:17" x14ac:dyDescent="0.2">
      <c r="D234" s="81"/>
      <c r="E234" s="81"/>
      <c r="Q234" s="52"/>
    </row>
    <row r="235" spans="4:17" x14ac:dyDescent="0.2">
      <c r="D235" s="81"/>
      <c r="E235" s="81"/>
      <c r="Q235" s="52"/>
    </row>
    <row r="236" spans="4:17" x14ac:dyDescent="0.2">
      <c r="D236" s="81"/>
      <c r="E236" s="81"/>
      <c r="Q236" s="52"/>
    </row>
    <row r="237" spans="4:17" x14ac:dyDescent="0.2">
      <c r="D237" s="81"/>
      <c r="E237" s="81"/>
      <c r="Q237" s="52"/>
    </row>
    <row r="238" spans="4:17" x14ac:dyDescent="0.2">
      <c r="D238" s="81"/>
      <c r="E238" s="81"/>
      <c r="Q238" s="52"/>
    </row>
    <row r="239" spans="4:17" x14ac:dyDescent="0.2">
      <c r="D239" s="81"/>
      <c r="E239" s="81"/>
      <c r="Q239" s="52"/>
    </row>
    <row r="240" spans="4:17" x14ac:dyDescent="0.2">
      <c r="D240" s="81"/>
      <c r="E240" s="81"/>
      <c r="Q240" s="52"/>
    </row>
    <row r="241" spans="4:17" x14ac:dyDescent="0.2">
      <c r="D241" s="81"/>
      <c r="E241" s="81"/>
      <c r="Q241" s="52"/>
    </row>
    <row r="242" spans="4:17" x14ac:dyDescent="0.2">
      <c r="D242" s="81"/>
      <c r="E242" s="81"/>
      <c r="Q242" s="52"/>
    </row>
    <row r="243" spans="4:17" x14ac:dyDescent="0.2">
      <c r="D243" s="81"/>
      <c r="E243" s="81"/>
      <c r="Q243" s="52"/>
    </row>
    <row r="244" spans="4:17" x14ac:dyDescent="0.2">
      <c r="D244" s="81"/>
      <c r="E244" s="81"/>
      <c r="Q244" s="52"/>
    </row>
    <row r="245" spans="4:17" x14ac:dyDescent="0.2">
      <c r="D245" s="81"/>
      <c r="E245" s="81"/>
      <c r="Q245" s="52"/>
    </row>
    <row r="246" spans="4:17" x14ac:dyDescent="0.2">
      <c r="D246" s="81"/>
      <c r="E246" s="81"/>
      <c r="Q246" s="52"/>
    </row>
    <row r="247" spans="4:17" x14ac:dyDescent="0.2">
      <c r="D247" s="81"/>
      <c r="E247" s="81"/>
      <c r="Q247" s="52"/>
    </row>
    <row r="248" spans="4:17" x14ac:dyDescent="0.2">
      <c r="D248" s="81"/>
      <c r="E248" s="81"/>
      <c r="Q248" s="52"/>
    </row>
    <row r="249" spans="4:17" x14ac:dyDescent="0.2">
      <c r="D249" s="81"/>
      <c r="E249" s="81"/>
      <c r="Q249" s="52"/>
    </row>
    <row r="250" spans="4:17" x14ac:dyDescent="0.2">
      <c r="D250" s="81"/>
      <c r="E250" s="81"/>
      <c r="Q250" s="52"/>
    </row>
    <row r="251" spans="4:17" x14ac:dyDescent="0.2">
      <c r="D251" s="81"/>
      <c r="E251" s="81"/>
      <c r="Q251" s="52"/>
    </row>
    <row r="252" spans="4:17" x14ac:dyDescent="0.2">
      <c r="D252" s="81"/>
      <c r="E252" s="81"/>
      <c r="Q252" s="52"/>
    </row>
    <row r="253" spans="4:17" x14ac:dyDescent="0.2">
      <c r="D253" s="81"/>
      <c r="E253" s="81"/>
      <c r="Q253" s="52"/>
    </row>
    <row r="254" spans="4:17" x14ac:dyDescent="0.2">
      <c r="D254" s="81"/>
      <c r="E254" s="81"/>
      <c r="Q254" s="52"/>
    </row>
    <row r="255" spans="4:17" x14ac:dyDescent="0.2">
      <c r="D255" s="81"/>
      <c r="E255" s="81"/>
      <c r="Q255" s="52"/>
    </row>
    <row r="256" spans="4:17" x14ac:dyDescent="0.2">
      <c r="D256" s="81"/>
      <c r="E256" s="81"/>
      <c r="Q256" s="52"/>
    </row>
    <row r="257" spans="4:17" x14ac:dyDescent="0.2">
      <c r="D257" s="81"/>
      <c r="E257" s="81"/>
      <c r="Q257" s="52"/>
    </row>
    <row r="258" spans="4:17" x14ac:dyDescent="0.2">
      <c r="D258" s="81"/>
      <c r="E258" s="81"/>
      <c r="Q258" s="52"/>
    </row>
    <row r="259" spans="4:17" x14ac:dyDescent="0.2">
      <c r="D259" s="81"/>
      <c r="E259" s="81"/>
      <c r="Q259" s="52"/>
    </row>
    <row r="260" spans="4:17" x14ac:dyDescent="0.2">
      <c r="D260" s="81"/>
      <c r="E260" s="81"/>
      <c r="Q260" s="52"/>
    </row>
    <row r="261" spans="4:17" x14ac:dyDescent="0.2">
      <c r="D261" s="81"/>
      <c r="E261" s="81"/>
      <c r="Q261" s="52"/>
    </row>
    <row r="262" spans="4:17" x14ac:dyDescent="0.2">
      <c r="D262" s="81"/>
      <c r="E262" s="81"/>
      <c r="Q262" s="52"/>
    </row>
    <row r="263" spans="4:17" x14ac:dyDescent="0.2">
      <c r="D263" s="81"/>
      <c r="E263" s="81"/>
      <c r="Q263" s="52"/>
    </row>
    <row r="264" spans="4:17" x14ac:dyDescent="0.2">
      <c r="D264" s="81"/>
      <c r="E264" s="81"/>
      <c r="Q264" s="52"/>
    </row>
    <row r="265" spans="4:17" x14ac:dyDescent="0.2">
      <c r="D265" s="81"/>
      <c r="E265" s="81"/>
      <c r="Q265" s="52"/>
    </row>
    <row r="266" spans="4:17" x14ac:dyDescent="0.2">
      <c r="D266" s="81"/>
      <c r="E266" s="81"/>
      <c r="Q266" s="52"/>
    </row>
    <row r="267" spans="4:17" x14ac:dyDescent="0.2">
      <c r="D267" s="81"/>
      <c r="E267" s="81"/>
      <c r="Q267" s="52"/>
    </row>
    <row r="268" spans="4:17" x14ac:dyDescent="0.2">
      <c r="D268" s="81"/>
      <c r="E268" s="81"/>
      <c r="Q268" s="52"/>
    </row>
    <row r="269" spans="4:17" x14ac:dyDescent="0.2">
      <c r="D269" s="81"/>
      <c r="E269" s="81"/>
      <c r="Q269" s="52"/>
    </row>
    <row r="270" spans="4:17" x14ac:dyDescent="0.2">
      <c r="D270" s="81"/>
      <c r="E270" s="81"/>
      <c r="Q270" s="52"/>
    </row>
    <row r="271" spans="4:17" x14ac:dyDescent="0.2">
      <c r="D271" s="81"/>
      <c r="E271" s="81"/>
      <c r="Q271" s="52"/>
    </row>
    <row r="272" spans="4:17" x14ac:dyDescent="0.2">
      <c r="D272" s="81"/>
      <c r="E272" s="81"/>
      <c r="Q272" s="52"/>
    </row>
    <row r="273" spans="4:17" x14ac:dyDescent="0.2">
      <c r="D273" s="81"/>
      <c r="E273" s="81"/>
      <c r="Q273" s="52"/>
    </row>
    <row r="274" spans="4:17" x14ac:dyDescent="0.2">
      <c r="D274" s="81"/>
      <c r="E274" s="81"/>
      <c r="Q274" s="52"/>
    </row>
    <row r="275" spans="4:17" x14ac:dyDescent="0.2">
      <c r="D275" s="81"/>
      <c r="E275" s="81"/>
      <c r="Q275" s="52"/>
    </row>
    <row r="276" spans="4:17" x14ac:dyDescent="0.2">
      <c r="D276" s="81"/>
      <c r="E276" s="81"/>
      <c r="Q276" s="52"/>
    </row>
    <row r="277" spans="4:17" x14ac:dyDescent="0.2">
      <c r="D277" s="81"/>
      <c r="E277" s="81"/>
      <c r="Q277" s="52"/>
    </row>
    <row r="278" spans="4:17" x14ac:dyDescent="0.2">
      <c r="D278" s="81"/>
      <c r="E278" s="81"/>
      <c r="Q278" s="52"/>
    </row>
    <row r="279" spans="4:17" x14ac:dyDescent="0.2">
      <c r="D279" s="81"/>
      <c r="E279" s="81"/>
      <c r="Q279" s="52"/>
    </row>
    <row r="280" spans="4:17" x14ac:dyDescent="0.2">
      <c r="D280" s="81"/>
      <c r="E280" s="81"/>
      <c r="Q280" s="52"/>
    </row>
    <row r="281" spans="4:17" x14ac:dyDescent="0.2">
      <c r="D281" s="81"/>
      <c r="E281" s="81"/>
      <c r="Q281" s="52"/>
    </row>
    <row r="282" spans="4:17" x14ac:dyDescent="0.2">
      <c r="D282" s="81"/>
      <c r="E282" s="81"/>
      <c r="Q282" s="52"/>
    </row>
    <row r="283" spans="4:17" x14ac:dyDescent="0.2">
      <c r="D283" s="81"/>
      <c r="E283" s="81"/>
      <c r="Q283" s="52"/>
    </row>
    <row r="284" spans="4:17" x14ac:dyDescent="0.2">
      <c r="D284" s="81"/>
      <c r="E284" s="81"/>
      <c r="Q284" s="52"/>
    </row>
    <row r="285" spans="4:17" x14ac:dyDescent="0.2">
      <c r="D285" s="81"/>
      <c r="E285" s="81"/>
      <c r="Q285" s="52"/>
    </row>
    <row r="286" spans="4:17" x14ac:dyDescent="0.2">
      <c r="D286" s="81"/>
      <c r="E286" s="81"/>
      <c r="Q286" s="52"/>
    </row>
    <row r="287" spans="4:17" x14ac:dyDescent="0.2">
      <c r="D287" s="81"/>
      <c r="E287" s="81"/>
      <c r="Q287" s="52"/>
    </row>
    <row r="288" spans="4:17" x14ac:dyDescent="0.2">
      <c r="D288" s="81"/>
      <c r="E288" s="81"/>
      <c r="Q288" s="52"/>
    </row>
    <row r="289" spans="4:17" x14ac:dyDescent="0.2">
      <c r="D289" s="81"/>
      <c r="E289" s="81"/>
      <c r="Q289" s="52"/>
    </row>
    <row r="290" spans="4:17" x14ac:dyDescent="0.2">
      <c r="D290" s="81"/>
      <c r="E290" s="81"/>
      <c r="Q290" s="52"/>
    </row>
    <row r="291" spans="4:17" x14ac:dyDescent="0.2">
      <c r="D291" s="81"/>
      <c r="E291" s="81"/>
      <c r="Q291" s="52"/>
    </row>
    <row r="292" spans="4:17" x14ac:dyDescent="0.2">
      <c r="D292" s="81"/>
      <c r="E292" s="81"/>
      <c r="Q292" s="52"/>
    </row>
    <row r="293" spans="4:17" x14ac:dyDescent="0.2">
      <c r="D293" s="81"/>
      <c r="E293" s="81"/>
      <c r="Q293" s="52"/>
    </row>
    <row r="294" spans="4:17" x14ac:dyDescent="0.2">
      <c r="D294" s="81"/>
      <c r="E294" s="81"/>
      <c r="Q294" s="52"/>
    </row>
    <row r="295" spans="4:17" x14ac:dyDescent="0.2">
      <c r="D295" s="81"/>
      <c r="E295" s="81"/>
      <c r="Q295" s="52"/>
    </row>
    <row r="296" spans="4:17" x14ac:dyDescent="0.2">
      <c r="D296" s="81"/>
      <c r="E296" s="81"/>
      <c r="Q296" s="52"/>
    </row>
    <row r="297" spans="4:17" x14ac:dyDescent="0.2">
      <c r="D297" s="81"/>
      <c r="E297" s="81"/>
      <c r="Q297" s="52"/>
    </row>
    <row r="298" spans="4:17" x14ac:dyDescent="0.2">
      <c r="D298" s="81"/>
      <c r="E298" s="81"/>
      <c r="Q298" s="52"/>
    </row>
    <row r="299" spans="4:17" x14ac:dyDescent="0.2">
      <c r="D299" s="81"/>
      <c r="E299" s="81"/>
      <c r="Q299" s="52"/>
    </row>
    <row r="300" spans="4:17" x14ac:dyDescent="0.2">
      <c r="D300" s="81"/>
      <c r="E300" s="81"/>
      <c r="Q300" s="52"/>
    </row>
    <row r="301" spans="4:17" x14ac:dyDescent="0.2">
      <c r="D301" s="81"/>
      <c r="E301" s="81"/>
      <c r="Q301" s="52"/>
    </row>
    <row r="302" spans="4:17" x14ac:dyDescent="0.2">
      <c r="D302" s="81"/>
      <c r="E302" s="81"/>
      <c r="Q302" s="52"/>
    </row>
    <row r="303" spans="4:17" x14ac:dyDescent="0.2">
      <c r="D303" s="81"/>
      <c r="E303" s="81"/>
      <c r="Q303" s="52"/>
    </row>
    <row r="304" spans="4:17" x14ac:dyDescent="0.2">
      <c r="D304" s="81"/>
      <c r="E304" s="81"/>
      <c r="Q304" s="52"/>
    </row>
    <row r="305" spans="4:17" x14ac:dyDescent="0.2">
      <c r="D305" s="81"/>
      <c r="E305" s="81"/>
      <c r="Q305" s="52"/>
    </row>
    <row r="306" spans="4:17" x14ac:dyDescent="0.2">
      <c r="D306" s="81"/>
      <c r="E306" s="81"/>
      <c r="Q306" s="52"/>
    </row>
    <row r="307" spans="4:17" x14ac:dyDescent="0.2">
      <c r="D307" s="81"/>
      <c r="E307" s="81"/>
      <c r="Q307" s="52"/>
    </row>
    <row r="308" spans="4:17" x14ac:dyDescent="0.2">
      <c r="D308" s="81"/>
      <c r="E308" s="81"/>
      <c r="Q308" s="52"/>
    </row>
    <row r="309" spans="4:17" x14ac:dyDescent="0.2">
      <c r="D309" s="81"/>
      <c r="E309" s="81"/>
      <c r="Q309" s="52"/>
    </row>
    <row r="310" spans="4:17" x14ac:dyDescent="0.2">
      <c r="D310" s="81"/>
      <c r="E310" s="81"/>
      <c r="Q310" s="52"/>
    </row>
    <row r="311" spans="4:17" x14ac:dyDescent="0.2">
      <c r="D311" s="81"/>
      <c r="E311" s="81"/>
      <c r="Q311" s="52"/>
    </row>
    <row r="312" spans="4:17" x14ac:dyDescent="0.2">
      <c r="D312" s="81"/>
      <c r="E312" s="81"/>
      <c r="Q312" s="52"/>
    </row>
    <row r="313" spans="4:17" x14ac:dyDescent="0.2">
      <c r="D313" s="81"/>
      <c r="E313" s="81"/>
      <c r="Q313" s="52"/>
    </row>
    <row r="314" spans="4:17" x14ac:dyDescent="0.2">
      <c r="D314" s="81"/>
      <c r="E314" s="81"/>
      <c r="Q314" s="52"/>
    </row>
    <row r="315" spans="4:17" x14ac:dyDescent="0.2">
      <c r="D315" s="81"/>
      <c r="E315" s="81"/>
      <c r="Q315" s="52"/>
    </row>
    <row r="316" spans="4:17" x14ac:dyDescent="0.2">
      <c r="D316" s="81"/>
      <c r="E316" s="81"/>
      <c r="Q316" s="52"/>
    </row>
    <row r="317" spans="4:17" x14ac:dyDescent="0.2">
      <c r="D317" s="81"/>
      <c r="E317" s="81"/>
      <c r="Q317" s="52"/>
    </row>
    <row r="318" spans="4:17" x14ac:dyDescent="0.2">
      <c r="D318" s="81"/>
      <c r="E318" s="81"/>
      <c r="Q318" s="52"/>
    </row>
    <row r="319" spans="4:17" x14ac:dyDescent="0.2">
      <c r="D319" s="81"/>
      <c r="E319" s="81"/>
      <c r="Q319" s="52"/>
    </row>
    <row r="320" spans="4:17" x14ac:dyDescent="0.2">
      <c r="D320" s="81"/>
      <c r="E320" s="81"/>
      <c r="Q320" s="52"/>
    </row>
    <row r="321" spans="4:17" x14ac:dyDescent="0.2">
      <c r="D321" s="81"/>
      <c r="E321" s="81"/>
      <c r="Q321" s="52"/>
    </row>
    <row r="322" spans="4:17" x14ac:dyDescent="0.2">
      <c r="D322" s="81"/>
      <c r="E322" s="81"/>
      <c r="Q322" s="52"/>
    </row>
    <row r="323" spans="4:17" x14ac:dyDescent="0.2">
      <c r="D323" s="81"/>
      <c r="E323" s="81"/>
      <c r="Q323" s="52"/>
    </row>
    <row r="324" spans="4:17" x14ac:dyDescent="0.2">
      <c r="D324" s="81"/>
      <c r="E324" s="81"/>
      <c r="Q324" s="52"/>
    </row>
    <row r="325" spans="4:17" x14ac:dyDescent="0.2">
      <c r="D325" s="81"/>
      <c r="E325" s="81"/>
      <c r="Q325" s="52"/>
    </row>
    <row r="326" spans="4:17" x14ac:dyDescent="0.2">
      <c r="D326" s="81"/>
      <c r="E326" s="81"/>
      <c r="Q326" s="52"/>
    </row>
    <row r="327" spans="4:17" x14ac:dyDescent="0.2">
      <c r="D327" s="81"/>
      <c r="E327" s="81"/>
      <c r="Q327" s="52"/>
    </row>
    <row r="328" spans="4:17" x14ac:dyDescent="0.2">
      <c r="D328" s="81"/>
      <c r="E328" s="81"/>
      <c r="Q328" s="52"/>
    </row>
    <row r="329" spans="4:17" x14ac:dyDescent="0.2">
      <c r="D329" s="81"/>
      <c r="E329" s="81"/>
      <c r="Q329" s="52"/>
    </row>
    <row r="330" spans="4:17" x14ac:dyDescent="0.2">
      <c r="D330" s="81"/>
      <c r="E330" s="81"/>
      <c r="Q330" s="52"/>
    </row>
    <row r="331" spans="4:17" x14ac:dyDescent="0.2">
      <c r="D331" s="81"/>
      <c r="E331" s="81"/>
      <c r="Q331" s="52"/>
    </row>
    <row r="332" spans="4:17" x14ac:dyDescent="0.2">
      <c r="D332" s="81"/>
      <c r="E332" s="81"/>
      <c r="Q332" s="52"/>
    </row>
    <row r="333" spans="4:17" x14ac:dyDescent="0.2">
      <c r="D333" s="81"/>
      <c r="E333" s="81"/>
      <c r="Q333" s="52"/>
    </row>
    <row r="334" spans="4:17" x14ac:dyDescent="0.2">
      <c r="D334" s="81"/>
      <c r="E334" s="81"/>
      <c r="Q334" s="52"/>
    </row>
    <row r="335" spans="4:17" x14ac:dyDescent="0.2">
      <c r="D335" s="81"/>
      <c r="E335" s="81"/>
      <c r="Q335" s="52"/>
    </row>
    <row r="336" spans="4:17" x14ac:dyDescent="0.2">
      <c r="D336" s="81"/>
      <c r="E336" s="81"/>
      <c r="Q336" s="52"/>
    </row>
    <row r="337" spans="4:17" x14ac:dyDescent="0.2">
      <c r="D337" s="81"/>
      <c r="E337" s="81"/>
      <c r="Q337" s="52"/>
    </row>
    <row r="338" spans="4:17" x14ac:dyDescent="0.2">
      <c r="D338" s="81"/>
      <c r="E338" s="81"/>
      <c r="Q338" s="52"/>
    </row>
    <row r="339" spans="4:17" x14ac:dyDescent="0.2">
      <c r="D339" s="81"/>
      <c r="E339" s="81"/>
      <c r="Q339" s="52"/>
    </row>
    <row r="340" spans="4:17" x14ac:dyDescent="0.2">
      <c r="D340" s="81"/>
      <c r="E340" s="81"/>
      <c r="Q340" s="52"/>
    </row>
    <row r="341" spans="4:17" x14ac:dyDescent="0.2">
      <c r="D341" s="81"/>
      <c r="E341" s="81"/>
      <c r="Q341" s="52"/>
    </row>
    <row r="342" spans="4:17" x14ac:dyDescent="0.2">
      <c r="D342" s="81"/>
      <c r="E342" s="81"/>
      <c r="Q342" s="52"/>
    </row>
    <row r="343" spans="4:17" x14ac:dyDescent="0.2">
      <c r="D343" s="81"/>
      <c r="E343" s="81"/>
      <c r="Q343" s="52"/>
    </row>
    <row r="344" spans="4:17" x14ac:dyDescent="0.2">
      <c r="D344" s="81"/>
      <c r="E344" s="81"/>
      <c r="Q344" s="52"/>
    </row>
    <row r="345" spans="4:17" x14ac:dyDescent="0.2">
      <c r="D345" s="81"/>
      <c r="E345" s="81"/>
      <c r="Q345" s="52"/>
    </row>
    <row r="346" spans="4:17" x14ac:dyDescent="0.2">
      <c r="D346" s="81"/>
      <c r="E346" s="81"/>
      <c r="Q346" s="52"/>
    </row>
    <row r="347" spans="4:17" x14ac:dyDescent="0.2">
      <c r="D347" s="81"/>
      <c r="E347" s="81"/>
      <c r="Q347" s="52"/>
    </row>
    <row r="348" spans="4:17" x14ac:dyDescent="0.2">
      <c r="D348" s="81"/>
      <c r="E348" s="81"/>
      <c r="Q348" s="52"/>
    </row>
    <row r="349" spans="4:17" x14ac:dyDescent="0.2">
      <c r="D349" s="81"/>
      <c r="E349" s="81"/>
      <c r="Q349" s="52"/>
    </row>
    <row r="350" spans="4:17" x14ac:dyDescent="0.2">
      <c r="D350" s="81"/>
      <c r="E350" s="81"/>
      <c r="Q350" s="52"/>
    </row>
    <row r="351" spans="4:17" x14ac:dyDescent="0.2">
      <c r="D351" s="81"/>
      <c r="E351" s="81"/>
      <c r="Q351" s="52"/>
    </row>
    <row r="352" spans="4:17" x14ac:dyDescent="0.2">
      <c r="D352" s="81"/>
      <c r="E352" s="81"/>
      <c r="Q352" s="52"/>
    </row>
    <row r="353" spans="4:17" x14ac:dyDescent="0.2">
      <c r="D353" s="81"/>
      <c r="E353" s="81"/>
      <c r="Q353" s="52"/>
    </row>
    <row r="354" spans="4:17" x14ac:dyDescent="0.2">
      <c r="D354" s="81"/>
      <c r="E354" s="81"/>
      <c r="Q354" s="52"/>
    </row>
    <row r="355" spans="4:17" x14ac:dyDescent="0.2">
      <c r="D355" s="81"/>
      <c r="E355" s="81"/>
      <c r="Q355" s="52"/>
    </row>
    <row r="356" spans="4:17" x14ac:dyDescent="0.2">
      <c r="D356" s="81"/>
      <c r="E356" s="81"/>
      <c r="Q356" s="52"/>
    </row>
    <row r="357" spans="4:17" x14ac:dyDescent="0.2">
      <c r="D357" s="81"/>
      <c r="E357" s="81"/>
      <c r="Q357" s="52"/>
    </row>
    <row r="358" spans="4:17" x14ac:dyDescent="0.2">
      <c r="D358" s="81"/>
      <c r="E358" s="81"/>
      <c r="Q358" s="52"/>
    </row>
    <row r="359" spans="4:17" x14ac:dyDescent="0.2">
      <c r="D359" s="81"/>
      <c r="E359" s="81"/>
      <c r="Q359" s="52"/>
    </row>
    <row r="360" spans="4:17" x14ac:dyDescent="0.2">
      <c r="D360" s="81"/>
      <c r="E360" s="81"/>
      <c r="Q360" s="52"/>
    </row>
    <row r="361" spans="4:17" x14ac:dyDescent="0.2">
      <c r="D361" s="81"/>
      <c r="E361" s="81"/>
      <c r="Q361" s="52"/>
    </row>
    <row r="362" spans="4:17" x14ac:dyDescent="0.2">
      <c r="D362" s="81"/>
      <c r="E362" s="81"/>
      <c r="Q362" s="52"/>
    </row>
    <row r="363" spans="4:17" x14ac:dyDescent="0.2">
      <c r="D363" s="81"/>
      <c r="E363" s="81"/>
      <c r="Q363" s="52"/>
    </row>
    <row r="364" spans="4:17" x14ac:dyDescent="0.2">
      <c r="D364" s="81"/>
      <c r="E364" s="81"/>
      <c r="Q364" s="52"/>
    </row>
    <row r="365" spans="4:17" x14ac:dyDescent="0.2">
      <c r="D365" s="81"/>
      <c r="E365" s="81"/>
      <c r="Q365" s="52"/>
    </row>
    <row r="366" spans="4:17" x14ac:dyDescent="0.2">
      <c r="D366" s="81"/>
      <c r="E366" s="81"/>
      <c r="Q366" s="52"/>
    </row>
    <row r="367" spans="4:17" x14ac:dyDescent="0.2">
      <c r="D367" s="81"/>
      <c r="E367" s="81"/>
      <c r="Q367" s="52"/>
    </row>
    <row r="368" spans="4:17" x14ac:dyDescent="0.2">
      <c r="D368" s="81"/>
      <c r="E368" s="81"/>
      <c r="Q368" s="52"/>
    </row>
    <row r="369" spans="4:17" x14ac:dyDescent="0.2">
      <c r="D369" s="81"/>
      <c r="E369" s="81"/>
      <c r="Q369" s="52"/>
    </row>
    <row r="370" spans="4:17" x14ac:dyDescent="0.2">
      <c r="D370" s="81"/>
      <c r="E370" s="81"/>
      <c r="Q370" s="52"/>
    </row>
    <row r="371" spans="4:17" x14ac:dyDescent="0.2">
      <c r="D371" s="81"/>
      <c r="E371" s="81"/>
      <c r="Q371" s="52"/>
    </row>
    <row r="372" spans="4:17" x14ac:dyDescent="0.2">
      <c r="D372" s="81"/>
      <c r="E372" s="81"/>
      <c r="Q372" s="52"/>
    </row>
    <row r="373" spans="4:17" x14ac:dyDescent="0.2">
      <c r="D373" s="81"/>
      <c r="E373" s="81"/>
      <c r="Q373" s="52"/>
    </row>
    <row r="374" spans="4:17" x14ac:dyDescent="0.2">
      <c r="D374" s="81"/>
      <c r="E374" s="81"/>
      <c r="Q374" s="52"/>
    </row>
    <row r="375" spans="4:17" x14ac:dyDescent="0.2">
      <c r="D375" s="81"/>
      <c r="E375" s="81"/>
      <c r="Q375" s="52"/>
    </row>
    <row r="376" spans="4:17" x14ac:dyDescent="0.2">
      <c r="D376" s="81"/>
      <c r="E376" s="81"/>
      <c r="Q376" s="52"/>
    </row>
    <row r="377" spans="4:17" x14ac:dyDescent="0.2">
      <c r="D377" s="81"/>
      <c r="E377" s="81"/>
      <c r="Q377" s="52"/>
    </row>
    <row r="378" spans="4:17" x14ac:dyDescent="0.2">
      <c r="D378" s="81"/>
      <c r="E378" s="81"/>
      <c r="Q378" s="52"/>
    </row>
    <row r="379" spans="4:17" x14ac:dyDescent="0.2">
      <c r="D379" s="81"/>
      <c r="E379" s="81"/>
      <c r="Q379" s="52"/>
    </row>
    <row r="380" spans="4:17" x14ac:dyDescent="0.2">
      <c r="D380" s="81"/>
      <c r="E380" s="81"/>
      <c r="Q380" s="52"/>
    </row>
    <row r="381" spans="4:17" x14ac:dyDescent="0.2">
      <c r="D381" s="81"/>
      <c r="E381" s="81"/>
      <c r="Q381" s="52"/>
    </row>
    <row r="382" spans="4:17" x14ac:dyDescent="0.2">
      <c r="D382" s="81"/>
      <c r="E382" s="81"/>
      <c r="Q382" s="52"/>
    </row>
    <row r="383" spans="4:17" x14ac:dyDescent="0.2">
      <c r="D383" s="81"/>
      <c r="E383" s="81"/>
      <c r="Q383" s="52"/>
    </row>
    <row r="384" spans="4:17" x14ac:dyDescent="0.2">
      <c r="D384" s="81"/>
      <c r="E384" s="81"/>
      <c r="Q384" s="52"/>
    </row>
    <row r="385" spans="4:17" x14ac:dyDescent="0.2">
      <c r="D385" s="81"/>
      <c r="E385" s="81"/>
      <c r="Q385" s="52"/>
    </row>
    <row r="386" spans="4:17" x14ac:dyDescent="0.2">
      <c r="D386" s="81"/>
      <c r="E386" s="81"/>
      <c r="Q386" s="52"/>
    </row>
    <row r="387" spans="4:17" x14ac:dyDescent="0.2">
      <c r="D387" s="81"/>
      <c r="E387" s="81"/>
      <c r="Q387" s="52"/>
    </row>
    <row r="388" spans="4:17" x14ac:dyDescent="0.2">
      <c r="D388" s="81"/>
      <c r="E388" s="81"/>
      <c r="Q388" s="52"/>
    </row>
    <row r="389" spans="4:17" x14ac:dyDescent="0.2">
      <c r="D389" s="81"/>
      <c r="E389" s="81"/>
      <c r="Q389" s="52"/>
    </row>
    <row r="390" spans="4:17" x14ac:dyDescent="0.2">
      <c r="D390" s="81"/>
      <c r="E390" s="81"/>
      <c r="Q390" s="52"/>
    </row>
    <row r="391" spans="4:17" x14ac:dyDescent="0.2">
      <c r="D391" s="81"/>
      <c r="E391" s="81"/>
      <c r="Q391" s="52"/>
    </row>
    <row r="392" spans="4:17" x14ac:dyDescent="0.2">
      <c r="D392" s="81"/>
      <c r="E392" s="81"/>
      <c r="Q392" s="52"/>
    </row>
    <row r="393" spans="4:17" x14ac:dyDescent="0.2">
      <c r="D393" s="81"/>
      <c r="E393" s="81"/>
      <c r="Q393" s="52"/>
    </row>
    <row r="394" spans="4:17" x14ac:dyDescent="0.2">
      <c r="D394" s="81"/>
      <c r="E394" s="81"/>
      <c r="Q394" s="52"/>
    </row>
    <row r="395" spans="4:17" x14ac:dyDescent="0.2">
      <c r="D395" s="81"/>
      <c r="E395" s="81"/>
      <c r="Q395" s="52"/>
    </row>
    <row r="396" spans="4:17" x14ac:dyDescent="0.2">
      <c r="D396" s="81"/>
      <c r="E396" s="81"/>
      <c r="Q396" s="52"/>
    </row>
    <row r="397" spans="4:17" x14ac:dyDescent="0.2">
      <c r="D397" s="81"/>
      <c r="E397" s="81"/>
      <c r="Q397" s="52"/>
    </row>
    <row r="398" spans="4:17" x14ac:dyDescent="0.2">
      <c r="D398" s="81"/>
      <c r="E398" s="81"/>
      <c r="Q398" s="52"/>
    </row>
    <row r="399" spans="4:17" x14ac:dyDescent="0.2">
      <c r="D399" s="81"/>
      <c r="E399" s="81"/>
      <c r="Q399" s="52"/>
    </row>
    <row r="400" spans="4:17" x14ac:dyDescent="0.2">
      <c r="D400" s="81"/>
      <c r="E400" s="81"/>
      <c r="Q400" s="52"/>
    </row>
    <row r="401" spans="4:17" x14ac:dyDescent="0.2">
      <c r="D401" s="81"/>
      <c r="E401" s="81"/>
      <c r="Q401" s="52"/>
    </row>
    <row r="402" spans="4:17" x14ac:dyDescent="0.2">
      <c r="Q402" s="52"/>
    </row>
    <row r="403" spans="4:17" x14ac:dyDescent="0.2">
      <c r="Q403" s="52"/>
    </row>
    <row r="404" spans="4:17" x14ac:dyDescent="0.2">
      <c r="Q404" s="52"/>
    </row>
    <row r="405" spans="4:17" x14ac:dyDescent="0.2">
      <c r="Q405" s="52"/>
    </row>
    <row r="406" spans="4:17" x14ac:dyDescent="0.2">
      <c r="Q406" s="52"/>
    </row>
    <row r="407" spans="4:17" x14ac:dyDescent="0.2">
      <c r="Q407" s="52"/>
    </row>
    <row r="408" spans="4:17" x14ac:dyDescent="0.2">
      <c r="Q408" s="52"/>
    </row>
    <row r="409" spans="4:17" x14ac:dyDescent="0.2">
      <c r="Q409" s="52"/>
    </row>
    <row r="410" spans="4:17" x14ac:dyDescent="0.2">
      <c r="Q410" s="52"/>
    </row>
    <row r="411" spans="4:17" x14ac:dyDescent="0.2">
      <c r="Q411" s="52"/>
    </row>
  </sheetData>
  <conditionalFormatting sqref="B8:B17 B20:B44">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8:B19">
    <cfRule type="cellIs" dxfId="0" priority="1"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44:E47 WVL983087:WVM983090 WLP983087:WLQ983090 WBT983087:WBU983090 VRX983087:VRY983090 VIB983087:VIC983090 UYF983087:UYG983090 UOJ983087:UOK983090 UEN983087:UEO983090 TUR983087:TUS983090 TKV983087:TKW983090 TAZ983087:TBA983090 SRD983087:SRE983090 SHH983087:SHI983090 RXL983087:RXM983090 RNP983087:RNQ983090 RDT983087:RDU983090 QTX983087:QTY983090 QKB983087:QKC983090 QAF983087:QAG983090 PQJ983087:PQK983090 PGN983087:PGO983090 OWR983087:OWS983090 OMV983087:OMW983090 OCZ983087:ODA983090 NTD983087:NTE983090 NJH983087:NJI983090 MZL983087:MZM983090 MPP983087:MPQ983090 MFT983087:MFU983090 LVX983087:LVY983090 LMB983087:LMC983090 LCF983087:LCG983090 KSJ983087:KSK983090 KIN983087:KIO983090 JYR983087:JYS983090 JOV983087:JOW983090 JEZ983087:JFA983090 IVD983087:IVE983090 ILH983087:ILI983090 IBL983087:IBM983090 HRP983087:HRQ983090 HHT983087:HHU983090 GXX983087:GXY983090 GOB983087:GOC983090 GEF983087:GEG983090 FUJ983087:FUK983090 FKN983087:FKO983090 FAR983087:FAS983090 EQV983087:EQW983090 EGZ983087:EHA983090 DXD983087:DXE983090 DNH983087:DNI983090 DDL983087:DDM983090 CTP983087:CTQ983090 CJT983087:CJU983090 BZX983087:BZY983090 BQB983087:BQC983090 BGF983087:BGG983090 AWJ983087:AWK983090 AMN983087:AMO983090 ACR983087:ACS983090 SV983087:SW983090 IZ983087:JA983090 D983084:E983087 WVL917551:WVM917554 WLP917551:WLQ917554 WBT917551:WBU917554 VRX917551:VRY917554 VIB917551:VIC917554 UYF917551:UYG917554 UOJ917551:UOK917554 UEN917551:UEO917554 TUR917551:TUS917554 TKV917551:TKW917554 TAZ917551:TBA917554 SRD917551:SRE917554 SHH917551:SHI917554 RXL917551:RXM917554 RNP917551:RNQ917554 RDT917551:RDU917554 QTX917551:QTY917554 QKB917551:QKC917554 QAF917551:QAG917554 PQJ917551:PQK917554 PGN917551:PGO917554 OWR917551:OWS917554 OMV917551:OMW917554 OCZ917551:ODA917554 NTD917551:NTE917554 NJH917551:NJI917554 MZL917551:MZM917554 MPP917551:MPQ917554 MFT917551:MFU917554 LVX917551:LVY917554 LMB917551:LMC917554 LCF917551:LCG917554 KSJ917551:KSK917554 KIN917551:KIO917554 JYR917551:JYS917554 JOV917551:JOW917554 JEZ917551:JFA917554 IVD917551:IVE917554 ILH917551:ILI917554 IBL917551:IBM917554 HRP917551:HRQ917554 HHT917551:HHU917554 GXX917551:GXY917554 GOB917551:GOC917554 GEF917551:GEG917554 FUJ917551:FUK917554 FKN917551:FKO917554 FAR917551:FAS917554 EQV917551:EQW917554 EGZ917551:EHA917554 DXD917551:DXE917554 DNH917551:DNI917554 DDL917551:DDM917554 CTP917551:CTQ917554 CJT917551:CJU917554 BZX917551:BZY917554 BQB917551:BQC917554 BGF917551:BGG917554 AWJ917551:AWK917554 AMN917551:AMO917554 ACR917551:ACS917554 SV917551:SW917554 IZ917551:JA917554 D917548:E917551 WVL852015:WVM852018 WLP852015:WLQ852018 WBT852015:WBU852018 VRX852015:VRY852018 VIB852015:VIC852018 UYF852015:UYG852018 UOJ852015:UOK852018 UEN852015:UEO852018 TUR852015:TUS852018 TKV852015:TKW852018 TAZ852015:TBA852018 SRD852015:SRE852018 SHH852015:SHI852018 RXL852015:RXM852018 RNP852015:RNQ852018 RDT852015:RDU852018 QTX852015:QTY852018 QKB852015:QKC852018 QAF852015:QAG852018 PQJ852015:PQK852018 PGN852015:PGO852018 OWR852015:OWS852018 OMV852015:OMW852018 OCZ852015:ODA852018 NTD852015:NTE852018 NJH852015:NJI852018 MZL852015:MZM852018 MPP852015:MPQ852018 MFT852015:MFU852018 LVX852015:LVY852018 LMB852015:LMC852018 LCF852015:LCG852018 KSJ852015:KSK852018 KIN852015:KIO852018 JYR852015:JYS852018 JOV852015:JOW852018 JEZ852015:JFA852018 IVD852015:IVE852018 ILH852015:ILI852018 IBL852015:IBM852018 HRP852015:HRQ852018 HHT852015:HHU852018 GXX852015:GXY852018 GOB852015:GOC852018 GEF852015:GEG852018 FUJ852015:FUK852018 FKN852015:FKO852018 FAR852015:FAS852018 EQV852015:EQW852018 EGZ852015:EHA852018 DXD852015:DXE852018 DNH852015:DNI852018 DDL852015:DDM852018 CTP852015:CTQ852018 CJT852015:CJU852018 BZX852015:BZY852018 BQB852015:BQC852018 BGF852015:BGG852018 AWJ852015:AWK852018 AMN852015:AMO852018 ACR852015:ACS852018 SV852015:SW852018 IZ852015:JA852018 D852012:E852015 WVL786479:WVM786482 WLP786479:WLQ786482 WBT786479:WBU786482 VRX786479:VRY786482 VIB786479:VIC786482 UYF786479:UYG786482 UOJ786479:UOK786482 UEN786479:UEO786482 TUR786479:TUS786482 TKV786479:TKW786482 TAZ786479:TBA786482 SRD786479:SRE786482 SHH786479:SHI786482 RXL786479:RXM786482 RNP786479:RNQ786482 RDT786479:RDU786482 QTX786479:QTY786482 QKB786479:QKC786482 QAF786479:QAG786482 PQJ786479:PQK786482 PGN786479:PGO786482 OWR786479:OWS786482 OMV786479:OMW786482 OCZ786479:ODA786482 NTD786479:NTE786482 NJH786479:NJI786482 MZL786479:MZM786482 MPP786479:MPQ786482 MFT786479:MFU786482 LVX786479:LVY786482 LMB786479:LMC786482 LCF786479:LCG786482 KSJ786479:KSK786482 KIN786479:KIO786482 JYR786479:JYS786482 JOV786479:JOW786482 JEZ786479:JFA786482 IVD786479:IVE786482 ILH786479:ILI786482 IBL786479:IBM786482 HRP786479:HRQ786482 HHT786479:HHU786482 GXX786479:GXY786482 GOB786479:GOC786482 GEF786479:GEG786482 FUJ786479:FUK786482 FKN786479:FKO786482 FAR786479:FAS786482 EQV786479:EQW786482 EGZ786479:EHA786482 DXD786479:DXE786482 DNH786479:DNI786482 DDL786479:DDM786482 CTP786479:CTQ786482 CJT786479:CJU786482 BZX786479:BZY786482 BQB786479:BQC786482 BGF786479:BGG786482 AWJ786479:AWK786482 AMN786479:AMO786482 ACR786479:ACS786482 SV786479:SW786482 IZ786479:JA786482 D786476:E786479 WVL720943:WVM720946 WLP720943:WLQ720946 WBT720943:WBU720946 VRX720943:VRY720946 VIB720943:VIC720946 UYF720943:UYG720946 UOJ720943:UOK720946 UEN720943:UEO720946 TUR720943:TUS720946 TKV720943:TKW720946 TAZ720943:TBA720946 SRD720943:SRE720946 SHH720943:SHI720946 RXL720943:RXM720946 RNP720943:RNQ720946 RDT720943:RDU720946 QTX720943:QTY720946 QKB720943:QKC720946 QAF720943:QAG720946 PQJ720943:PQK720946 PGN720943:PGO720946 OWR720943:OWS720946 OMV720943:OMW720946 OCZ720943:ODA720946 NTD720943:NTE720946 NJH720943:NJI720946 MZL720943:MZM720946 MPP720943:MPQ720946 MFT720943:MFU720946 LVX720943:LVY720946 LMB720943:LMC720946 LCF720943:LCG720946 KSJ720943:KSK720946 KIN720943:KIO720946 JYR720943:JYS720946 JOV720943:JOW720946 JEZ720943:JFA720946 IVD720943:IVE720946 ILH720943:ILI720946 IBL720943:IBM720946 HRP720943:HRQ720946 HHT720943:HHU720946 GXX720943:GXY720946 GOB720943:GOC720946 GEF720943:GEG720946 FUJ720943:FUK720946 FKN720943:FKO720946 FAR720943:FAS720946 EQV720943:EQW720946 EGZ720943:EHA720946 DXD720943:DXE720946 DNH720943:DNI720946 DDL720943:DDM720946 CTP720943:CTQ720946 CJT720943:CJU720946 BZX720943:BZY720946 BQB720943:BQC720946 BGF720943:BGG720946 AWJ720943:AWK720946 AMN720943:AMO720946 ACR720943:ACS720946 SV720943:SW720946 IZ720943:JA720946 D720940:E720943 WVL655407:WVM655410 WLP655407:WLQ655410 WBT655407:WBU655410 VRX655407:VRY655410 VIB655407:VIC655410 UYF655407:UYG655410 UOJ655407:UOK655410 UEN655407:UEO655410 TUR655407:TUS655410 TKV655407:TKW655410 TAZ655407:TBA655410 SRD655407:SRE655410 SHH655407:SHI655410 RXL655407:RXM655410 RNP655407:RNQ655410 RDT655407:RDU655410 QTX655407:QTY655410 QKB655407:QKC655410 QAF655407:QAG655410 PQJ655407:PQK655410 PGN655407:PGO655410 OWR655407:OWS655410 OMV655407:OMW655410 OCZ655407:ODA655410 NTD655407:NTE655410 NJH655407:NJI655410 MZL655407:MZM655410 MPP655407:MPQ655410 MFT655407:MFU655410 LVX655407:LVY655410 LMB655407:LMC655410 LCF655407:LCG655410 KSJ655407:KSK655410 KIN655407:KIO655410 JYR655407:JYS655410 JOV655407:JOW655410 JEZ655407:JFA655410 IVD655407:IVE655410 ILH655407:ILI655410 IBL655407:IBM655410 HRP655407:HRQ655410 HHT655407:HHU655410 GXX655407:GXY655410 GOB655407:GOC655410 GEF655407:GEG655410 FUJ655407:FUK655410 FKN655407:FKO655410 FAR655407:FAS655410 EQV655407:EQW655410 EGZ655407:EHA655410 DXD655407:DXE655410 DNH655407:DNI655410 DDL655407:DDM655410 CTP655407:CTQ655410 CJT655407:CJU655410 BZX655407:BZY655410 BQB655407:BQC655410 BGF655407:BGG655410 AWJ655407:AWK655410 AMN655407:AMO655410 ACR655407:ACS655410 SV655407:SW655410 IZ655407:JA655410 D655404:E655407 WVL589871:WVM589874 WLP589871:WLQ589874 WBT589871:WBU589874 VRX589871:VRY589874 VIB589871:VIC589874 UYF589871:UYG589874 UOJ589871:UOK589874 UEN589871:UEO589874 TUR589871:TUS589874 TKV589871:TKW589874 TAZ589871:TBA589874 SRD589871:SRE589874 SHH589871:SHI589874 RXL589871:RXM589874 RNP589871:RNQ589874 RDT589871:RDU589874 QTX589871:QTY589874 QKB589871:QKC589874 QAF589871:QAG589874 PQJ589871:PQK589874 PGN589871:PGO589874 OWR589871:OWS589874 OMV589871:OMW589874 OCZ589871:ODA589874 NTD589871:NTE589874 NJH589871:NJI589874 MZL589871:MZM589874 MPP589871:MPQ589874 MFT589871:MFU589874 LVX589871:LVY589874 LMB589871:LMC589874 LCF589871:LCG589874 KSJ589871:KSK589874 KIN589871:KIO589874 JYR589871:JYS589874 JOV589871:JOW589874 JEZ589871:JFA589874 IVD589871:IVE589874 ILH589871:ILI589874 IBL589871:IBM589874 HRP589871:HRQ589874 HHT589871:HHU589874 GXX589871:GXY589874 GOB589871:GOC589874 GEF589871:GEG589874 FUJ589871:FUK589874 FKN589871:FKO589874 FAR589871:FAS589874 EQV589871:EQW589874 EGZ589871:EHA589874 DXD589871:DXE589874 DNH589871:DNI589874 DDL589871:DDM589874 CTP589871:CTQ589874 CJT589871:CJU589874 BZX589871:BZY589874 BQB589871:BQC589874 BGF589871:BGG589874 AWJ589871:AWK589874 AMN589871:AMO589874 ACR589871:ACS589874 SV589871:SW589874 IZ589871:JA589874 D589868:E589871 WVL524335:WVM524338 WLP524335:WLQ524338 WBT524335:WBU524338 VRX524335:VRY524338 VIB524335:VIC524338 UYF524335:UYG524338 UOJ524335:UOK524338 UEN524335:UEO524338 TUR524335:TUS524338 TKV524335:TKW524338 TAZ524335:TBA524338 SRD524335:SRE524338 SHH524335:SHI524338 RXL524335:RXM524338 RNP524335:RNQ524338 RDT524335:RDU524338 QTX524335:QTY524338 QKB524335:QKC524338 QAF524335:QAG524338 PQJ524335:PQK524338 PGN524335:PGO524338 OWR524335:OWS524338 OMV524335:OMW524338 OCZ524335:ODA524338 NTD524335:NTE524338 NJH524335:NJI524338 MZL524335:MZM524338 MPP524335:MPQ524338 MFT524335:MFU524338 LVX524335:LVY524338 LMB524335:LMC524338 LCF524335:LCG524338 KSJ524335:KSK524338 KIN524335:KIO524338 JYR524335:JYS524338 JOV524335:JOW524338 JEZ524335:JFA524338 IVD524335:IVE524338 ILH524335:ILI524338 IBL524335:IBM524338 HRP524335:HRQ524338 HHT524335:HHU524338 GXX524335:GXY524338 GOB524335:GOC524338 GEF524335:GEG524338 FUJ524335:FUK524338 FKN524335:FKO524338 FAR524335:FAS524338 EQV524335:EQW524338 EGZ524335:EHA524338 DXD524335:DXE524338 DNH524335:DNI524338 DDL524335:DDM524338 CTP524335:CTQ524338 CJT524335:CJU524338 BZX524335:BZY524338 BQB524335:BQC524338 BGF524335:BGG524338 AWJ524335:AWK524338 AMN524335:AMO524338 ACR524335:ACS524338 SV524335:SW524338 IZ524335:JA524338 D524332:E524335 WVL458799:WVM458802 WLP458799:WLQ458802 WBT458799:WBU458802 VRX458799:VRY458802 VIB458799:VIC458802 UYF458799:UYG458802 UOJ458799:UOK458802 UEN458799:UEO458802 TUR458799:TUS458802 TKV458799:TKW458802 TAZ458799:TBA458802 SRD458799:SRE458802 SHH458799:SHI458802 RXL458799:RXM458802 RNP458799:RNQ458802 RDT458799:RDU458802 QTX458799:QTY458802 QKB458799:QKC458802 QAF458799:QAG458802 PQJ458799:PQK458802 PGN458799:PGO458802 OWR458799:OWS458802 OMV458799:OMW458802 OCZ458799:ODA458802 NTD458799:NTE458802 NJH458799:NJI458802 MZL458799:MZM458802 MPP458799:MPQ458802 MFT458799:MFU458802 LVX458799:LVY458802 LMB458799:LMC458802 LCF458799:LCG458802 KSJ458799:KSK458802 KIN458799:KIO458802 JYR458799:JYS458802 JOV458799:JOW458802 JEZ458799:JFA458802 IVD458799:IVE458802 ILH458799:ILI458802 IBL458799:IBM458802 HRP458799:HRQ458802 HHT458799:HHU458802 GXX458799:GXY458802 GOB458799:GOC458802 GEF458799:GEG458802 FUJ458799:FUK458802 FKN458799:FKO458802 FAR458799:FAS458802 EQV458799:EQW458802 EGZ458799:EHA458802 DXD458799:DXE458802 DNH458799:DNI458802 DDL458799:DDM458802 CTP458799:CTQ458802 CJT458799:CJU458802 BZX458799:BZY458802 BQB458799:BQC458802 BGF458799:BGG458802 AWJ458799:AWK458802 AMN458799:AMO458802 ACR458799:ACS458802 SV458799:SW458802 IZ458799:JA458802 D458796:E458799 WVL393263:WVM393266 WLP393263:WLQ393266 WBT393263:WBU393266 VRX393263:VRY393266 VIB393263:VIC393266 UYF393263:UYG393266 UOJ393263:UOK393266 UEN393263:UEO393266 TUR393263:TUS393266 TKV393263:TKW393266 TAZ393263:TBA393266 SRD393263:SRE393266 SHH393263:SHI393266 RXL393263:RXM393266 RNP393263:RNQ393266 RDT393263:RDU393266 QTX393263:QTY393266 QKB393263:QKC393266 QAF393263:QAG393266 PQJ393263:PQK393266 PGN393263:PGO393266 OWR393263:OWS393266 OMV393263:OMW393266 OCZ393263:ODA393266 NTD393263:NTE393266 NJH393263:NJI393266 MZL393263:MZM393266 MPP393263:MPQ393266 MFT393263:MFU393266 LVX393263:LVY393266 LMB393263:LMC393266 LCF393263:LCG393266 KSJ393263:KSK393266 KIN393263:KIO393266 JYR393263:JYS393266 JOV393263:JOW393266 JEZ393263:JFA393266 IVD393263:IVE393266 ILH393263:ILI393266 IBL393263:IBM393266 HRP393263:HRQ393266 HHT393263:HHU393266 GXX393263:GXY393266 GOB393263:GOC393266 GEF393263:GEG393266 FUJ393263:FUK393266 FKN393263:FKO393266 FAR393263:FAS393266 EQV393263:EQW393266 EGZ393263:EHA393266 DXD393263:DXE393266 DNH393263:DNI393266 DDL393263:DDM393266 CTP393263:CTQ393266 CJT393263:CJU393266 BZX393263:BZY393266 BQB393263:BQC393266 BGF393263:BGG393266 AWJ393263:AWK393266 AMN393263:AMO393266 ACR393263:ACS393266 SV393263:SW393266 IZ393263:JA393266 D393260:E393263 WVL327727:WVM327730 WLP327727:WLQ327730 WBT327727:WBU327730 VRX327727:VRY327730 VIB327727:VIC327730 UYF327727:UYG327730 UOJ327727:UOK327730 UEN327727:UEO327730 TUR327727:TUS327730 TKV327727:TKW327730 TAZ327727:TBA327730 SRD327727:SRE327730 SHH327727:SHI327730 RXL327727:RXM327730 RNP327727:RNQ327730 RDT327727:RDU327730 QTX327727:QTY327730 QKB327727:QKC327730 QAF327727:QAG327730 PQJ327727:PQK327730 PGN327727:PGO327730 OWR327727:OWS327730 OMV327727:OMW327730 OCZ327727:ODA327730 NTD327727:NTE327730 NJH327727:NJI327730 MZL327727:MZM327730 MPP327727:MPQ327730 MFT327727:MFU327730 LVX327727:LVY327730 LMB327727:LMC327730 LCF327727:LCG327730 KSJ327727:KSK327730 KIN327727:KIO327730 JYR327727:JYS327730 JOV327727:JOW327730 JEZ327727:JFA327730 IVD327727:IVE327730 ILH327727:ILI327730 IBL327727:IBM327730 HRP327727:HRQ327730 HHT327727:HHU327730 GXX327727:GXY327730 GOB327727:GOC327730 GEF327727:GEG327730 FUJ327727:FUK327730 FKN327727:FKO327730 FAR327727:FAS327730 EQV327727:EQW327730 EGZ327727:EHA327730 DXD327727:DXE327730 DNH327727:DNI327730 DDL327727:DDM327730 CTP327727:CTQ327730 CJT327727:CJU327730 BZX327727:BZY327730 BQB327727:BQC327730 BGF327727:BGG327730 AWJ327727:AWK327730 AMN327727:AMO327730 ACR327727:ACS327730 SV327727:SW327730 IZ327727:JA327730 D327724:E327727 WVL262191:WVM262194 WLP262191:WLQ262194 WBT262191:WBU262194 VRX262191:VRY262194 VIB262191:VIC262194 UYF262191:UYG262194 UOJ262191:UOK262194 UEN262191:UEO262194 TUR262191:TUS262194 TKV262191:TKW262194 TAZ262191:TBA262194 SRD262191:SRE262194 SHH262191:SHI262194 RXL262191:RXM262194 RNP262191:RNQ262194 RDT262191:RDU262194 QTX262191:QTY262194 QKB262191:QKC262194 QAF262191:QAG262194 PQJ262191:PQK262194 PGN262191:PGO262194 OWR262191:OWS262194 OMV262191:OMW262194 OCZ262191:ODA262194 NTD262191:NTE262194 NJH262191:NJI262194 MZL262191:MZM262194 MPP262191:MPQ262194 MFT262191:MFU262194 LVX262191:LVY262194 LMB262191:LMC262194 LCF262191:LCG262194 KSJ262191:KSK262194 KIN262191:KIO262194 JYR262191:JYS262194 JOV262191:JOW262194 JEZ262191:JFA262194 IVD262191:IVE262194 ILH262191:ILI262194 IBL262191:IBM262194 HRP262191:HRQ262194 HHT262191:HHU262194 GXX262191:GXY262194 GOB262191:GOC262194 GEF262191:GEG262194 FUJ262191:FUK262194 FKN262191:FKO262194 FAR262191:FAS262194 EQV262191:EQW262194 EGZ262191:EHA262194 DXD262191:DXE262194 DNH262191:DNI262194 DDL262191:DDM262194 CTP262191:CTQ262194 CJT262191:CJU262194 BZX262191:BZY262194 BQB262191:BQC262194 BGF262191:BGG262194 AWJ262191:AWK262194 AMN262191:AMO262194 ACR262191:ACS262194 SV262191:SW262194 IZ262191:JA262194 D262188:E262191 WVL196655:WVM196658 WLP196655:WLQ196658 WBT196655:WBU196658 VRX196655:VRY196658 VIB196655:VIC196658 UYF196655:UYG196658 UOJ196655:UOK196658 UEN196655:UEO196658 TUR196655:TUS196658 TKV196655:TKW196658 TAZ196655:TBA196658 SRD196655:SRE196658 SHH196655:SHI196658 RXL196655:RXM196658 RNP196655:RNQ196658 RDT196655:RDU196658 QTX196655:QTY196658 QKB196655:QKC196658 QAF196655:QAG196658 PQJ196655:PQK196658 PGN196655:PGO196658 OWR196655:OWS196658 OMV196655:OMW196658 OCZ196655:ODA196658 NTD196655:NTE196658 NJH196655:NJI196658 MZL196655:MZM196658 MPP196655:MPQ196658 MFT196655:MFU196658 LVX196655:LVY196658 LMB196655:LMC196658 LCF196655:LCG196658 KSJ196655:KSK196658 KIN196655:KIO196658 JYR196655:JYS196658 JOV196655:JOW196658 JEZ196655:JFA196658 IVD196655:IVE196658 ILH196655:ILI196658 IBL196655:IBM196658 HRP196655:HRQ196658 HHT196655:HHU196658 GXX196655:GXY196658 GOB196655:GOC196658 GEF196655:GEG196658 FUJ196655:FUK196658 FKN196655:FKO196658 FAR196655:FAS196658 EQV196655:EQW196658 EGZ196655:EHA196658 DXD196655:DXE196658 DNH196655:DNI196658 DDL196655:DDM196658 CTP196655:CTQ196658 CJT196655:CJU196658 BZX196655:BZY196658 BQB196655:BQC196658 BGF196655:BGG196658 AWJ196655:AWK196658 AMN196655:AMO196658 ACR196655:ACS196658 SV196655:SW196658 IZ196655:JA196658 D196652:E196655 WVL131119:WVM131122 WLP131119:WLQ131122 WBT131119:WBU131122 VRX131119:VRY131122 VIB131119:VIC131122 UYF131119:UYG131122 UOJ131119:UOK131122 UEN131119:UEO131122 TUR131119:TUS131122 TKV131119:TKW131122 TAZ131119:TBA131122 SRD131119:SRE131122 SHH131119:SHI131122 RXL131119:RXM131122 RNP131119:RNQ131122 RDT131119:RDU131122 QTX131119:QTY131122 QKB131119:QKC131122 QAF131119:QAG131122 PQJ131119:PQK131122 PGN131119:PGO131122 OWR131119:OWS131122 OMV131119:OMW131122 OCZ131119:ODA131122 NTD131119:NTE131122 NJH131119:NJI131122 MZL131119:MZM131122 MPP131119:MPQ131122 MFT131119:MFU131122 LVX131119:LVY131122 LMB131119:LMC131122 LCF131119:LCG131122 KSJ131119:KSK131122 KIN131119:KIO131122 JYR131119:JYS131122 JOV131119:JOW131122 JEZ131119:JFA131122 IVD131119:IVE131122 ILH131119:ILI131122 IBL131119:IBM131122 HRP131119:HRQ131122 HHT131119:HHU131122 GXX131119:GXY131122 GOB131119:GOC131122 GEF131119:GEG131122 FUJ131119:FUK131122 FKN131119:FKO131122 FAR131119:FAS131122 EQV131119:EQW131122 EGZ131119:EHA131122 DXD131119:DXE131122 DNH131119:DNI131122 DDL131119:DDM131122 CTP131119:CTQ131122 CJT131119:CJU131122 BZX131119:BZY131122 BQB131119:BQC131122 BGF131119:BGG131122 AWJ131119:AWK131122 AMN131119:AMO131122 ACR131119:ACS131122 SV131119:SW131122 IZ131119:JA131122 D131116:E131119 WVL65583:WVM65586 WLP65583:WLQ65586 WBT65583:WBU65586 VRX65583:VRY65586 VIB65583:VIC65586 UYF65583:UYG65586 UOJ65583:UOK65586 UEN65583:UEO65586 TUR65583:TUS65586 TKV65583:TKW65586 TAZ65583:TBA65586 SRD65583:SRE65586 SHH65583:SHI65586 RXL65583:RXM65586 RNP65583:RNQ65586 RDT65583:RDU65586 QTX65583:QTY65586 QKB65583:QKC65586 QAF65583:QAG65586 PQJ65583:PQK65586 PGN65583:PGO65586 OWR65583:OWS65586 OMV65583:OMW65586 OCZ65583:ODA65586 NTD65583:NTE65586 NJH65583:NJI65586 MZL65583:MZM65586 MPP65583:MPQ65586 MFT65583:MFU65586 LVX65583:LVY65586 LMB65583:LMC65586 LCF65583:LCG65586 KSJ65583:KSK65586 KIN65583:KIO65586 JYR65583:JYS65586 JOV65583:JOW65586 JEZ65583:JFA65586 IVD65583:IVE65586 ILH65583:ILI65586 IBL65583:IBM65586 HRP65583:HRQ65586 HHT65583:HHU65586 GXX65583:GXY65586 GOB65583:GOC65586 GEF65583:GEG65586 FUJ65583:FUK65586 FKN65583:FKO65586 FAR65583:FAS65586 EQV65583:EQW65586 EGZ65583:EHA65586 DXD65583:DXE65586 DNH65583:DNI65586 DDL65583:DDM65586 CTP65583:CTQ65586 CJT65583:CJU65586 BZX65583:BZY65586 BQB65583:BQC65586 BGF65583:BGG65586 AWJ65583:AWK65586 AMN65583:AMO65586 ACR65583:ACS65586 SV65583:SW65586 IZ65583:JA65586 D65580:E65583 WVL47:WVM50 WLP47:WLQ50 WBT47:WBU50 VRX47:VRY50 VIB47:VIC50 UYF47:UYG50 UOJ47:UOK50 UEN47:UEO50 TUR47:TUS50 TKV47:TKW50 TAZ47:TBA50 SRD47:SRE50 SHH47:SHI50 RXL47:RXM50 RNP47:RNQ50 RDT47:RDU50 QTX47:QTY50 QKB47:QKC50 QAF47:QAG50 PQJ47:PQK50 PGN47:PGO50 OWR47:OWS50 OMV47:OMW50 OCZ47:ODA50 NTD47:NTE50 NJH47:NJI50 MZL47:MZM50 MPP47:MPQ50 MFT47:MFU50 LVX47:LVY50 LMB47:LMC50 LCF47:LCG50 KSJ47:KSK50 KIN47:KIO50 JYR47:JYS50 JOV47:JOW50 JEZ47:JFA50 IVD47:IVE50 ILH47:ILI50 IBL47:IBM50 HRP47:HRQ50 HHT47:HHU50 GXX47:GXY50 GOB47:GOC50 GEF47:GEG50 FUJ47:FUK50 FKN47:FKO50 FAR47:FAS50 EQV47:EQW50 EGZ47:EHA50 DXD47:DXE50 DNH47:DNI50 DDL47:DDM50 CTP47:CTQ50 CJT47:CJU50 BZX47:BZY50 BQB47:BQC50 BGF47:BGG50 AWJ47:AWK50 AMN47:AMO50 ACR47:ACS50 SV47:SW50 IZ47:JA50" xr:uid="{6D60467E-D8AB-4D6C-9BEA-00CEB8454F2F}">
      <formula1>$D$67:$D$401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5:F47 JB48:JB50 SX48:SX50 ACT48:ACT50 AMP48:AMP50 AWL48:AWL50 BGH48:BGH50 BQD48:BQD50 BZZ48:BZZ50 CJV48:CJV50 CTR48:CTR50 DDN48:DDN50 DNJ48:DNJ50 DXF48:DXF50 EHB48:EHB50 EQX48:EQX50 FAT48:FAT50 FKP48:FKP50 FUL48:FUL50 GEH48:GEH50 GOD48:GOD50 GXZ48:GXZ50 HHV48:HHV50 HRR48:HRR50 IBN48:IBN50 ILJ48:ILJ50 IVF48:IVF50 JFB48:JFB50 JOX48:JOX50 JYT48:JYT50 KIP48:KIP50 KSL48:KSL50 LCH48:LCH50 LMD48:LMD50 LVZ48:LVZ50 MFV48:MFV50 MPR48:MPR50 MZN48:MZN50 NJJ48:NJJ50 NTF48:NTF50 ODB48:ODB50 OMX48:OMX50 OWT48:OWT50 PGP48:PGP50 PQL48:PQL50 QAH48:QAH50 QKD48:QKD50 QTZ48:QTZ50 RDV48:RDV50 RNR48:RNR50 RXN48:RXN50 SHJ48:SHJ50 SRF48:SRF50 TBB48:TBB50 TKX48:TKX50 TUT48:TUT50 UEP48:UEP50 UOL48:UOL50 UYH48:UYH50 VID48:VID50 VRZ48:VRZ50 WBV48:WBV50 WLR48:WLR50 WVN48:WVN50 F65581:F65583 JB65584:JB65586 SX65584:SX65586 ACT65584:ACT65586 AMP65584:AMP65586 AWL65584:AWL65586 BGH65584:BGH65586 BQD65584:BQD65586 BZZ65584:BZZ65586 CJV65584:CJV65586 CTR65584:CTR65586 DDN65584:DDN65586 DNJ65584:DNJ65586 DXF65584:DXF65586 EHB65584:EHB65586 EQX65584:EQX65586 FAT65584:FAT65586 FKP65584:FKP65586 FUL65584:FUL65586 GEH65584:GEH65586 GOD65584:GOD65586 GXZ65584:GXZ65586 HHV65584:HHV65586 HRR65584:HRR65586 IBN65584:IBN65586 ILJ65584:ILJ65586 IVF65584:IVF65586 JFB65584:JFB65586 JOX65584:JOX65586 JYT65584:JYT65586 KIP65584:KIP65586 KSL65584:KSL65586 LCH65584:LCH65586 LMD65584:LMD65586 LVZ65584:LVZ65586 MFV65584:MFV65586 MPR65584:MPR65586 MZN65584:MZN65586 NJJ65584:NJJ65586 NTF65584:NTF65586 ODB65584:ODB65586 OMX65584:OMX65586 OWT65584:OWT65586 PGP65584:PGP65586 PQL65584:PQL65586 QAH65584:QAH65586 QKD65584:QKD65586 QTZ65584:QTZ65586 RDV65584:RDV65586 RNR65584:RNR65586 RXN65584:RXN65586 SHJ65584:SHJ65586 SRF65584:SRF65586 TBB65584:TBB65586 TKX65584:TKX65586 TUT65584:TUT65586 UEP65584:UEP65586 UOL65584:UOL65586 UYH65584:UYH65586 VID65584:VID65586 VRZ65584:VRZ65586 WBV65584:WBV65586 WLR65584:WLR65586 WVN65584:WVN65586 F131117:F131119 JB131120:JB131122 SX131120:SX131122 ACT131120:ACT131122 AMP131120:AMP131122 AWL131120:AWL131122 BGH131120:BGH131122 BQD131120:BQD131122 BZZ131120:BZZ131122 CJV131120:CJV131122 CTR131120:CTR131122 DDN131120:DDN131122 DNJ131120:DNJ131122 DXF131120:DXF131122 EHB131120:EHB131122 EQX131120:EQX131122 FAT131120:FAT131122 FKP131120:FKP131122 FUL131120:FUL131122 GEH131120:GEH131122 GOD131120:GOD131122 GXZ131120:GXZ131122 HHV131120:HHV131122 HRR131120:HRR131122 IBN131120:IBN131122 ILJ131120:ILJ131122 IVF131120:IVF131122 JFB131120:JFB131122 JOX131120:JOX131122 JYT131120:JYT131122 KIP131120:KIP131122 KSL131120:KSL131122 LCH131120:LCH131122 LMD131120:LMD131122 LVZ131120:LVZ131122 MFV131120:MFV131122 MPR131120:MPR131122 MZN131120:MZN131122 NJJ131120:NJJ131122 NTF131120:NTF131122 ODB131120:ODB131122 OMX131120:OMX131122 OWT131120:OWT131122 PGP131120:PGP131122 PQL131120:PQL131122 QAH131120:QAH131122 QKD131120:QKD131122 QTZ131120:QTZ131122 RDV131120:RDV131122 RNR131120:RNR131122 RXN131120:RXN131122 SHJ131120:SHJ131122 SRF131120:SRF131122 TBB131120:TBB131122 TKX131120:TKX131122 TUT131120:TUT131122 UEP131120:UEP131122 UOL131120:UOL131122 UYH131120:UYH131122 VID131120:VID131122 VRZ131120:VRZ131122 WBV131120:WBV131122 WLR131120:WLR131122 WVN131120:WVN131122 F196653:F196655 JB196656:JB196658 SX196656:SX196658 ACT196656:ACT196658 AMP196656:AMP196658 AWL196656:AWL196658 BGH196656:BGH196658 BQD196656:BQD196658 BZZ196656:BZZ196658 CJV196656:CJV196658 CTR196656:CTR196658 DDN196656:DDN196658 DNJ196656:DNJ196658 DXF196656:DXF196658 EHB196656:EHB196658 EQX196656:EQX196658 FAT196656:FAT196658 FKP196656:FKP196658 FUL196656:FUL196658 GEH196656:GEH196658 GOD196656:GOD196658 GXZ196656:GXZ196658 HHV196656:HHV196658 HRR196656:HRR196658 IBN196656:IBN196658 ILJ196656:ILJ196658 IVF196656:IVF196658 JFB196656:JFB196658 JOX196656:JOX196658 JYT196656:JYT196658 KIP196656:KIP196658 KSL196656:KSL196658 LCH196656:LCH196658 LMD196656:LMD196658 LVZ196656:LVZ196658 MFV196656:MFV196658 MPR196656:MPR196658 MZN196656:MZN196658 NJJ196656:NJJ196658 NTF196656:NTF196658 ODB196656:ODB196658 OMX196656:OMX196658 OWT196656:OWT196658 PGP196656:PGP196658 PQL196656:PQL196658 QAH196656:QAH196658 QKD196656:QKD196658 QTZ196656:QTZ196658 RDV196656:RDV196658 RNR196656:RNR196658 RXN196656:RXN196658 SHJ196656:SHJ196658 SRF196656:SRF196658 TBB196656:TBB196658 TKX196656:TKX196658 TUT196656:TUT196658 UEP196656:UEP196658 UOL196656:UOL196658 UYH196656:UYH196658 VID196656:VID196658 VRZ196656:VRZ196658 WBV196656:WBV196658 WLR196656:WLR196658 WVN196656:WVN196658 F262189:F262191 JB262192:JB262194 SX262192:SX262194 ACT262192:ACT262194 AMP262192:AMP262194 AWL262192:AWL262194 BGH262192:BGH262194 BQD262192:BQD262194 BZZ262192:BZZ262194 CJV262192:CJV262194 CTR262192:CTR262194 DDN262192:DDN262194 DNJ262192:DNJ262194 DXF262192:DXF262194 EHB262192:EHB262194 EQX262192:EQX262194 FAT262192:FAT262194 FKP262192:FKP262194 FUL262192:FUL262194 GEH262192:GEH262194 GOD262192:GOD262194 GXZ262192:GXZ262194 HHV262192:HHV262194 HRR262192:HRR262194 IBN262192:IBN262194 ILJ262192:ILJ262194 IVF262192:IVF262194 JFB262192:JFB262194 JOX262192:JOX262194 JYT262192:JYT262194 KIP262192:KIP262194 KSL262192:KSL262194 LCH262192:LCH262194 LMD262192:LMD262194 LVZ262192:LVZ262194 MFV262192:MFV262194 MPR262192:MPR262194 MZN262192:MZN262194 NJJ262192:NJJ262194 NTF262192:NTF262194 ODB262192:ODB262194 OMX262192:OMX262194 OWT262192:OWT262194 PGP262192:PGP262194 PQL262192:PQL262194 QAH262192:QAH262194 QKD262192:QKD262194 QTZ262192:QTZ262194 RDV262192:RDV262194 RNR262192:RNR262194 RXN262192:RXN262194 SHJ262192:SHJ262194 SRF262192:SRF262194 TBB262192:TBB262194 TKX262192:TKX262194 TUT262192:TUT262194 UEP262192:UEP262194 UOL262192:UOL262194 UYH262192:UYH262194 VID262192:VID262194 VRZ262192:VRZ262194 WBV262192:WBV262194 WLR262192:WLR262194 WVN262192:WVN262194 F327725:F327727 JB327728:JB327730 SX327728:SX327730 ACT327728:ACT327730 AMP327728:AMP327730 AWL327728:AWL327730 BGH327728:BGH327730 BQD327728:BQD327730 BZZ327728:BZZ327730 CJV327728:CJV327730 CTR327728:CTR327730 DDN327728:DDN327730 DNJ327728:DNJ327730 DXF327728:DXF327730 EHB327728:EHB327730 EQX327728:EQX327730 FAT327728:FAT327730 FKP327728:FKP327730 FUL327728:FUL327730 GEH327728:GEH327730 GOD327728:GOD327730 GXZ327728:GXZ327730 HHV327728:HHV327730 HRR327728:HRR327730 IBN327728:IBN327730 ILJ327728:ILJ327730 IVF327728:IVF327730 JFB327728:JFB327730 JOX327728:JOX327730 JYT327728:JYT327730 KIP327728:KIP327730 KSL327728:KSL327730 LCH327728:LCH327730 LMD327728:LMD327730 LVZ327728:LVZ327730 MFV327728:MFV327730 MPR327728:MPR327730 MZN327728:MZN327730 NJJ327728:NJJ327730 NTF327728:NTF327730 ODB327728:ODB327730 OMX327728:OMX327730 OWT327728:OWT327730 PGP327728:PGP327730 PQL327728:PQL327730 QAH327728:QAH327730 QKD327728:QKD327730 QTZ327728:QTZ327730 RDV327728:RDV327730 RNR327728:RNR327730 RXN327728:RXN327730 SHJ327728:SHJ327730 SRF327728:SRF327730 TBB327728:TBB327730 TKX327728:TKX327730 TUT327728:TUT327730 UEP327728:UEP327730 UOL327728:UOL327730 UYH327728:UYH327730 VID327728:VID327730 VRZ327728:VRZ327730 WBV327728:WBV327730 WLR327728:WLR327730 WVN327728:WVN327730 F393261:F393263 JB393264:JB393266 SX393264:SX393266 ACT393264:ACT393266 AMP393264:AMP393266 AWL393264:AWL393266 BGH393264:BGH393266 BQD393264:BQD393266 BZZ393264:BZZ393266 CJV393264:CJV393266 CTR393264:CTR393266 DDN393264:DDN393266 DNJ393264:DNJ393266 DXF393264:DXF393266 EHB393264:EHB393266 EQX393264:EQX393266 FAT393264:FAT393266 FKP393264:FKP393266 FUL393264:FUL393266 GEH393264:GEH393266 GOD393264:GOD393266 GXZ393264:GXZ393266 HHV393264:HHV393266 HRR393264:HRR393266 IBN393264:IBN393266 ILJ393264:ILJ393266 IVF393264:IVF393266 JFB393264:JFB393266 JOX393264:JOX393266 JYT393264:JYT393266 KIP393264:KIP393266 KSL393264:KSL393266 LCH393264:LCH393266 LMD393264:LMD393266 LVZ393264:LVZ393266 MFV393264:MFV393266 MPR393264:MPR393266 MZN393264:MZN393266 NJJ393264:NJJ393266 NTF393264:NTF393266 ODB393264:ODB393266 OMX393264:OMX393266 OWT393264:OWT393266 PGP393264:PGP393266 PQL393264:PQL393266 QAH393264:QAH393266 QKD393264:QKD393266 QTZ393264:QTZ393266 RDV393264:RDV393266 RNR393264:RNR393266 RXN393264:RXN393266 SHJ393264:SHJ393266 SRF393264:SRF393266 TBB393264:TBB393266 TKX393264:TKX393266 TUT393264:TUT393266 UEP393264:UEP393266 UOL393264:UOL393266 UYH393264:UYH393266 VID393264:VID393266 VRZ393264:VRZ393266 WBV393264:WBV393266 WLR393264:WLR393266 WVN393264:WVN393266 F458797:F458799 JB458800:JB458802 SX458800:SX458802 ACT458800:ACT458802 AMP458800:AMP458802 AWL458800:AWL458802 BGH458800:BGH458802 BQD458800:BQD458802 BZZ458800:BZZ458802 CJV458800:CJV458802 CTR458800:CTR458802 DDN458800:DDN458802 DNJ458800:DNJ458802 DXF458800:DXF458802 EHB458800:EHB458802 EQX458800:EQX458802 FAT458800:FAT458802 FKP458800:FKP458802 FUL458800:FUL458802 GEH458800:GEH458802 GOD458800:GOD458802 GXZ458800:GXZ458802 HHV458800:HHV458802 HRR458800:HRR458802 IBN458800:IBN458802 ILJ458800:ILJ458802 IVF458800:IVF458802 JFB458800:JFB458802 JOX458800:JOX458802 JYT458800:JYT458802 KIP458800:KIP458802 KSL458800:KSL458802 LCH458800:LCH458802 LMD458800:LMD458802 LVZ458800:LVZ458802 MFV458800:MFV458802 MPR458800:MPR458802 MZN458800:MZN458802 NJJ458800:NJJ458802 NTF458800:NTF458802 ODB458800:ODB458802 OMX458800:OMX458802 OWT458800:OWT458802 PGP458800:PGP458802 PQL458800:PQL458802 QAH458800:QAH458802 QKD458800:QKD458802 QTZ458800:QTZ458802 RDV458800:RDV458802 RNR458800:RNR458802 RXN458800:RXN458802 SHJ458800:SHJ458802 SRF458800:SRF458802 TBB458800:TBB458802 TKX458800:TKX458802 TUT458800:TUT458802 UEP458800:UEP458802 UOL458800:UOL458802 UYH458800:UYH458802 VID458800:VID458802 VRZ458800:VRZ458802 WBV458800:WBV458802 WLR458800:WLR458802 WVN458800:WVN458802 F524333:F524335 JB524336:JB524338 SX524336:SX524338 ACT524336:ACT524338 AMP524336:AMP524338 AWL524336:AWL524338 BGH524336:BGH524338 BQD524336:BQD524338 BZZ524336:BZZ524338 CJV524336:CJV524338 CTR524336:CTR524338 DDN524336:DDN524338 DNJ524336:DNJ524338 DXF524336:DXF524338 EHB524336:EHB524338 EQX524336:EQX524338 FAT524336:FAT524338 FKP524336:FKP524338 FUL524336:FUL524338 GEH524336:GEH524338 GOD524336:GOD524338 GXZ524336:GXZ524338 HHV524336:HHV524338 HRR524336:HRR524338 IBN524336:IBN524338 ILJ524336:ILJ524338 IVF524336:IVF524338 JFB524336:JFB524338 JOX524336:JOX524338 JYT524336:JYT524338 KIP524336:KIP524338 KSL524336:KSL524338 LCH524336:LCH524338 LMD524336:LMD524338 LVZ524336:LVZ524338 MFV524336:MFV524338 MPR524336:MPR524338 MZN524336:MZN524338 NJJ524336:NJJ524338 NTF524336:NTF524338 ODB524336:ODB524338 OMX524336:OMX524338 OWT524336:OWT524338 PGP524336:PGP524338 PQL524336:PQL524338 QAH524336:QAH524338 QKD524336:QKD524338 QTZ524336:QTZ524338 RDV524336:RDV524338 RNR524336:RNR524338 RXN524336:RXN524338 SHJ524336:SHJ524338 SRF524336:SRF524338 TBB524336:TBB524338 TKX524336:TKX524338 TUT524336:TUT524338 UEP524336:UEP524338 UOL524336:UOL524338 UYH524336:UYH524338 VID524336:VID524338 VRZ524336:VRZ524338 WBV524336:WBV524338 WLR524336:WLR524338 WVN524336:WVN524338 F589869:F589871 JB589872:JB589874 SX589872:SX589874 ACT589872:ACT589874 AMP589872:AMP589874 AWL589872:AWL589874 BGH589872:BGH589874 BQD589872:BQD589874 BZZ589872:BZZ589874 CJV589872:CJV589874 CTR589872:CTR589874 DDN589872:DDN589874 DNJ589872:DNJ589874 DXF589872:DXF589874 EHB589872:EHB589874 EQX589872:EQX589874 FAT589872:FAT589874 FKP589872:FKP589874 FUL589872:FUL589874 GEH589872:GEH589874 GOD589872:GOD589874 GXZ589872:GXZ589874 HHV589872:HHV589874 HRR589872:HRR589874 IBN589872:IBN589874 ILJ589872:ILJ589874 IVF589872:IVF589874 JFB589872:JFB589874 JOX589872:JOX589874 JYT589872:JYT589874 KIP589872:KIP589874 KSL589872:KSL589874 LCH589872:LCH589874 LMD589872:LMD589874 LVZ589872:LVZ589874 MFV589872:MFV589874 MPR589872:MPR589874 MZN589872:MZN589874 NJJ589872:NJJ589874 NTF589872:NTF589874 ODB589872:ODB589874 OMX589872:OMX589874 OWT589872:OWT589874 PGP589872:PGP589874 PQL589872:PQL589874 QAH589872:QAH589874 QKD589872:QKD589874 QTZ589872:QTZ589874 RDV589872:RDV589874 RNR589872:RNR589874 RXN589872:RXN589874 SHJ589872:SHJ589874 SRF589872:SRF589874 TBB589872:TBB589874 TKX589872:TKX589874 TUT589872:TUT589874 UEP589872:UEP589874 UOL589872:UOL589874 UYH589872:UYH589874 VID589872:VID589874 VRZ589872:VRZ589874 WBV589872:WBV589874 WLR589872:WLR589874 WVN589872:WVN589874 F655405:F655407 JB655408:JB655410 SX655408:SX655410 ACT655408:ACT655410 AMP655408:AMP655410 AWL655408:AWL655410 BGH655408:BGH655410 BQD655408:BQD655410 BZZ655408:BZZ655410 CJV655408:CJV655410 CTR655408:CTR655410 DDN655408:DDN655410 DNJ655408:DNJ655410 DXF655408:DXF655410 EHB655408:EHB655410 EQX655408:EQX655410 FAT655408:FAT655410 FKP655408:FKP655410 FUL655408:FUL655410 GEH655408:GEH655410 GOD655408:GOD655410 GXZ655408:GXZ655410 HHV655408:HHV655410 HRR655408:HRR655410 IBN655408:IBN655410 ILJ655408:ILJ655410 IVF655408:IVF655410 JFB655408:JFB655410 JOX655408:JOX655410 JYT655408:JYT655410 KIP655408:KIP655410 KSL655408:KSL655410 LCH655408:LCH655410 LMD655408:LMD655410 LVZ655408:LVZ655410 MFV655408:MFV655410 MPR655408:MPR655410 MZN655408:MZN655410 NJJ655408:NJJ655410 NTF655408:NTF655410 ODB655408:ODB655410 OMX655408:OMX655410 OWT655408:OWT655410 PGP655408:PGP655410 PQL655408:PQL655410 QAH655408:QAH655410 QKD655408:QKD655410 QTZ655408:QTZ655410 RDV655408:RDV655410 RNR655408:RNR655410 RXN655408:RXN655410 SHJ655408:SHJ655410 SRF655408:SRF655410 TBB655408:TBB655410 TKX655408:TKX655410 TUT655408:TUT655410 UEP655408:UEP655410 UOL655408:UOL655410 UYH655408:UYH655410 VID655408:VID655410 VRZ655408:VRZ655410 WBV655408:WBV655410 WLR655408:WLR655410 WVN655408:WVN655410 F720941:F720943 JB720944:JB720946 SX720944:SX720946 ACT720944:ACT720946 AMP720944:AMP720946 AWL720944:AWL720946 BGH720944:BGH720946 BQD720944:BQD720946 BZZ720944:BZZ720946 CJV720944:CJV720946 CTR720944:CTR720946 DDN720944:DDN720946 DNJ720944:DNJ720946 DXF720944:DXF720946 EHB720944:EHB720946 EQX720944:EQX720946 FAT720944:FAT720946 FKP720944:FKP720946 FUL720944:FUL720946 GEH720944:GEH720946 GOD720944:GOD720946 GXZ720944:GXZ720946 HHV720944:HHV720946 HRR720944:HRR720946 IBN720944:IBN720946 ILJ720944:ILJ720946 IVF720944:IVF720946 JFB720944:JFB720946 JOX720944:JOX720946 JYT720944:JYT720946 KIP720944:KIP720946 KSL720944:KSL720946 LCH720944:LCH720946 LMD720944:LMD720946 LVZ720944:LVZ720946 MFV720944:MFV720946 MPR720944:MPR720946 MZN720944:MZN720946 NJJ720944:NJJ720946 NTF720944:NTF720946 ODB720944:ODB720946 OMX720944:OMX720946 OWT720944:OWT720946 PGP720944:PGP720946 PQL720944:PQL720946 QAH720944:QAH720946 QKD720944:QKD720946 QTZ720944:QTZ720946 RDV720944:RDV720946 RNR720944:RNR720946 RXN720944:RXN720946 SHJ720944:SHJ720946 SRF720944:SRF720946 TBB720944:TBB720946 TKX720944:TKX720946 TUT720944:TUT720946 UEP720944:UEP720946 UOL720944:UOL720946 UYH720944:UYH720946 VID720944:VID720946 VRZ720944:VRZ720946 WBV720944:WBV720946 WLR720944:WLR720946 WVN720944:WVN720946 F786477:F786479 JB786480:JB786482 SX786480:SX786482 ACT786480:ACT786482 AMP786480:AMP786482 AWL786480:AWL786482 BGH786480:BGH786482 BQD786480:BQD786482 BZZ786480:BZZ786482 CJV786480:CJV786482 CTR786480:CTR786482 DDN786480:DDN786482 DNJ786480:DNJ786482 DXF786480:DXF786482 EHB786480:EHB786482 EQX786480:EQX786482 FAT786480:FAT786482 FKP786480:FKP786482 FUL786480:FUL786482 GEH786480:GEH786482 GOD786480:GOD786482 GXZ786480:GXZ786482 HHV786480:HHV786482 HRR786480:HRR786482 IBN786480:IBN786482 ILJ786480:ILJ786482 IVF786480:IVF786482 JFB786480:JFB786482 JOX786480:JOX786482 JYT786480:JYT786482 KIP786480:KIP786482 KSL786480:KSL786482 LCH786480:LCH786482 LMD786480:LMD786482 LVZ786480:LVZ786482 MFV786480:MFV786482 MPR786480:MPR786482 MZN786480:MZN786482 NJJ786480:NJJ786482 NTF786480:NTF786482 ODB786480:ODB786482 OMX786480:OMX786482 OWT786480:OWT786482 PGP786480:PGP786482 PQL786480:PQL786482 QAH786480:QAH786482 QKD786480:QKD786482 QTZ786480:QTZ786482 RDV786480:RDV786482 RNR786480:RNR786482 RXN786480:RXN786482 SHJ786480:SHJ786482 SRF786480:SRF786482 TBB786480:TBB786482 TKX786480:TKX786482 TUT786480:TUT786482 UEP786480:UEP786482 UOL786480:UOL786482 UYH786480:UYH786482 VID786480:VID786482 VRZ786480:VRZ786482 WBV786480:WBV786482 WLR786480:WLR786482 WVN786480:WVN786482 F852013:F852015 JB852016:JB852018 SX852016:SX852018 ACT852016:ACT852018 AMP852016:AMP852018 AWL852016:AWL852018 BGH852016:BGH852018 BQD852016:BQD852018 BZZ852016:BZZ852018 CJV852016:CJV852018 CTR852016:CTR852018 DDN852016:DDN852018 DNJ852016:DNJ852018 DXF852016:DXF852018 EHB852016:EHB852018 EQX852016:EQX852018 FAT852016:FAT852018 FKP852016:FKP852018 FUL852016:FUL852018 GEH852016:GEH852018 GOD852016:GOD852018 GXZ852016:GXZ852018 HHV852016:HHV852018 HRR852016:HRR852018 IBN852016:IBN852018 ILJ852016:ILJ852018 IVF852016:IVF852018 JFB852016:JFB852018 JOX852016:JOX852018 JYT852016:JYT852018 KIP852016:KIP852018 KSL852016:KSL852018 LCH852016:LCH852018 LMD852016:LMD852018 LVZ852016:LVZ852018 MFV852016:MFV852018 MPR852016:MPR852018 MZN852016:MZN852018 NJJ852016:NJJ852018 NTF852016:NTF852018 ODB852016:ODB852018 OMX852016:OMX852018 OWT852016:OWT852018 PGP852016:PGP852018 PQL852016:PQL852018 QAH852016:QAH852018 QKD852016:QKD852018 QTZ852016:QTZ852018 RDV852016:RDV852018 RNR852016:RNR852018 RXN852016:RXN852018 SHJ852016:SHJ852018 SRF852016:SRF852018 TBB852016:TBB852018 TKX852016:TKX852018 TUT852016:TUT852018 UEP852016:UEP852018 UOL852016:UOL852018 UYH852016:UYH852018 VID852016:VID852018 VRZ852016:VRZ852018 WBV852016:WBV852018 WLR852016:WLR852018 WVN852016:WVN852018 F917549:F917551 JB917552:JB917554 SX917552:SX917554 ACT917552:ACT917554 AMP917552:AMP917554 AWL917552:AWL917554 BGH917552:BGH917554 BQD917552:BQD917554 BZZ917552:BZZ917554 CJV917552:CJV917554 CTR917552:CTR917554 DDN917552:DDN917554 DNJ917552:DNJ917554 DXF917552:DXF917554 EHB917552:EHB917554 EQX917552:EQX917554 FAT917552:FAT917554 FKP917552:FKP917554 FUL917552:FUL917554 GEH917552:GEH917554 GOD917552:GOD917554 GXZ917552:GXZ917554 HHV917552:HHV917554 HRR917552:HRR917554 IBN917552:IBN917554 ILJ917552:ILJ917554 IVF917552:IVF917554 JFB917552:JFB917554 JOX917552:JOX917554 JYT917552:JYT917554 KIP917552:KIP917554 KSL917552:KSL917554 LCH917552:LCH917554 LMD917552:LMD917554 LVZ917552:LVZ917554 MFV917552:MFV917554 MPR917552:MPR917554 MZN917552:MZN917554 NJJ917552:NJJ917554 NTF917552:NTF917554 ODB917552:ODB917554 OMX917552:OMX917554 OWT917552:OWT917554 PGP917552:PGP917554 PQL917552:PQL917554 QAH917552:QAH917554 QKD917552:QKD917554 QTZ917552:QTZ917554 RDV917552:RDV917554 RNR917552:RNR917554 RXN917552:RXN917554 SHJ917552:SHJ917554 SRF917552:SRF917554 TBB917552:TBB917554 TKX917552:TKX917554 TUT917552:TUT917554 UEP917552:UEP917554 UOL917552:UOL917554 UYH917552:UYH917554 VID917552:VID917554 VRZ917552:VRZ917554 WBV917552:WBV917554 WLR917552:WLR917554 WVN917552:WVN917554 F983085:F983087 JB983088:JB983090 SX983088:SX983090 ACT983088:ACT983090 AMP983088:AMP983090 AWL983088:AWL983090 BGH983088:BGH983090 BQD983088:BQD983090 BZZ983088:BZZ983090 CJV983088:CJV983090 CTR983088:CTR983090 DDN983088:DDN983090 DNJ983088:DNJ983090 DXF983088:DXF983090 EHB983088:EHB983090 EQX983088:EQX983090 FAT983088:FAT983090 FKP983088:FKP983090 FUL983088:FUL983090 GEH983088:GEH983090 GOD983088:GOD983090 GXZ983088:GXZ983090 HHV983088:HHV983090 HRR983088:HRR983090 IBN983088:IBN983090 ILJ983088:ILJ983090 IVF983088:IVF983090 JFB983088:JFB983090 JOX983088:JOX983090 JYT983088:JYT983090 KIP983088:KIP983090 KSL983088:KSL983090 LCH983088:LCH983090 LMD983088:LMD983090 LVZ983088:LVZ983090 MFV983088:MFV983090 MPR983088:MPR983090 MZN983088:MZN983090 NJJ983088:NJJ983090 NTF983088:NTF983090 ODB983088:ODB983090 OMX983088:OMX983090 OWT983088:OWT983090 PGP983088:PGP983090 PQL983088:PQL983090 QAH983088:QAH983090 QKD983088:QKD983090 QTZ983088:QTZ983090 RDV983088:RDV983090 RNR983088:RNR983090 RXN983088:RXN983090 SHJ983088:SHJ983090 SRF983088:SRF983090 TBB983088:TBB983090 TKX983088:TKX983090 TUT983088:TUT983090 UEP983088:UEP983090 UOL983088:UOL983090 UYH983088:UYH983090 VID983088:VID983090 VRZ983088:VRZ983090 WBV983088:WBV983090 WLR983088:WLR983090 WVN983088:WVN983090" xr:uid="{151C83C2-9934-43AD-A6E1-4EB84B80B6A8}">
      <formula1>"1, 2, 3"</formula1>
    </dataValidation>
    <dataValidation type="list" errorStyle="warning" allowBlank="1" showInputMessage="1" showErrorMessage="1" errorTitle="Factor" error="This factor is not included in the drop-down list. Is this the factor you want to use?" sqref="H44:H47 WVP983087:WVP983090 WLT983087:WLT983090 WBX983087:WBX983090 VSB983087:VSB983090 VIF983087:VIF983090 UYJ983087:UYJ983090 UON983087:UON983090 UER983087:UER983090 TUV983087:TUV983090 TKZ983087:TKZ983090 TBD983087:TBD983090 SRH983087:SRH983090 SHL983087:SHL983090 RXP983087:RXP983090 RNT983087:RNT983090 RDX983087:RDX983090 QUB983087:QUB983090 QKF983087:QKF983090 QAJ983087:QAJ983090 PQN983087:PQN983090 PGR983087:PGR983090 OWV983087:OWV983090 OMZ983087:OMZ983090 ODD983087:ODD983090 NTH983087:NTH983090 NJL983087:NJL983090 MZP983087:MZP983090 MPT983087:MPT983090 MFX983087:MFX983090 LWB983087:LWB983090 LMF983087:LMF983090 LCJ983087:LCJ983090 KSN983087:KSN983090 KIR983087:KIR983090 JYV983087:JYV983090 JOZ983087:JOZ983090 JFD983087:JFD983090 IVH983087:IVH983090 ILL983087:ILL983090 IBP983087:IBP983090 HRT983087:HRT983090 HHX983087:HHX983090 GYB983087:GYB983090 GOF983087:GOF983090 GEJ983087:GEJ983090 FUN983087:FUN983090 FKR983087:FKR983090 FAV983087:FAV983090 EQZ983087:EQZ983090 EHD983087:EHD983090 DXH983087:DXH983090 DNL983087:DNL983090 DDP983087:DDP983090 CTT983087:CTT983090 CJX983087:CJX983090 CAB983087:CAB983090 BQF983087:BQF983090 BGJ983087:BGJ983090 AWN983087:AWN983090 AMR983087:AMR983090 ACV983087:ACV983090 SZ983087:SZ983090 JD983087:JD983090 H983084:H983087 WVP917551:WVP917554 WLT917551:WLT917554 WBX917551:WBX917554 VSB917551:VSB917554 VIF917551:VIF917554 UYJ917551:UYJ917554 UON917551:UON917554 UER917551:UER917554 TUV917551:TUV917554 TKZ917551:TKZ917554 TBD917551:TBD917554 SRH917551:SRH917554 SHL917551:SHL917554 RXP917551:RXP917554 RNT917551:RNT917554 RDX917551:RDX917554 QUB917551:QUB917554 QKF917551:QKF917554 QAJ917551:QAJ917554 PQN917551:PQN917554 PGR917551:PGR917554 OWV917551:OWV917554 OMZ917551:OMZ917554 ODD917551:ODD917554 NTH917551:NTH917554 NJL917551:NJL917554 MZP917551:MZP917554 MPT917551:MPT917554 MFX917551:MFX917554 LWB917551:LWB917554 LMF917551:LMF917554 LCJ917551:LCJ917554 KSN917551:KSN917554 KIR917551:KIR917554 JYV917551:JYV917554 JOZ917551:JOZ917554 JFD917551:JFD917554 IVH917551:IVH917554 ILL917551:ILL917554 IBP917551:IBP917554 HRT917551:HRT917554 HHX917551:HHX917554 GYB917551:GYB917554 GOF917551:GOF917554 GEJ917551:GEJ917554 FUN917551:FUN917554 FKR917551:FKR917554 FAV917551:FAV917554 EQZ917551:EQZ917554 EHD917551:EHD917554 DXH917551:DXH917554 DNL917551:DNL917554 DDP917551:DDP917554 CTT917551:CTT917554 CJX917551:CJX917554 CAB917551:CAB917554 BQF917551:BQF917554 BGJ917551:BGJ917554 AWN917551:AWN917554 AMR917551:AMR917554 ACV917551:ACV917554 SZ917551:SZ917554 JD917551:JD917554 H917548:H917551 WVP852015:WVP852018 WLT852015:WLT852018 WBX852015:WBX852018 VSB852015:VSB852018 VIF852015:VIF852018 UYJ852015:UYJ852018 UON852015:UON852018 UER852015:UER852018 TUV852015:TUV852018 TKZ852015:TKZ852018 TBD852015:TBD852018 SRH852015:SRH852018 SHL852015:SHL852018 RXP852015:RXP852018 RNT852015:RNT852018 RDX852015:RDX852018 QUB852015:QUB852018 QKF852015:QKF852018 QAJ852015:QAJ852018 PQN852015:PQN852018 PGR852015:PGR852018 OWV852015:OWV852018 OMZ852015:OMZ852018 ODD852015:ODD852018 NTH852015:NTH852018 NJL852015:NJL852018 MZP852015:MZP852018 MPT852015:MPT852018 MFX852015:MFX852018 LWB852015:LWB852018 LMF852015:LMF852018 LCJ852015:LCJ852018 KSN852015:KSN852018 KIR852015:KIR852018 JYV852015:JYV852018 JOZ852015:JOZ852018 JFD852015:JFD852018 IVH852015:IVH852018 ILL852015:ILL852018 IBP852015:IBP852018 HRT852015:HRT852018 HHX852015:HHX852018 GYB852015:GYB852018 GOF852015:GOF852018 GEJ852015:GEJ852018 FUN852015:FUN852018 FKR852015:FKR852018 FAV852015:FAV852018 EQZ852015:EQZ852018 EHD852015:EHD852018 DXH852015:DXH852018 DNL852015:DNL852018 DDP852015:DDP852018 CTT852015:CTT852018 CJX852015:CJX852018 CAB852015:CAB852018 BQF852015:BQF852018 BGJ852015:BGJ852018 AWN852015:AWN852018 AMR852015:AMR852018 ACV852015:ACV852018 SZ852015:SZ852018 JD852015:JD852018 H852012:H852015 WVP786479:WVP786482 WLT786479:WLT786482 WBX786479:WBX786482 VSB786479:VSB786482 VIF786479:VIF786482 UYJ786479:UYJ786482 UON786479:UON786482 UER786479:UER786482 TUV786479:TUV786482 TKZ786479:TKZ786482 TBD786479:TBD786482 SRH786479:SRH786482 SHL786479:SHL786482 RXP786479:RXP786482 RNT786479:RNT786482 RDX786479:RDX786482 QUB786479:QUB786482 QKF786479:QKF786482 QAJ786479:QAJ786482 PQN786479:PQN786482 PGR786479:PGR786482 OWV786479:OWV786482 OMZ786479:OMZ786482 ODD786479:ODD786482 NTH786479:NTH786482 NJL786479:NJL786482 MZP786479:MZP786482 MPT786479:MPT786482 MFX786479:MFX786482 LWB786479:LWB786482 LMF786479:LMF786482 LCJ786479:LCJ786482 KSN786479:KSN786482 KIR786479:KIR786482 JYV786479:JYV786482 JOZ786479:JOZ786482 JFD786479:JFD786482 IVH786479:IVH786482 ILL786479:ILL786482 IBP786479:IBP786482 HRT786479:HRT786482 HHX786479:HHX786482 GYB786479:GYB786482 GOF786479:GOF786482 GEJ786479:GEJ786482 FUN786479:FUN786482 FKR786479:FKR786482 FAV786479:FAV786482 EQZ786479:EQZ786482 EHD786479:EHD786482 DXH786479:DXH786482 DNL786479:DNL786482 DDP786479:DDP786482 CTT786479:CTT786482 CJX786479:CJX786482 CAB786479:CAB786482 BQF786479:BQF786482 BGJ786479:BGJ786482 AWN786479:AWN786482 AMR786479:AMR786482 ACV786479:ACV786482 SZ786479:SZ786482 JD786479:JD786482 H786476:H786479 WVP720943:WVP720946 WLT720943:WLT720946 WBX720943:WBX720946 VSB720943:VSB720946 VIF720943:VIF720946 UYJ720943:UYJ720946 UON720943:UON720946 UER720943:UER720946 TUV720943:TUV720946 TKZ720943:TKZ720946 TBD720943:TBD720946 SRH720943:SRH720946 SHL720943:SHL720946 RXP720943:RXP720946 RNT720943:RNT720946 RDX720943:RDX720946 QUB720943:QUB720946 QKF720943:QKF720946 QAJ720943:QAJ720946 PQN720943:PQN720946 PGR720943:PGR720946 OWV720943:OWV720946 OMZ720943:OMZ720946 ODD720943:ODD720946 NTH720943:NTH720946 NJL720943:NJL720946 MZP720943:MZP720946 MPT720943:MPT720946 MFX720943:MFX720946 LWB720943:LWB720946 LMF720943:LMF720946 LCJ720943:LCJ720946 KSN720943:KSN720946 KIR720943:KIR720946 JYV720943:JYV720946 JOZ720943:JOZ720946 JFD720943:JFD720946 IVH720943:IVH720946 ILL720943:ILL720946 IBP720943:IBP720946 HRT720943:HRT720946 HHX720943:HHX720946 GYB720943:GYB720946 GOF720943:GOF720946 GEJ720943:GEJ720946 FUN720943:FUN720946 FKR720943:FKR720946 FAV720943:FAV720946 EQZ720943:EQZ720946 EHD720943:EHD720946 DXH720943:DXH720946 DNL720943:DNL720946 DDP720943:DDP720946 CTT720943:CTT720946 CJX720943:CJX720946 CAB720943:CAB720946 BQF720943:BQF720946 BGJ720943:BGJ720946 AWN720943:AWN720946 AMR720943:AMR720946 ACV720943:ACV720946 SZ720943:SZ720946 JD720943:JD720946 H720940:H720943 WVP655407:WVP655410 WLT655407:WLT655410 WBX655407:WBX655410 VSB655407:VSB655410 VIF655407:VIF655410 UYJ655407:UYJ655410 UON655407:UON655410 UER655407:UER655410 TUV655407:TUV655410 TKZ655407:TKZ655410 TBD655407:TBD655410 SRH655407:SRH655410 SHL655407:SHL655410 RXP655407:RXP655410 RNT655407:RNT655410 RDX655407:RDX655410 QUB655407:QUB655410 QKF655407:QKF655410 QAJ655407:QAJ655410 PQN655407:PQN655410 PGR655407:PGR655410 OWV655407:OWV655410 OMZ655407:OMZ655410 ODD655407:ODD655410 NTH655407:NTH655410 NJL655407:NJL655410 MZP655407:MZP655410 MPT655407:MPT655410 MFX655407:MFX655410 LWB655407:LWB655410 LMF655407:LMF655410 LCJ655407:LCJ655410 KSN655407:KSN655410 KIR655407:KIR655410 JYV655407:JYV655410 JOZ655407:JOZ655410 JFD655407:JFD655410 IVH655407:IVH655410 ILL655407:ILL655410 IBP655407:IBP655410 HRT655407:HRT655410 HHX655407:HHX655410 GYB655407:GYB655410 GOF655407:GOF655410 GEJ655407:GEJ655410 FUN655407:FUN655410 FKR655407:FKR655410 FAV655407:FAV655410 EQZ655407:EQZ655410 EHD655407:EHD655410 DXH655407:DXH655410 DNL655407:DNL655410 DDP655407:DDP655410 CTT655407:CTT655410 CJX655407:CJX655410 CAB655407:CAB655410 BQF655407:BQF655410 BGJ655407:BGJ655410 AWN655407:AWN655410 AMR655407:AMR655410 ACV655407:ACV655410 SZ655407:SZ655410 JD655407:JD655410 H655404:H655407 WVP589871:WVP589874 WLT589871:WLT589874 WBX589871:WBX589874 VSB589871:VSB589874 VIF589871:VIF589874 UYJ589871:UYJ589874 UON589871:UON589874 UER589871:UER589874 TUV589871:TUV589874 TKZ589871:TKZ589874 TBD589871:TBD589874 SRH589871:SRH589874 SHL589871:SHL589874 RXP589871:RXP589874 RNT589871:RNT589874 RDX589871:RDX589874 QUB589871:QUB589874 QKF589871:QKF589874 QAJ589871:QAJ589874 PQN589871:PQN589874 PGR589871:PGR589874 OWV589871:OWV589874 OMZ589871:OMZ589874 ODD589871:ODD589874 NTH589871:NTH589874 NJL589871:NJL589874 MZP589871:MZP589874 MPT589871:MPT589874 MFX589871:MFX589874 LWB589871:LWB589874 LMF589871:LMF589874 LCJ589871:LCJ589874 KSN589871:KSN589874 KIR589871:KIR589874 JYV589871:JYV589874 JOZ589871:JOZ589874 JFD589871:JFD589874 IVH589871:IVH589874 ILL589871:ILL589874 IBP589871:IBP589874 HRT589871:HRT589874 HHX589871:HHX589874 GYB589871:GYB589874 GOF589871:GOF589874 GEJ589871:GEJ589874 FUN589871:FUN589874 FKR589871:FKR589874 FAV589871:FAV589874 EQZ589871:EQZ589874 EHD589871:EHD589874 DXH589871:DXH589874 DNL589871:DNL589874 DDP589871:DDP589874 CTT589871:CTT589874 CJX589871:CJX589874 CAB589871:CAB589874 BQF589871:BQF589874 BGJ589871:BGJ589874 AWN589871:AWN589874 AMR589871:AMR589874 ACV589871:ACV589874 SZ589871:SZ589874 JD589871:JD589874 H589868:H589871 WVP524335:WVP524338 WLT524335:WLT524338 WBX524335:WBX524338 VSB524335:VSB524338 VIF524335:VIF524338 UYJ524335:UYJ524338 UON524335:UON524338 UER524335:UER524338 TUV524335:TUV524338 TKZ524335:TKZ524338 TBD524335:TBD524338 SRH524335:SRH524338 SHL524335:SHL524338 RXP524335:RXP524338 RNT524335:RNT524338 RDX524335:RDX524338 QUB524335:QUB524338 QKF524335:QKF524338 QAJ524335:QAJ524338 PQN524335:PQN524338 PGR524335:PGR524338 OWV524335:OWV524338 OMZ524335:OMZ524338 ODD524335:ODD524338 NTH524335:NTH524338 NJL524335:NJL524338 MZP524335:MZP524338 MPT524335:MPT524338 MFX524335:MFX524338 LWB524335:LWB524338 LMF524335:LMF524338 LCJ524335:LCJ524338 KSN524335:KSN524338 KIR524335:KIR524338 JYV524335:JYV524338 JOZ524335:JOZ524338 JFD524335:JFD524338 IVH524335:IVH524338 ILL524335:ILL524338 IBP524335:IBP524338 HRT524335:HRT524338 HHX524335:HHX524338 GYB524335:GYB524338 GOF524335:GOF524338 GEJ524335:GEJ524338 FUN524335:FUN524338 FKR524335:FKR524338 FAV524335:FAV524338 EQZ524335:EQZ524338 EHD524335:EHD524338 DXH524335:DXH524338 DNL524335:DNL524338 DDP524335:DDP524338 CTT524335:CTT524338 CJX524335:CJX524338 CAB524335:CAB524338 BQF524335:BQF524338 BGJ524335:BGJ524338 AWN524335:AWN524338 AMR524335:AMR524338 ACV524335:ACV524338 SZ524335:SZ524338 JD524335:JD524338 H524332:H524335 WVP458799:WVP458802 WLT458799:WLT458802 WBX458799:WBX458802 VSB458799:VSB458802 VIF458799:VIF458802 UYJ458799:UYJ458802 UON458799:UON458802 UER458799:UER458802 TUV458799:TUV458802 TKZ458799:TKZ458802 TBD458799:TBD458802 SRH458799:SRH458802 SHL458799:SHL458802 RXP458799:RXP458802 RNT458799:RNT458802 RDX458799:RDX458802 QUB458799:QUB458802 QKF458799:QKF458802 QAJ458799:QAJ458802 PQN458799:PQN458802 PGR458799:PGR458802 OWV458799:OWV458802 OMZ458799:OMZ458802 ODD458799:ODD458802 NTH458799:NTH458802 NJL458799:NJL458802 MZP458799:MZP458802 MPT458799:MPT458802 MFX458799:MFX458802 LWB458799:LWB458802 LMF458799:LMF458802 LCJ458799:LCJ458802 KSN458799:KSN458802 KIR458799:KIR458802 JYV458799:JYV458802 JOZ458799:JOZ458802 JFD458799:JFD458802 IVH458799:IVH458802 ILL458799:ILL458802 IBP458799:IBP458802 HRT458799:HRT458802 HHX458799:HHX458802 GYB458799:GYB458802 GOF458799:GOF458802 GEJ458799:GEJ458802 FUN458799:FUN458802 FKR458799:FKR458802 FAV458799:FAV458802 EQZ458799:EQZ458802 EHD458799:EHD458802 DXH458799:DXH458802 DNL458799:DNL458802 DDP458799:DDP458802 CTT458799:CTT458802 CJX458799:CJX458802 CAB458799:CAB458802 BQF458799:BQF458802 BGJ458799:BGJ458802 AWN458799:AWN458802 AMR458799:AMR458802 ACV458799:ACV458802 SZ458799:SZ458802 JD458799:JD458802 H458796:H458799 WVP393263:WVP393266 WLT393263:WLT393266 WBX393263:WBX393266 VSB393263:VSB393266 VIF393263:VIF393266 UYJ393263:UYJ393266 UON393263:UON393266 UER393263:UER393266 TUV393263:TUV393266 TKZ393263:TKZ393266 TBD393263:TBD393266 SRH393263:SRH393266 SHL393263:SHL393266 RXP393263:RXP393266 RNT393263:RNT393266 RDX393263:RDX393266 QUB393263:QUB393266 QKF393263:QKF393266 QAJ393263:QAJ393266 PQN393263:PQN393266 PGR393263:PGR393266 OWV393263:OWV393266 OMZ393263:OMZ393266 ODD393263:ODD393266 NTH393263:NTH393266 NJL393263:NJL393266 MZP393263:MZP393266 MPT393263:MPT393266 MFX393263:MFX393266 LWB393263:LWB393266 LMF393263:LMF393266 LCJ393263:LCJ393266 KSN393263:KSN393266 KIR393263:KIR393266 JYV393263:JYV393266 JOZ393263:JOZ393266 JFD393263:JFD393266 IVH393263:IVH393266 ILL393263:ILL393266 IBP393263:IBP393266 HRT393263:HRT393266 HHX393263:HHX393266 GYB393263:GYB393266 GOF393263:GOF393266 GEJ393263:GEJ393266 FUN393263:FUN393266 FKR393263:FKR393266 FAV393263:FAV393266 EQZ393263:EQZ393266 EHD393263:EHD393266 DXH393263:DXH393266 DNL393263:DNL393266 DDP393263:DDP393266 CTT393263:CTT393266 CJX393263:CJX393266 CAB393263:CAB393266 BQF393263:BQF393266 BGJ393263:BGJ393266 AWN393263:AWN393266 AMR393263:AMR393266 ACV393263:ACV393266 SZ393263:SZ393266 JD393263:JD393266 H393260:H393263 WVP327727:WVP327730 WLT327727:WLT327730 WBX327727:WBX327730 VSB327727:VSB327730 VIF327727:VIF327730 UYJ327727:UYJ327730 UON327727:UON327730 UER327727:UER327730 TUV327727:TUV327730 TKZ327727:TKZ327730 TBD327727:TBD327730 SRH327727:SRH327730 SHL327727:SHL327730 RXP327727:RXP327730 RNT327727:RNT327730 RDX327727:RDX327730 QUB327727:QUB327730 QKF327727:QKF327730 QAJ327727:QAJ327730 PQN327727:PQN327730 PGR327727:PGR327730 OWV327727:OWV327730 OMZ327727:OMZ327730 ODD327727:ODD327730 NTH327727:NTH327730 NJL327727:NJL327730 MZP327727:MZP327730 MPT327727:MPT327730 MFX327727:MFX327730 LWB327727:LWB327730 LMF327727:LMF327730 LCJ327727:LCJ327730 KSN327727:KSN327730 KIR327727:KIR327730 JYV327727:JYV327730 JOZ327727:JOZ327730 JFD327727:JFD327730 IVH327727:IVH327730 ILL327727:ILL327730 IBP327727:IBP327730 HRT327727:HRT327730 HHX327727:HHX327730 GYB327727:GYB327730 GOF327727:GOF327730 GEJ327727:GEJ327730 FUN327727:FUN327730 FKR327727:FKR327730 FAV327727:FAV327730 EQZ327727:EQZ327730 EHD327727:EHD327730 DXH327727:DXH327730 DNL327727:DNL327730 DDP327727:DDP327730 CTT327727:CTT327730 CJX327727:CJX327730 CAB327727:CAB327730 BQF327727:BQF327730 BGJ327727:BGJ327730 AWN327727:AWN327730 AMR327727:AMR327730 ACV327727:ACV327730 SZ327727:SZ327730 JD327727:JD327730 H327724:H327727 WVP262191:WVP262194 WLT262191:WLT262194 WBX262191:WBX262194 VSB262191:VSB262194 VIF262191:VIF262194 UYJ262191:UYJ262194 UON262191:UON262194 UER262191:UER262194 TUV262191:TUV262194 TKZ262191:TKZ262194 TBD262191:TBD262194 SRH262191:SRH262194 SHL262191:SHL262194 RXP262191:RXP262194 RNT262191:RNT262194 RDX262191:RDX262194 QUB262191:QUB262194 QKF262191:QKF262194 QAJ262191:QAJ262194 PQN262191:PQN262194 PGR262191:PGR262194 OWV262191:OWV262194 OMZ262191:OMZ262194 ODD262191:ODD262194 NTH262191:NTH262194 NJL262191:NJL262194 MZP262191:MZP262194 MPT262191:MPT262194 MFX262191:MFX262194 LWB262191:LWB262194 LMF262191:LMF262194 LCJ262191:LCJ262194 KSN262191:KSN262194 KIR262191:KIR262194 JYV262191:JYV262194 JOZ262191:JOZ262194 JFD262191:JFD262194 IVH262191:IVH262194 ILL262191:ILL262194 IBP262191:IBP262194 HRT262191:HRT262194 HHX262191:HHX262194 GYB262191:GYB262194 GOF262191:GOF262194 GEJ262191:GEJ262194 FUN262191:FUN262194 FKR262191:FKR262194 FAV262191:FAV262194 EQZ262191:EQZ262194 EHD262191:EHD262194 DXH262191:DXH262194 DNL262191:DNL262194 DDP262191:DDP262194 CTT262191:CTT262194 CJX262191:CJX262194 CAB262191:CAB262194 BQF262191:BQF262194 BGJ262191:BGJ262194 AWN262191:AWN262194 AMR262191:AMR262194 ACV262191:ACV262194 SZ262191:SZ262194 JD262191:JD262194 H262188:H262191 WVP196655:WVP196658 WLT196655:WLT196658 WBX196655:WBX196658 VSB196655:VSB196658 VIF196655:VIF196658 UYJ196655:UYJ196658 UON196655:UON196658 UER196655:UER196658 TUV196655:TUV196658 TKZ196655:TKZ196658 TBD196655:TBD196658 SRH196655:SRH196658 SHL196655:SHL196658 RXP196655:RXP196658 RNT196655:RNT196658 RDX196655:RDX196658 QUB196655:QUB196658 QKF196655:QKF196658 QAJ196655:QAJ196658 PQN196655:PQN196658 PGR196655:PGR196658 OWV196655:OWV196658 OMZ196655:OMZ196658 ODD196655:ODD196658 NTH196655:NTH196658 NJL196655:NJL196658 MZP196655:MZP196658 MPT196655:MPT196658 MFX196655:MFX196658 LWB196655:LWB196658 LMF196655:LMF196658 LCJ196655:LCJ196658 KSN196655:KSN196658 KIR196655:KIR196658 JYV196655:JYV196658 JOZ196655:JOZ196658 JFD196655:JFD196658 IVH196655:IVH196658 ILL196655:ILL196658 IBP196655:IBP196658 HRT196655:HRT196658 HHX196655:HHX196658 GYB196655:GYB196658 GOF196655:GOF196658 GEJ196655:GEJ196658 FUN196655:FUN196658 FKR196655:FKR196658 FAV196655:FAV196658 EQZ196655:EQZ196658 EHD196655:EHD196658 DXH196655:DXH196658 DNL196655:DNL196658 DDP196655:DDP196658 CTT196655:CTT196658 CJX196655:CJX196658 CAB196655:CAB196658 BQF196655:BQF196658 BGJ196655:BGJ196658 AWN196655:AWN196658 AMR196655:AMR196658 ACV196655:ACV196658 SZ196655:SZ196658 JD196655:JD196658 H196652:H196655 WVP131119:WVP131122 WLT131119:WLT131122 WBX131119:WBX131122 VSB131119:VSB131122 VIF131119:VIF131122 UYJ131119:UYJ131122 UON131119:UON131122 UER131119:UER131122 TUV131119:TUV131122 TKZ131119:TKZ131122 TBD131119:TBD131122 SRH131119:SRH131122 SHL131119:SHL131122 RXP131119:RXP131122 RNT131119:RNT131122 RDX131119:RDX131122 QUB131119:QUB131122 QKF131119:QKF131122 QAJ131119:QAJ131122 PQN131119:PQN131122 PGR131119:PGR131122 OWV131119:OWV131122 OMZ131119:OMZ131122 ODD131119:ODD131122 NTH131119:NTH131122 NJL131119:NJL131122 MZP131119:MZP131122 MPT131119:MPT131122 MFX131119:MFX131122 LWB131119:LWB131122 LMF131119:LMF131122 LCJ131119:LCJ131122 KSN131119:KSN131122 KIR131119:KIR131122 JYV131119:JYV131122 JOZ131119:JOZ131122 JFD131119:JFD131122 IVH131119:IVH131122 ILL131119:ILL131122 IBP131119:IBP131122 HRT131119:HRT131122 HHX131119:HHX131122 GYB131119:GYB131122 GOF131119:GOF131122 GEJ131119:GEJ131122 FUN131119:FUN131122 FKR131119:FKR131122 FAV131119:FAV131122 EQZ131119:EQZ131122 EHD131119:EHD131122 DXH131119:DXH131122 DNL131119:DNL131122 DDP131119:DDP131122 CTT131119:CTT131122 CJX131119:CJX131122 CAB131119:CAB131122 BQF131119:BQF131122 BGJ131119:BGJ131122 AWN131119:AWN131122 AMR131119:AMR131122 ACV131119:ACV131122 SZ131119:SZ131122 JD131119:JD131122 H131116:H131119 WVP65583:WVP65586 WLT65583:WLT65586 WBX65583:WBX65586 VSB65583:VSB65586 VIF65583:VIF65586 UYJ65583:UYJ65586 UON65583:UON65586 UER65583:UER65586 TUV65583:TUV65586 TKZ65583:TKZ65586 TBD65583:TBD65586 SRH65583:SRH65586 SHL65583:SHL65586 RXP65583:RXP65586 RNT65583:RNT65586 RDX65583:RDX65586 QUB65583:QUB65586 QKF65583:QKF65586 QAJ65583:QAJ65586 PQN65583:PQN65586 PGR65583:PGR65586 OWV65583:OWV65586 OMZ65583:OMZ65586 ODD65583:ODD65586 NTH65583:NTH65586 NJL65583:NJL65586 MZP65583:MZP65586 MPT65583:MPT65586 MFX65583:MFX65586 LWB65583:LWB65586 LMF65583:LMF65586 LCJ65583:LCJ65586 KSN65583:KSN65586 KIR65583:KIR65586 JYV65583:JYV65586 JOZ65583:JOZ65586 JFD65583:JFD65586 IVH65583:IVH65586 ILL65583:ILL65586 IBP65583:IBP65586 HRT65583:HRT65586 HHX65583:HHX65586 GYB65583:GYB65586 GOF65583:GOF65586 GEJ65583:GEJ65586 FUN65583:FUN65586 FKR65583:FKR65586 FAV65583:FAV65586 EQZ65583:EQZ65586 EHD65583:EHD65586 DXH65583:DXH65586 DNL65583:DNL65586 DDP65583:DDP65586 CTT65583:CTT65586 CJX65583:CJX65586 CAB65583:CAB65586 BQF65583:BQF65586 BGJ65583:BGJ65586 AWN65583:AWN65586 AMR65583:AMR65586 ACV65583:ACV65586 SZ65583:SZ65586 JD65583:JD65586 H65580:H65583 WVP47:WVP50 WLT47:WLT50 WBX47:WBX50 VSB47:VSB50 VIF47:VIF50 UYJ47:UYJ50 UON47:UON50 UER47:UER50 TUV47:TUV50 TKZ47:TKZ50 TBD47:TBD50 SRH47:SRH50 SHL47:SHL50 RXP47:RXP50 RNT47:RNT50 RDX47:RDX50 QUB47:QUB50 QKF47:QKF50 QAJ47:QAJ50 PQN47:PQN50 PGR47:PGR50 OWV47:OWV50 OMZ47:OMZ50 ODD47:ODD50 NTH47:NTH50 NJL47:NJL50 MZP47:MZP50 MPT47:MPT50 MFX47:MFX50 LWB47:LWB50 LMF47:LMF50 LCJ47:LCJ50 KSN47:KSN50 KIR47:KIR50 JYV47:JYV50 JOZ47:JOZ50 JFD47:JFD50 IVH47:IVH50 ILL47:ILL50 IBP47:IBP50 HRT47:HRT50 HHX47:HHX50 GYB47:GYB50 GOF47:GOF50 GEJ47:GEJ50 FUN47:FUN50 FKR47:FKR50 FAV47:FAV50 EQZ47:EQZ50 EHD47:EHD50 DXH47:DXH50 DNL47:DNL50 DDP47:DDP50 CTT47:CTT50 CJX47:CJX50 CAB47:CAB50 BQF47:BQF50 BGJ47:BGJ50 AWN47:AWN50 AMR47:AMR50 ACV47:ACV50 SZ47:SZ50 JD47:JD50" xr:uid="{68ED9072-1C95-4610-BF2D-8E855FDAA357}">
      <formula1>$H$67:$H$158</formula1>
    </dataValidation>
  </dataValidations>
  <pageMargins left="0.7" right="0.7" top="0.75" bottom="0.75" header="0.3" footer="0.3"/>
  <pageSetup scale="90" fitToHeight="0" orientation="portrait" r:id="rId1"/>
  <headerFooter alignWithMargins="0"/>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0D05-3F39-4C8F-A18B-59B51612855A}">
  <sheetPr>
    <pageSetUpPr fitToPage="1"/>
  </sheetPr>
  <dimension ref="A1:T188"/>
  <sheetViews>
    <sheetView view="pageBreakPreview" zoomScale="90" zoomScaleNormal="100" zoomScaleSheetLayoutView="90" workbookViewId="0">
      <pane ySplit="6" topLeftCell="A55" activePane="bottomLeft" state="frozen"/>
      <selection activeCell="H40" sqref="H40"/>
      <selection pane="bottomLeft" activeCell="J143" sqref="J143"/>
    </sheetView>
  </sheetViews>
  <sheetFormatPr defaultRowHeight="12.75" x14ac:dyDescent="0.2"/>
  <cols>
    <col min="1" max="1" width="32.42578125" style="52" customWidth="1"/>
    <col min="2" max="3" width="9.140625" style="60"/>
    <col min="4" max="5" width="9.28515625" style="52" hidden="1" customWidth="1"/>
    <col min="6" max="6" width="14.28515625" style="52" hidden="1" customWidth="1"/>
    <col min="7" max="7" width="12.7109375" style="52" hidden="1" customWidth="1"/>
    <col min="8" max="8" width="12.42578125" style="52" hidden="1" customWidth="1"/>
    <col min="9" max="9" width="16.5703125" style="52" customWidth="1"/>
    <col min="10" max="10" width="18.7109375" style="52" customWidth="1"/>
    <col min="11" max="11" width="16.5703125" style="52" customWidth="1"/>
    <col min="12" max="12" width="21.7109375" style="6" customWidth="1"/>
    <col min="13" max="13" width="22.42578125" style="6" customWidth="1"/>
    <col min="14" max="14" width="15.7109375" style="6" customWidth="1"/>
    <col min="15" max="15" width="14.140625" style="6" bestFit="1" customWidth="1"/>
    <col min="16" max="17" width="9.140625" style="52"/>
    <col min="18" max="18" width="9.28515625" style="52" customWidth="1"/>
    <col min="19" max="19" width="16.28515625" style="52" bestFit="1" customWidth="1"/>
    <col min="20" max="20" width="15.140625" style="52" customWidth="1"/>
    <col min="21" max="254" width="9.140625" style="52"/>
    <col min="255" max="255" width="27.7109375" style="52" customWidth="1"/>
    <col min="256" max="257" width="9.140625" style="52"/>
    <col min="258" max="261" width="0" style="52" hidden="1" customWidth="1"/>
    <col min="262" max="262" width="16.5703125" style="52" customWidth="1"/>
    <col min="263" max="263" width="18.7109375" style="52" customWidth="1"/>
    <col min="264" max="264" width="16.5703125" style="52" customWidth="1"/>
    <col min="265" max="510" width="9.140625" style="52"/>
    <col min="511" max="511" width="27.7109375" style="52" customWidth="1"/>
    <col min="512" max="513" width="9.140625" style="52"/>
    <col min="514" max="517" width="0" style="52" hidden="1" customWidth="1"/>
    <col min="518" max="518" width="16.5703125" style="52" customWidth="1"/>
    <col min="519" max="519" width="18.7109375" style="52" customWidth="1"/>
    <col min="520" max="520" width="16.5703125" style="52" customWidth="1"/>
    <col min="521" max="766" width="9.140625" style="52"/>
    <col min="767" max="767" width="27.7109375" style="52" customWidth="1"/>
    <col min="768" max="769" width="9.140625" style="52"/>
    <col min="770" max="773" width="0" style="52" hidden="1" customWidth="1"/>
    <col min="774" max="774" width="16.5703125" style="52" customWidth="1"/>
    <col min="775" max="775" width="18.7109375" style="52" customWidth="1"/>
    <col min="776" max="776" width="16.5703125" style="52" customWidth="1"/>
    <col min="777" max="1022" width="9.140625" style="52"/>
    <col min="1023" max="1023" width="27.7109375" style="52" customWidth="1"/>
    <col min="1024" max="1025" width="9.140625" style="52"/>
    <col min="1026" max="1029" width="0" style="52" hidden="1" customWidth="1"/>
    <col min="1030" max="1030" width="16.5703125" style="52" customWidth="1"/>
    <col min="1031" max="1031" width="18.7109375" style="52" customWidth="1"/>
    <col min="1032" max="1032" width="16.5703125" style="52" customWidth="1"/>
    <col min="1033" max="1278" width="9.140625" style="52"/>
    <col min="1279" max="1279" width="27.7109375" style="52" customWidth="1"/>
    <col min="1280" max="1281" width="9.140625" style="52"/>
    <col min="1282" max="1285" width="0" style="52" hidden="1" customWidth="1"/>
    <col min="1286" max="1286" width="16.5703125" style="52" customWidth="1"/>
    <col min="1287" max="1287" width="18.7109375" style="52" customWidth="1"/>
    <col min="1288" max="1288" width="16.5703125" style="52" customWidth="1"/>
    <col min="1289" max="1534" width="9.140625" style="52"/>
    <col min="1535" max="1535" width="27.7109375" style="52" customWidth="1"/>
    <col min="1536" max="1537" width="9.140625" style="52"/>
    <col min="1538" max="1541" width="0" style="52" hidden="1" customWidth="1"/>
    <col min="1542" max="1542" width="16.5703125" style="52" customWidth="1"/>
    <col min="1543" max="1543" width="18.7109375" style="52" customWidth="1"/>
    <col min="1544" max="1544" width="16.5703125" style="52" customWidth="1"/>
    <col min="1545" max="1790" width="9.140625" style="52"/>
    <col min="1791" max="1791" width="27.7109375" style="52" customWidth="1"/>
    <col min="1792" max="1793" width="9.140625" style="52"/>
    <col min="1794" max="1797" width="0" style="52" hidden="1" customWidth="1"/>
    <col min="1798" max="1798" width="16.5703125" style="52" customWidth="1"/>
    <col min="1799" max="1799" width="18.7109375" style="52" customWidth="1"/>
    <col min="1800" max="1800" width="16.5703125" style="52" customWidth="1"/>
    <col min="1801" max="2046" width="9.140625" style="52"/>
    <col min="2047" max="2047" width="27.7109375" style="52" customWidth="1"/>
    <col min="2048" max="2049" width="9.140625" style="52"/>
    <col min="2050" max="2053" width="0" style="52" hidden="1" customWidth="1"/>
    <col min="2054" max="2054" width="16.5703125" style="52" customWidth="1"/>
    <col min="2055" max="2055" width="18.7109375" style="52" customWidth="1"/>
    <col min="2056" max="2056" width="16.5703125" style="52" customWidth="1"/>
    <col min="2057" max="2302" width="9.140625" style="52"/>
    <col min="2303" max="2303" width="27.7109375" style="52" customWidth="1"/>
    <col min="2304" max="2305" width="9.140625" style="52"/>
    <col min="2306" max="2309" width="0" style="52" hidden="1" customWidth="1"/>
    <col min="2310" max="2310" width="16.5703125" style="52" customWidth="1"/>
    <col min="2311" max="2311" width="18.7109375" style="52" customWidth="1"/>
    <col min="2312" max="2312" width="16.5703125" style="52" customWidth="1"/>
    <col min="2313" max="2558" width="9.140625" style="52"/>
    <col min="2559" max="2559" width="27.7109375" style="52" customWidth="1"/>
    <col min="2560" max="2561" width="9.140625" style="52"/>
    <col min="2562" max="2565" width="0" style="52" hidden="1" customWidth="1"/>
    <col min="2566" max="2566" width="16.5703125" style="52" customWidth="1"/>
    <col min="2567" max="2567" width="18.7109375" style="52" customWidth="1"/>
    <col min="2568" max="2568" width="16.5703125" style="52" customWidth="1"/>
    <col min="2569" max="2814" width="9.140625" style="52"/>
    <col min="2815" max="2815" width="27.7109375" style="52" customWidth="1"/>
    <col min="2816" max="2817" width="9.140625" style="52"/>
    <col min="2818" max="2821" width="0" style="52" hidden="1" customWidth="1"/>
    <col min="2822" max="2822" width="16.5703125" style="52" customWidth="1"/>
    <col min="2823" max="2823" width="18.7109375" style="52" customWidth="1"/>
    <col min="2824" max="2824" width="16.5703125" style="52" customWidth="1"/>
    <col min="2825" max="3070" width="9.140625" style="52"/>
    <col min="3071" max="3071" width="27.7109375" style="52" customWidth="1"/>
    <col min="3072" max="3073" width="9.140625" style="52"/>
    <col min="3074" max="3077" width="0" style="52" hidden="1" customWidth="1"/>
    <col min="3078" max="3078" width="16.5703125" style="52" customWidth="1"/>
    <col min="3079" max="3079" width="18.7109375" style="52" customWidth="1"/>
    <col min="3080" max="3080" width="16.5703125" style="52" customWidth="1"/>
    <col min="3081" max="3326" width="9.140625" style="52"/>
    <col min="3327" max="3327" width="27.7109375" style="52" customWidth="1"/>
    <col min="3328" max="3329" width="9.140625" style="52"/>
    <col min="3330" max="3333" width="0" style="52" hidden="1" customWidth="1"/>
    <col min="3334" max="3334" width="16.5703125" style="52" customWidth="1"/>
    <col min="3335" max="3335" width="18.7109375" style="52" customWidth="1"/>
    <col min="3336" max="3336" width="16.5703125" style="52" customWidth="1"/>
    <col min="3337" max="3582" width="9.140625" style="52"/>
    <col min="3583" max="3583" width="27.7109375" style="52" customWidth="1"/>
    <col min="3584" max="3585" width="9.140625" style="52"/>
    <col min="3586" max="3589" width="0" style="52" hidden="1" customWidth="1"/>
    <col min="3590" max="3590" width="16.5703125" style="52" customWidth="1"/>
    <col min="3591" max="3591" width="18.7109375" style="52" customWidth="1"/>
    <col min="3592" max="3592" width="16.5703125" style="52" customWidth="1"/>
    <col min="3593" max="3838" width="9.140625" style="52"/>
    <col min="3839" max="3839" width="27.7109375" style="52" customWidth="1"/>
    <col min="3840" max="3841" width="9.140625" style="52"/>
    <col min="3842" max="3845" width="0" style="52" hidden="1" customWidth="1"/>
    <col min="3846" max="3846" width="16.5703125" style="52" customWidth="1"/>
    <col min="3847" max="3847" width="18.7109375" style="52" customWidth="1"/>
    <col min="3848" max="3848" width="16.5703125" style="52" customWidth="1"/>
    <col min="3849" max="4094" width="9.140625" style="52"/>
    <col min="4095" max="4095" width="27.7109375" style="52" customWidth="1"/>
    <col min="4096" max="4097" width="9.140625" style="52"/>
    <col min="4098" max="4101" width="0" style="52" hidden="1" customWidth="1"/>
    <col min="4102" max="4102" width="16.5703125" style="52" customWidth="1"/>
    <col min="4103" max="4103" width="18.7109375" style="52" customWidth="1"/>
    <col min="4104" max="4104" width="16.5703125" style="52" customWidth="1"/>
    <col min="4105" max="4350" width="9.140625" style="52"/>
    <col min="4351" max="4351" width="27.7109375" style="52" customWidth="1"/>
    <col min="4352" max="4353" width="9.140625" style="52"/>
    <col min="4354" max="4357" width="0" style="52" hidden="1" customWidth="1"/>
    <col min="4358" max="4358" width="16.5703125" style="52" customWidth="1"/>
    <col min="4359" max="4359" width="18.7109375" style="52" customWidth="1"/>
    <col min="4360" max="4360" width="16.5703125" style="52" customWidth="1"/>
    <col min="4361" max="4606" width="9.140625" style="52"/>
    <col min="4607" max="4607" width="27.7109375" style="52" customWidth="1"/>
    <col min="4608" max="4609" width="9.140625" style="52"/>
    <col min="4610" max="4613" width="0" style="52" hidden="1" customWidth="1"/>
    <col min="4614" max="4614" width="16.5703125" style="52" customWidth="1"/>
    <col min="4615" max="4615" width="18.7109375" style="52" customWidth="1"/>
    <col min="4616" max="4616" width="16.5703125" style="52" customWidth="1"/>
    <col min="4617" max="4862" width="9.140625" style="52"/>
    <col min="4863" max="4863" width="27.7109375" style="52" customWidth="1"/>
    <col min="4864" max="4865" width="9.140625" style="52"/>
    <col min="4866" max="4869" width="0" style="52" hidden="1" customWidth="1"/>
    <col min="4870" max="4870" width="16.5703125" style="52" customWidth="1"/>
    <col min="4871" max="4871" width="18.7109375" style="52" customWidth="1"/>
    <col min="4872" max="4872" width="16.5703125" style="52" customWidth="1"/>
    <col min="4873" max="5118" width="9.140625" style="52"/>
    <col min="5119" max="5119" width="27.7109375" style="52" customWidth="1"/>
    <col min="5120" max="5121" width="9.140625" style="52"/>
    <col min="5122" max="5125" width="0" style="52" hidden="1" customWidth="1"/>
    <col min="5126" max="5126" width="16.5703125" style="52" customWidth="1"/>
    <col min="5127" max="5127" width="18.7109375" style="52" customWidth="1"/>
    <col min="5128" max="5128" width="16.5703125" style="52" customWidth="1"/>
    <col min="5129" max="5374" width="9.140625" style="52"/>
    <col min="5375" max="5375" width="27.7109375" style="52" customWidth="1"/>
    <col min="5376" max="5377" width="9.140625" style="52"/>
    <col min="5378" max="5381" width="0" style="52" hidden="1" customWidth="1"/>
    <col min="5382" max="5382" width="16.5703125" style="52" customWidth="1"/>
    <col min="5383" max="5383" width="18.7109375" style="52" customWidth="1"/>
    <col min="5384" max="5384" width="16.5703125" style="52" customWidth="1"/>
    <col min="5385" max="5630" width="9.140625" style="52"/>
    <col min="5631" max="5631" width="27.7109375" style="52" customWidth="1"/>
    <col min="5632" max="5633" width="9.140625" style="52"/>
    <col min="5634" max="5637" width="0" style="52" hidden="1" customWidth="1"/>
    <col min="5638" max="5638" width="16.5703125" style="52" customWidth="1"/>
    <col min="5639" max="5639" width="18.7109375" style="52" customWidth="1"/>
    <col min="5640" max="5640" width="16.5703125" style="52" customWidth="1"/>
    <col min="5641" max="5886" width="9.140625" style="52"/>
    <col min="5887" max="5887" width="27.7109375" style="52" customWidth="1"/>
    <col min="5888" max="5889" width="9.140625" style="52"/>
    <col min="5890" max="5893" width="0" style="52" hidden="1" customWidth="1"/>
    <col min="5894" max="5894" width="16.5703125" style="52" customWidth="1"/>
    <col min="5895" max="5895" width="18.7109375" style="52" customWidth="1"/>
    <col min="5896" max="5896" width="16.5703125" style="52" customWidth="1"/>
    <col min="5897" max="6142" width="9.140625" style="52"/>
    <col min="6143" max="6143" width="27.7109375" style="52" customWidth="1"/>
    <col min="6144" max="6145" width="9.140625" style="52"/>
    <col min="6146" max="6149" width="0" style="52" hidden="1" customWidth="1"/>
    <col min="6150" max="6150" width="16.5703125" style="52" customWidth="1"/>
    <col min="6151" max="6151" width="18.7109375" style="52" customWidth="1"/>
    <col min="6152" max="6152" width="16.5703125" style="52" customWidth="1"/>
    <col min="6153" max="6398" width="9.140625" style="52"/>
    <col min="6399" max="6399" width="27.7109375" style="52" customWidth="1"/>
    <col min="6400" max="6401" width="9.140625" style="52"/>
    <col min="6402" max="6405" width="0" style="52" hidden="1" customWidth="1"/>
    <col min="6406" max="6406" width="16.5703125" style="52" customWidth="1"/>
    <col min="6407" max="6407" width="18.7109375" style="52" customWidth="1"/>
    <col min="6408" max="6408" width="16.5703125" style="52" customWidth="1"/>
    <col min="6409" max="6654" width="9.140625" style="52"/>
    <col min="6655" max="6655" width="27.7109375" style="52" customWidth="1"/>
    <col min="6656" max="6657" width="9.140625" style="52"/>
    <col min="6658" max="6661" width="0" style="52" hidden="1" customWidth="1"/>
    <col min="6662" max="6662" width="16.5703125" style="52" customWidth="1"/>
    <col min="6663" max="6663" width="18.7109375" style="52" customWidth="1"/>
    <col min="6664" max="6664" width="16.5703125" style="52" customWidth="1"/>
    <col min="6665" max="6910" width="9.140625" style="52"/>
    <col min="6911" max="6911" width="27.7109375" style="52" customWidth="1"/>
    <col min="6912" max="6913" width="9.140625" style="52"/>
    <col min="6914" max="6917" width="0" style="52" hidden="1" customWidth="1"/>
    <col min="6918" max="6918" width="16.5703125" style="52" customWidth="1"/>
    <col min="6919" max="6919" width="18.7109375" style="52" customWidth="1"/>
    <col min="6920" max="6920" width="16.5703125" style="52" customWidth="1"/>
    <col min="6921" max="7166" width="9.140625" style="52"/>
    <col min="7167" max="7167" width="27.7109375" style="52" customWidth="1"/>
    <col min="7168" max="7169" width="9.140625" style="52"/>
    <col min="7170" max="7173" width="0" style="52" hidden="1" customWidth="1"/>
    <col min="7174" max="7174" width="16.5703125" style="52" customWidth="1"/>
    <col min="7175" max="7175" width="18.7109375" style="52" customWidth="1"/>
    <col min="7176" max="7176" width="16.5703125" style="52" customWidth="1"/>
    <col min="7177" max="7422" width="9.140625" style="52"/>
    <col min="7423" max="7423" width="27.7109375" style="52" customWidth="1"/>
    <col min="7424" max="7425" width="9.140625" style="52"/>
    <col min="7426" max="7429" width="0" style="52" hidden="1" customWidth="1"/>
    <col min="7430" max="7430" width="16.5703125" style="52" customWidth="1"/>
    <col min="7431" max="7431" width="18.7109375" style="52" customWidth="1"/>
    <col min="7432" max="7432" width="16.5703125" style="52" customWidth="1"/>
    <col min="7433" max="7678" width="9.140625" style="52"/>
    <col min="7679" max="7679" width="27.7109375" style="52" customWidth="1"/>
    <col min="7680" max="7681" width="9.140625" style="52"/>
    <col min="7682" max="7685" width="0" style="52" hidden="1" customWidth="1"/>
    <col min="7686" max="7686" width="16.5703125" style="52" customWidth="1"/>
    <col min="7687" max="7687" width="18.7109375" style="52" customWidth="1"/>
    <col min="7688" max="7688" width="16.5703125" style="52" customWidth="1"/>
    <col min="7689" max="7934" width="9.140625" style="52"/>
    <col min="7935" max="7935" width="27.7109375" style="52" customWidth="1"/>
    <col min="7936" max="7937" width="9.140625" style="52"/>
    <col min="7938" max="7941" width="0" style="52" hidden="1" customWidth="1"/>
    <col min="7942" max="7942" width="16.5703125" style="52" customWidth="1"/>
    <col min="7943" max="7943" width="18.7109375" style="52" customWidth="1"/>
    <col min="7944" max="7944" width="16.5703125" style="52" customWidth="1"/>
    <col min="7945" max="8190" width="9.140625" style="52"/>
    <col min="8191" max="8191" width="27.7109375" style="52" customWidth="1"/>
    <col min="8192" max="8193" width="9.140625" style="52"/>
    <col min="8194" max="8197" width="0" style="52" hidden="1" customWidth="1"/>
    <col min="8198" max="8198" width="16.5703125" style="52" customWidth="1"/>
    <col min="8199" max="8199" width="18.7109375" style="52" customWidth="1"/>
    <col min="8200" max="8200" width="16.5703125" style="52" customWidth="1"/>
    <col min="8201" max="8446" width="9.140625" style="52"/>
    <col min="8447" max="8447" width="27.7109375" style="52" customWidth="1"/>
    <col min="8448" max="8449" width="9.140625" style="52"/>
    <col min="8450" max="8453" width="0" style="52" hidden="1" customWidth="1"/>
    <col min="8454" max="8454" width="16.5703125" style="52" customWidth="1"/>
    <col min="8455" max="8455" width="18.7109375" style="52" customWidth="1"/>
    <col min="8456" max="8456" width="16.5703125" style="52" customWidth="1"/>
    <col min="8457" max="8702" width="9.140625" style="52"/>
    <col min="8703" max="8703" width="27.7109375" style="52" customWidth="1"/>
    <col min="8704" max="8705" width="9.140625" style="52"/>
    <col min="8706" max="8709" width="0" style="52" hidden="1" customWidth="1"/>
    <col min="8710" max="8710" width="16.5703125" style="52" customWidth="1"/>
    <col min="8711" max="8711" width="18.7109375" style="52" customWidth="1"/>
    <col min="8712" max="8712" width="16.5703125" style="52" customWidth="1"/>
    <col min="8713" max="8958" width="9.140625" style="52"/>
    <col min="8959" max="8959" width="27.7109375" style="52" customWidth="1"/>
    <col min="8960" max="8961" width="9.140625" style="52"/>
    <col min="8962" max="8965" width="0" style="52" hidden="1" customWidth="1"/>
    <col min="8966" max="8966" width="16.5703125" style="52" customWidth="1"/>
    <col min="8967" max="8967" width="18.7109375" style="52" customWidth="1"/>
    <col min="8968" max="8968" width="16.5703125" style="52" customWidth="1"/>
    <col min="8969" max="9214" width="9.140625" style="52"/>
    <col min="9215" max="9215" width="27.7109375" style="52" customWidth="1"/>
    <col min="9216" max="9217" width="9.140625" style="52"/>
    <col min="9218" max="9221" width="0" style="52" hidden="1" customWidth="1"/>
    <col min="9222" max="9222" width="16.5703125" style="52" customWidth="1"/>
    <col min="9223" max="9223" width="18.7109375" style="52" customWidth="1"/>
    <col min="9224" max="9224" width="16.5703125" style="52" customWidth="1"/>
    <col min="9225" max="9470" width="9.140625" style="52"/>
    <col min="9471" max="9471" width="27.7109375" style="52" customWidth="1"/>
    <col min="9472" max="9473" width="9.140625" style="52"/>
    <col min="9474" max="9477" width="0" style="52" hidden="1" customWidth="1"/>
    <col min="9478" max="9478" width="16.5703125" style="52" customWidth="1"/>
    <col min="9479" max="9479" width="18.7109375" style="52" customWidth="1"/>
    <col min="9480" max="9480" width="16.5703125" style="52" customWidth="1"/>
    <col min="9481" max="9726" width="9.140625" style="52"/>
    <col min="9727" max="9727" width="27.7109375" style="52" customWidth="1"/>
    <col min="9728" max="9729" width="9.140625" style="52"/>
    <col min="9730" max="9733" width="0" style="52" hidden="1" customWidth="1"/>
    <col min="9734" max="9734" width="16.5703125" style="52" customWidth="1"/>
    <col min="9735" max="9735" width="18.7109375" style="52" customWidth="1"/>
    <col min="9736" max="9736" width="16.5703125" style="52" customWidth="1"/>
    <col min="9737" max="9982" width="9.140625" style="52"/>
    <col min="9983" max="9983" width="27.7109375" style="52" customWidth="1"/>
    <col min="9984" max="9985" width="9.140625" style="52"/>
    <col min="9986" max="9989" width="0" style="52" hidden="1" customWidth="1"/>
    <col min="9990" max="9990" width="16.5703125" style="52" customWidth="1"/>
    <col min="9991" max="9991" width="18.7109375" style="52" customWidth="1"/>
    <col min="9992" max="9992" width="16.5703125" style="52" customWidth="1"/>
    <col min="9993" max="10238" width="9.140625" style="52"/>
    <col min="10239" max="10239" width="27.7109375" style="52" customWidth="1"/>
    <col min="10240" max="10241" width="9.140625" style="52"/>
    <col min="10242" max="10245" width="0" style="52" hidden="1" customWidth="1"/>
    <col min="10246" max="10246" width="16.5703125" style="52" customWidth="1"/>
    <col min="10247" max="10247" width="18.7109375" style="52" customWidth="1"/>
    <col min="10248" max="10248" width="16.5703125" style="52" customWidth="1"/>
    <col min="10249" max="10494" width="9.140625" style="52"/>
    <col min="10495" max="10495" width="27.7109375" style="52" customWidth="1"/>
    <col min="10496" max="10497" width="9.140625" style="52"/>
    <col min="10498" max="10501" width="0" style="52" hidden="1" customWidth="1"/>
    <col min="10502" max="10502" width="16.5703125" style="52" customWidth="1"/>
    <col min="10503" max="10503" width="18.7109375" style="52" customWidth="1"/>
    <col min="10504" max="10504" width="16.5703125" style="52" customWidth="1"/>
    <col min="10505" max="10750" width="9.140625" style="52"/>
    <col min="10751" max="10751" width="27.7109375" style="52" customWidth="1"/>
    <col min="10752" max="10753" width="9.140625" style="52"/>
    <col min="10754" max="10757" width="0" style="52" hidden="1" customWidth="1"/>
    <col min="10758" max="10758" width="16.5703125" style="52" customWidth="1"/>
    <col min="10759" max="10759" width="18.7109375" style="52" customWidth="1"/>
    <col min="10760" max="10760" width="16.5703125" style="52" customWidth="1"/>
    <col min="10761" max="11006" width="9.140625" style="52"/>
    <col min="11007" max="11007" width="27.7109375" style="52" customWidth="1"/>
    <col min="11008" max="11009" width="9.140625" style="52"/>
    <col min="11010" max="11013" width="0" style="52" hidden="1" customWidth="1"/>
    <col min="11014" max="11014" width="16.5703125" style="52" customWidth="1"/>
    <col min="11015" max="11015" width="18.7109375" style="52" customWidth="1"/>
    <col min="11016" max="11016" width="16.5703125" style="52" customWidth="1"/>
    <col min="11017" max="11262" width="9.140625" style="52"/>
    <col min="11263" max="11263" width="27.7109375" style="52" customWidth="1"/>
    <col min="11264" max="11265" width="9.140625" style="52"/>
    <col min="11266" max="11269" width="0" style="52" hidden="1" customWidth="1"/>
    <col min="11270" max="11270" width="16.5703125" style="52" customWidth="1"/>
    <col min="11271" max="11271" width="18.7109375" style="52" customWidth="1"/>
    <col min="11272" max="11272" width="16.5703125" style="52" customWidth="1"/>
    <col min="11273" max="11518" width="9.140625" style="52"/>
    <col min="11519" max="11519" width="27.7109375" style="52" customWidth="1"/>
    <col min="11520" max="11521" width="9.140625" style="52"/>
    <col min="11522" max="11525" width="0" style="52" hidden="1" customWidth="1"/>
    <col min="11526" max="11526" width="16.5703125" style="52" customWidth="1"/>
    <col min="11527" max="11527" width="18.7109375" style="52" customWidth="1"/>
    <col min="11528" max="11528" width="16.5703125" style="52" customWidth="1"/>
    <col min="11529" max="11774" width="9.140625" style="52"/>
    <col min="11775" max="11775" width="27.7109375" style="52" customWidth="1"/>
    <col min="11776" max="11777" width="9.140625" style="52"/>
    <col min="11778" max="11781" width="0" style="52" hidden="1" customWidth="1"/>
    <col min="11782" max="11782" width="16.5703125" style="52" customWidth="1"/>
    <col min="11783" max="11783" width="18.7109375" style="52" customWidth="1"/>
    <col min="11784" max="11784" width="16.5703125" style="52" customWidth="1"/>
    <col min="11785" max="12030" width="9.140625" style="52"/>
    <col min="12031" max="12031" width="27.7109375" style="52" customWidth="1"/>
    <col min="12032" max="12033" width="9.140625" style="52"/>
    <col min="12034" max="12037" width="0" style="52" hidden="1" customWidth="1"/>
    <col min="12038" max="12038" width="16.5703125" style="52" customWidth="1"/>
    <col min="12039" max="12039" width="18.7109375" style="52" customWidth="1"/>
    <col min="12040" max="12040" width="16.5703125" style="52" customWidth="1"/>
    <col min="12041" max="12286" width="9.140625" style="52"/>
    <col min="12287" max="12287" width="27.7109375" style="52" customWidth="1"/>
    <col min="12288" max="12289" width="9.140625" style="52"/>
    <col min="12290" max="12293" width="0" style="52" hidden="1" customWidth="1"/>
    <col min="12294" max="12294" width="16.5703125" style="52" customWidth="1"/>
    <col min="12295" max="12295" width="18.7109375" style="52" customWidth="1"/>
    <col min="12296" max="12296" width="16.5703125" style="52" customWidth="1"/>
    <col min="12297" max="12542" width="9.140625" style="52"/>
    <col min="12543" max="12543" width="27.7109375" style="52" customWidth="1"/>
    <col min="12544" max="12545" width="9.140625" style="52"/>
    <col min="12546" max="12549" width="0" style="52" hidden="1" customWidth="1"/>
    <col min="12550" max="12550" width="16.5703125" style="52" customWidth="1"/>
    <col min="12551" max="12551" width="18.7109375" style="52" customWidth="1"/>
    <col min="12552" max="12552" width="16.5703125" style="52" customWidth="1"/>
    <col min="12553" max="12798" width="9.140625" style="52"/>
    <col min="12799" max="12799" width="27.7109375" style="52" customWidth="1"/>
    <col min="12800" max="12801" width="9.140625" style="52"/>
    <col min="12802" max="12805" width="0" style="52" hidden="1" customWidth="1"/>
    <col min="12806" max="12806" width="16.5703125" style="52" customWidth="1"/>
    <col min="12807" max="12807" width="18.7109375" style="52" customWidth="1"/>
    <col min="12808" max="12808" width="16.5703125" style="52" customWidth="1"/>
    <col min="12809" max="13054" width="9.140625" style="52"/>
    <col min="13055" max="13055" width="27.7109375" style="52" customWidth="1"/>
    <col min="13056" max="13057" width="9.140625" style="52"/>
    <col min="13058" max="13061" width="0" style="52" hidden="1" customWidth="1"/>
    <col min="13062" max="13062" width="16.5703125" style="52" customWidth="1"/>
    <col min="13063" max="13063" width="18.7109375" style="52" customWidth="1"/>
    <col min="13064" max="13064" width="16.5703125" style="52" customWidth="1"/>
    <col min="13065" max="13310" width="9.140625" style="52"/>
    <col min="13311" max="13311" width="27.7109375" style="52" customWidth="1"/>
    <col min="13312" max="13313" width="9.140625" style="52"/>
    <col min="13314" max="13317" width="0" style="52" hidden="1" customWidth="1"/>
    <col min="13318" max="13318" width="16.5703125" style="52" customWidth="1"/>
    <col min="13319" max="13319" width="18.7109375" style="52" customWidth="1"/>
    <col min="13320" max="13320" width="16.5703125" style="52" customWidth="1"/>
    <col min="13321" max="13566" width="9.140625" style="52"/>
    <col min="13567" max="13567" width="27.7109375" style="52" customWidth="1"/>
    <col min="13568" max="13569" width="9.140625" style="52"/>
    <col min="13570" max="13573" width="0" style="52" hidden="1" customWidth="1"/>
    <col min="13574" max="13574" width="16.5703125" style="52" customWidth="1"/>
    <col min="13575" max="13575" width="18.7109375" style="52" customWidth="1"/>
    <col min="13576" max="13576" width="16.5703125" style="52" customWidth="1"/>
    <col min="13577" max="13822" width="9.140625" style="52"/>
    <col min="13823" max="13823" width="27.7109375" style="52" customWidth="1"/>
    <col min="13824" max="13825" width="9.140625" style="52"/>
    <col min="13826" max="13829" width="0" style="52" hidden="1" customWidth="1"/>
    <col min="13830" max="13830" width="16.5703125" style="52" customWidth="1"/>
    <col min="13831" max="13831" width="18.7109375" style="52" customWidth="1"/>
    <col min="13832" max="13832" width="16.5703125" style="52" customWidth="1"/>
    <col min="13833" max="14078" width="9.140625" style="52"/>
    <col min="14079" max="14079" width="27.7109375" style="52" customWidth="1"/>
    <col min="14080" max="14081" width="9.140625" style="52"/>
    <col min="14082" max="14085" width="0" style="52" hidden="1" customWidth="1"/>
    <col min="14086" max="14086" width="16.5703125" style="52" customWidth="1"/>
    <col min="14087" max="14087" width="18.7109375" style="52" customWidth="1"/>
    <col min="14088" max="14088" width="16.5703125" style="52" customWidth="1"/>
    <col min="14089" max="14334" width="9.140625" style="52"/>
    <col min="14335" max="14335" width="27.7109375" style="52" customWidth="1"/>
    <col min="14336" max="14337" width="9.140625" style="52"/>
    <col min="14338" max="14341" width="0" style="52" hidden="1" customWidth="1"/>
    <col min="14342" max="14342" width="16.5703125" style="52" customWidth="1"/>
    <col min="14343" max="14343" width="18.7109375" style="52" customWidth="1"/>
    <col min="14344" max="14344" width="16.5703125" style="52" customWidth="1"/>
    <col min="14345" max="14590" width="9.140625" style="52"/>
    <col min="14591" max="14591" width="27.7109375" style="52" customWidth="1"/>
    <col min="14592" max="14593" width="9.140625" style="52"/>
    <col min="14594" max="14597" width="0" style="52" hidden="1" customWidth="1"/>
    <col min="14598" max="14598" width="16.5703125" style="52" customWidth="1"/>
    <col min="14599" max="14599" width="18.7109375" style="52" customWidth="1"/>
    <col min="14600" max="14600" width="16.5703125" style="52" customWidth="1"/>
    <col min="14601" max="14846" width="9.140625" style="52"/>
    <col min="14847" max="14847" width="27.7109375" style="52" customWidth="1"/>
    <col min="14848" max="14849" width="9.140625" style="52"/>
    <col min="14850" max="14853" width="0" style="52" hidden="1" customWidth="1"/>
    <col min="14854" max="14854" width="16.5703125" style="52" customWidth="1"/>
    <col min="14855" max="14855" width="18.7109375" style="52" customWidth="1"/>
    <col min="14856" max="14856" width="16.5703125" style="52" customWidth="1"/>
    <col min="14857" max="15102" width="9.140625" style="52"/>
    <col min="15103" max="15103" width="27.7109375" style="52" customWidth="1"/>
    <col min="15104" max="15105" width="9.140625" style="52"/>
    <col min="15106" max="15109" width="0" style="52" hidden="1" customWidth="1"/>
    <col min="15110" max="15110" width="16.5703125" style="52" customWidth="1"/>
    <col min="15111" max="15111" width="18.7109375" style="52" customWidth="1"/>
    <col min="15112" max="15112" width="16.5703125" style="52" customWidth="1"/>
    <col min="15113" max="15358" width="9.140625" style="52"/>
    <col min="15359" max="15359" width="27.7109375" style="52" customWidth="1"/>
    <col min="15360" max="15361" width="9.140625" style="52"/>
    <col min="15362" max="15365" width="0" style="52" hidden="1" customWidth="1"/>
    <col min="15366" max="15366" width="16.5703125" style="52" customWidth="1"/>
    <col min="15367" max="15367" width="18.7109375" style="52" customWidth="1"/>
    <col min="15368" max="15368" width="16.5703125" style="52" customWidth="1"/>
    <col min="15369" max="15614" width="9.140625" style="52"/>
    <col min="15615" max="15615" width="27.7109375" style="52" customWidth="1"/>
    <col min="15616" max="15617" width="9.140625" style="52"/>
    <col min="15618" max="15621" width="0" style="52" hidden="1" customWidth="1"/>
    <col min="15622" max="15622" width="16.5703125" style="52" customWidth="1"/>
    <col min="15623" max="15623" width="18.7109375" style="52" customWidth="1"/>
    <col min="15624" max="15624" width="16.5703125" style="52" customWidth="1"/>
    <col min="15625" max="15870" width="9.140625" style="52"/>
    <col min="15871" max="15871" width="27.7109375" style="52" customWidth="1"/>
    <col min="15872" max="15873" width="9.140625" style="52"/>
    <col min="15874" max="15877" width="0" style="52" hidden="1" customWidth="1"/>
    <col min="15878" max="15878" width="16.5703125" style="52" customWidth="1"/>
    <col min="15879" max="15879" width="18.7109375" style="52" customWidth="1"/>
    <col min="15880" max="15880" width="16.5703125" style="52" customWidth="1"/>
    <col min="15881" max="16126" width="9.140625" style="52"/>
    <col min="16127" max="16127" width="27.7109375" style="52" customWidth="1"/>
    <col min="16128" max="16129" width="9.140625" style="52"/>
    <col min="16130" max="16133" width="0" style="52" hidden="1" customWidth="1"/>
    <col min="16134" max="16134" width="16.5703125" style="52" customWidth="1"/>
    <col min="16135" max="16135" width="18.7109375" style="52" customWidth="1"/>
    <col min="16136" max="16136" width="16.5703125" style="52" customWidth="1"/>
    <col min="16137" max="16384" width="9.140625" style="52"/>
  </cols>
  <sheetData>
    <row r="1" spans="1:11" s="6" customFormat="1" x14ac:dyDescent="0.2">
      <c r="A1" s="82" t="str">
        <f>'6.1'!B1</f>
        <v>PacifiCorp</v>
      </c>
      <c r="B1" s="60"/>
      <c r="C1" s="60"/>
      <c r="D1" s="91"/>
      <c r="E1" s="91"/>
      <c r="F1" s="91"/>
      <c r="G1" s="91"/>
      <c r="H1" s="91"/>
      <c r="I1" s="52"/>
      <c r="J1" s="52"/>
      <c r="K1" s="52"/>
    </row>
    <row r="2" spans="1:11" s="6" customFormat="1" x14ac:dyDescent="0.2">
      <c r="A2" s="53" t="str">
        <f>'6.1'!B2</f>
        <v>Washington 2023 General Rate Case</v>
      </c>
      <c r="B2" s="60"/>
      <c r="C2" s="60"/>
      <c r="D2" s="52"/>
      <c r="E2" s="52"/>
      <c r="F2" s="52"/>
      <c r="G2" s="52"/>
      <c r="H2" s="52"/>
      <c r="I2" s="52"/>
      <c r="J2" s="52"/>
      <c r="K2" s="52"/>
    </row>
    <row r="3" spans="1:11" s="6" customFormat="1" x14ac:dyDescent="0.2">
      <c r="A3" s="82" t="s">
        <v>169</v>
      </c>
      <c r="B3" s="60"/>
      <c r="C3" s="60"/>
      <c r="D3" s="52"/>
      <c r="E3" s="52"/>
      <c r="F3" s="52"/>
      <c r="G3" s="52" t="s">
        <v>48</v>
      </c>
      <c r="H3" s="52"/>
      <c r="I3" s="52"/>
      <c r="J3" s="52"/>
      <c r="K3" s="52"/>
    </row>
    <row r="4" spans="1:11" s="6" customFormat="1" x14ac:dyDescent="0.2">
      <c r="A4" s="82"/>
      <c r="B4" s="91"/>
      <c r="C4" s="91"/>
      <c r="D4" s="82"/>
      <c r="E4" s="82"/>
      <c r="F4" s="82"/>
      <c r="G4" s="82"/>
      <c r="H4" s="82"/>
      <c r="I4" s="91" t="s">
        <v>170</v>
      </c>
      <c r="J4" s="123"/>
      <c r="K4" s="52"/>
    </row>
    <row r="5" spans="1:11" s="6" customFormat="1" x14ac:dyDescent="0.2">
      <c r="A5" s="52"/>
      <c r="B5" s="60"/>
      <c r="C5" s="60"/>
      <c r="D5" s="52"/>
      <c r="E5" s="52"/>
      <c r="F5" s="52"/>
      <c r="G5" s="52"/>
      <c r="H5" s="52"/>
      <c r="I5" s="111" t="s">
        <v>203</v>
      </c>
      <c r="J5" s="123" t="s">
        <v>204</v>
      </c>
      <c r="K5" s="111"/>
    </row>
    <row r="6" spans="1:11" s="6" customFormat="1" x14ac:dyDescent="0.2">
      <c r="A6" s="98" t="s">
        <v>69</v>
      </c>
      <c r="B6" s="92" t="s">
        <v>70</v>
      </c>
      <c r="C6" s="92" t="s">
        <v>71</v>
      </c>
      <c r="D6" s="98" t="s">
        <v>71</v>
      </c>
      <c r="E6" s="98" t="s">
        <v>5</v>
      </c>
      <c r="F6" s="98" t="s">
        <v>72</v>
      </c>
      <c r="G6" s="98" t="s">
        <v>73</v>
      </c>
      <c r="H6" s="98" t="s">
        <v>74</v>
      </c>
      <c r="I6" s="124" t="s">
        <v>171</v>
      </c>
      <c r="J6" s="124" t="s">
        <v>171</v>
      </c>
      <c r="K6" s="124" t="s">
        <v>197</v>
      </c>
    </row>
    <row r="7" spans="1:11" s="6" customFormat="1" ht="3.75" customHeight="1" x14ac:dyDescent="0.2">
      <c r="A7" s="52"/>
      <c r="B7" s="60"/>
      <c r="C7" s="60"/>
      <c r="D7" s="52"/>
      <c r="E7" s="52"/>
      <c r="F7" s="52"/>
      <c r="G7" s="52"/>
      <c r="H7" s="52"/>
      <c r="I7" s="52"/>
      <c r="J7" s="91" t="s">
        <v>48</v>
      </c>
      <c r="K7" s="52"/>
    </row>
    <row r="8" spans="1:11" s="6" customFormat="1" x14ac:dyDescent="0.2">
      <c r="A8" s="82" t="s">
        <v>172</v>
      </c>
      <c r="B8" s="60"/>
      <c r="C8" s="60"/>
      <c r="D8" s="52"/>
      <c r="E8" s="52"/>
      <c r="F8" s="52"/>
      <c r="G8" s="52"/>
      <c r="H8" s="52"/>
      <c r="I8" s="52"/>
      <c r="J8" s="52"/>
      <c r="K8" s="52"/>
    </row>
    <row r="9" spans="1:11" s="6" customFormat="1" x14ac:dyDescent="0.2">
      <c r="A9" s="82" t="s">
        <v>77</v>
      </c>
      <c r="B9" s="60"/>
      <c r="C9" s="60"/>
      <c r="D9" s="52"/>
      <c r="E9" s="52"/>
      <c r="F9" s="52"/>
      <c r="G9" s="52"/>
      <c r="H9" s="52"/>
      <c r="I9" s="52"/>
      <c r="J9" s="52"/>
      <c r="K9" s="52"/>
    </row>
    <row r="10" spans="1:11" s="6" customFormat="1" x14ac:dyDescent="0.2">
      <c r="A10" s="52" t="s">
        <v>78</v>
      </c>
      <c r="B10" s="60" t="s">
        <v>54</v>
      </c>
      <c r="C10" s="60" t="str">
        <f>D10</f>
        <v>CAGE</v>
      </c>
      <c r="D10" s="52" t="s">
        <v>14</v>
      </c>
      <c r="E10" s="52" t="s">
        <v>79</v>
      </c>
      <c r="F10" s="52" t="s">
        <v>80</v>
      </c>
      <c r="G10" s="52" t="str">
        <f t="shared" ref="G10:G15" si="0">E10&amp;F10&amp;D10</f>
        <v>DSTMPCAGE</v>
      </c>
      <c r="H10" s="52" t="str">
        <f t="shared" ref="H10:H15" si="1">B10&amp;D10</f>
        <v>108SPCAGE</v>
      </c>
      <c r="I10" s="6">
        <f>SUMIF('6.2.4-6.2.17'!$F$12:$F$142,'6.2.2-6.2.3'!G10,'6.2.4-6.2.17'!$H$12:$H$142)</f>
        <v>-2681221819.3899999</v>
      </c>
      <c r="J10" s="6">
        <f>SUMIF('6.2.4-6.2.17'!$F$12:$F$142,'6.2.2-6.2.3'!G10,'6.2.4-6.2.17'!$CP$12:$CP$142)+'6.2.4-6.2.17'!CP18</f>
        <v>-3125683495.6105781</v>
      </c>
      <c r="K10" s="6">
        <f t="shared" ref="K10:K15" si="2">J10-I10</f>
        <v>-444461676.22057819</v>
      </c>
    </row>
    <row r="11" spans="1:11" s="6" customFormat="1" x14ac:dyDescent="0.2">
      <c r="A11" s="52" t="s">
        <v>81</v>
      </c>
      <c r="B11" s="60" t="s">
        <v>54</v>
      </c>
      <c r="C11" s="60" t="str">
        <f t="shared" ref="C11:C15" si="3">D11</f>
        <v>CAGW</v>
      </c>
      <c r="D11" s="52" t="s">
        <v>15</v>
      </c>
      <c r="E11" s="52" t="s">
        <v>79</v>
      </c>
      <c r="F11" s="52" t="s">
        <v>80</v>
      </c>
      <c r="G11" s="52" t="str">
        <f t="shared" si="0"/>
        <v>DSTMPCAGW</v>
      </c>
      <c r="H11" s="52" t="str">
        <f t="shared" si="1"/>
        <v>108SPCAGW</v>
      </c>
      <c r="I11" s="6">
        <f>SUMIF('6.2.4-6.2.17'!$F$12:$F$142,'6.2.2-6.2.3'!G11,'6.2.4-6.2.17'!$H$12:$H$142)</f>
        <v>0</v>
      </c>
      <c r="J11" s="6">
        <f>SUMIF('6.2.4-6.2.17'!$F$12:$F$142,'6.2.2-6.2.3'!G11,'6.2.4-6.2.17'!$CP$12:$CP$142)</f>
        <v>8.3673262537705013E-9</v>
      </c>
      <c r="K11" s="6">
        <f t="shared" si="2"/>
        <v>8.3673262537705013E-9</v>
      </c>
    </row>
    <row r="12" spans="1:11" s="6" customFormat="1" x14ac:dyDescent="0.2">
      <c r="A12" s="52" t="s">
        <v>82</v>
      </c>
      <c r="B12" s="60" t="s">
        <v>54</v>
      </c>
      <c r="C12" s="60" t="str">
        <f t="shared" si="3"/>
        <v>SG</v>
      </c>
      <c r="D12" s="52" t="s">
        <v>16</v>
      </c>
      <c r="E12" s="52" t="s">
        <v>79</v>
      </c>
      <c r="F12" s="52" t="s">
        <v>80</v>
      </c>
      <c r="G12" s="52" t="str">
        <f t="shared" si="0"/>
        <v>DSTMPSG</v>
      </c>
      <c r="H12" s="52" t="str">
        <f t="shared" si="1"/>
        <v>108SPSG</v>
      </c>
      <c r="I12" s="6">
        <f>SUMIF('6.2.4-6.2.17'!$F$12:$F$142,'6.2.2-6.2.3'!G12,'6.2.4-6.2.17'!$H$12:$H$142)</f>
        <v>0</v>
      </c>
      <c r="J12" s="6">
        <f>SUMIF('6.2.4-6.2.17'!$F$12:$F$142,'6.2.2-6.2.3'!G12,'6.2.4-6.2.17'!$CP$12:$CP$142)</f>
        <v>-4276822.5350722233</v>
      </c>
      <c r="K12" s="6">
        <f t="shared" si="2"/>
        <v>-4276822.5350722233</v>
      </c>
    </row>
    <row r="13" spans="1:11" s="6" customFormat="1" x14ac:dyDescent="0.2">
      <c r="A13" s="52" t="s">
        <v>83</v>
      </c>
      <c r="B13" s="60" t="s">
        <v>54</v>
      </c>
      <c r="C13" s="60" t="s">
        <v>16</v>
      </c>
      <c r="D13" s="52" t="s">
        <v>14</v>
      </c>
      <c r="E13" s="52" t="s">
        <v>79</v>
      </c>
      <c r="F13" s="52" t="s">
        <v>135</v>
      </c>
      <c r="G13" s="52" t="str">
        <f t="shared" si="0"/>
        <v>DSTMPBCAGE</v>
      </c>
      <c r="H13" s="52" t="str">
        <f t="shared" si="1"/>
        <v>108SPCAGE</v>
      </c>
      <c r="I13" s="6">
        <f>SUMIF('6.2.4-6.2.17'!$F$12:$F$142,'6.2.2-6.2.3'!G13,'6.2.4-6.2.17'!$H$12:$H$142)+'6.2.4-6.2.17'!H15</f>
        <v>-73912557.730000004</v>
      </c>
      <c r="J13" s="6">
        <f>SUMIF('6.2.4-6.2.17'!$F$12:$F$142,'6.2.2-6.2.3'!G13,'6.2.4-6.2.17'!$CP$12:$CP$142)+'6.2.4-6.2.17'!CP15</f>
        <v>-86270970.866188347</v>
      </c>
      <c r="K13" s="6">
        <f t="shared" si="2"/>
        <v>-12358413.136188343</v>
      </c>
    </row>
    <row r="14" spans="1:11" s="6" customFormat="1" x14ac:dyDescent="0.2">
      <c r="A14" s="52" t="s">
        <v>136</v>
      </c>
      <c r="B14" s="60" t="s">
        <v>54</v>
      </c>
      <c r="C14" s="60" t="s">
        <v>16</v>
      </c>
      <c r="D14" s="52" t="s">
        <v>14</v>
      </c>
      <c r="E14" s="52" t="s">
        <v>79</v>
      </c>
      <c r="F14" s="52" t="s">
        <v>84</v>
      </c>
      <c r="G14" s="52" t="str">
        <f t="shared" si="0"/>
        <v>DSTMPRCAGE</v>
      </c>
      <c r="H14" s="52" t="str">
        <f t="shared" si="1"/>
        <v>108SPCAGE</v>
      </c>
      <c r="I14" s="6">
        <f>SUMIF('6.2.4-6.2.17'!$F$12:$F$142,'6.2.2-6.2.3'!G14,'6.2.4-6.2.17'!$H$12:$H$142)+'6.2.4-6.2.17'!H16</f>
        <v>-11573084.930000002</v>
      </c>
      <c r="J14" s="6">
        <f>SUMIF('6.2.4-6.2.17'!$F$12:$F$142,'6.2.2-6.2.3'!G14,'6.2.4-6.2.17'!$CP$12:$CP$142)+'6.2.4-6.2.17'!CP16</f>
        <v>-13302877.12838068</v>
      </c>
      <c r="K14" s="6">
        <f t="shared" si="2"/>
        <v>-1729792.1983806789</v>
      </c>
    </row>
    <row r="15" spans="1:11" x14ac:dyDescent="0.2">
      <c r="A15" s="52" t="s">
        <v>85</v>
      </c>
      <c r="B15" s="60" t="s">
        <v>54</v>
      </c>
      <c r="C15" s="60" t="str">
        <f t="shared" si="3"/>
        <v>JBG</v>
      </c>
      <c r="D15" s="52" t="s">
        <v>18</v>
      </c>
      <c r="E15" s="52" t="s">
        <v>79</v>
      </c>
      <c r="F15" s="52" t="s">
        <v>80</v>
      </c>
      <c r="G15" s="52" t="str">
        <f t="shared" si="0"/>
        <v>DSTMPJBG</v>
      </c>
      <c r="H15" s="52" t="str">
        <f t="shared" si="1"/>
        <v>108SPJBG</v>
      </c>
      <c r="I15" s="6">
        <f>SUMIF('6.2.4-6.2.17'!$F$12:$F$142,'6.2.2-6.2.3'!G15,'6.2.4-6.2.17'!$H$12:$H$142)</f>
        <v>0</v>
      </c>
      <c r="J15" s="6">
        <f>SUMIF('6.2.4-6.2.17'!$F$12:$F$142,'6.2.2-6.2.3'!G15,'6.2.4-6.2.17'!$CP$12:$CP$142)</f>
        <v>1.505790017738241E-8</v>
      </c>
      <c r="K15" s="6">
        <f t="shared" si="2"/>
        <v>1.505790017738241E-8</v>
      </c>
    </row>
    <row r="16" spans="1:11" x14ac:dyDescent="0.2">
      <c r="A16" s="52" t="s">
        <v>86</v>
      </c>
      <c r="I16" s="7">
        <f>SUBTOTAL(9,I10:I15)</f>
        <v>-2766707462.0499997</v>
      </c>
      <c r="J16" s="7">
        <f>SUBTOTAL(9,J10:J15)</f>
        <v>-3229534166.1402197</v>
      </c>
      <c r="K16" s="7">
        <f>SUBTOTAL(9,K10:K15)</f>
        <v>-462826704.09021938</v>
      </c>
    </row>
    <row r="17" spans="1:20" ht="4.5" customHeight="1" x14ac:dyDescent="0.2">
      <c r="I17" s="6"/>
      <c r="J17" s="6"/>
      <c r="K17" s="6"/>
    </row>
    <row r="18" spans="1:20" x14ac:dyDescent="0.2">
      <c r="A18" s="82" t="s">
        <v>87</v>
      </c>
      <c r="I18" s="6"/>
      <c r="J18" s="6"/>
      <c r="K18" s="6"/>
    </row>
    <row r="19" spans="1:20" x14ac:dyDescent="0.2">
      <c r="A19" s="52" t="s">
        <v>82</v>
      </c>
      <c r="B19" s="60" t="s">
        <v>51</v>
      </c>
      <c r="C19" s="60" t="str">
        <f t="shared" ref="C19:C21" si="4">D19</f>
        <v>SG-U</v>
      </c>
      <c r="D19" s="52" t="s">
        <v>22</v>
      </c>
      <c r="E19" s="52" t="s">
        <v>79</v>
      </c>
      <c r="F19" s="52" t="s">
        <v>88</v>
      </c>
      <c r="G19" s="52" t="str">
        <f>E19&amp;F19&amp;D19</f>
        <v>DHYDPSG-U</v>
      </c>
      <c r="H19" s="52" t="str">
        <f>B19&amp;D19</f>
        <v>108HPSG-U</v>
      </c>
      <c r="I19" s="6">
        <f>SUMIF('6.2.4-6.2.17'!$F$12:$F$142,'6.2.2-6.2.3'!G19,'6.2.4-6.2.17'!$H$12:$H$142)</f>
        <v>-101195552.98999999</v>
      </c>
      <c r="J19" s="6">
        <f>SUMIF('6.2.4-6.2.17'!$F$12:$F$142,'6.2.2-6.2.3'!G19,'6.2.4-6.2.17'!$CP$12:$CP$142)</f>
        <v>-117405602.33038378</v>
      </c>
      <c r="K19" s="6">
        <f>J19-I19</f>
        <v>-16210049.340383783</v>
      </c>
    </row>
    <row r="20" spans="1:20" x14ac:dyDescent="0.2">
      <c r="A20" s="52" t="s">
        <v>82</v>
      </c>
      <c r="B20" s="60" t="s">
        <v>51</v>
      </c>
      <c r="C20" s="60" t="str">
        <f t="shared" si="4"/>
        <v>SG-P</v>
      </c>
      <c r="D20" s="52" t="s">
        <v>21</v>
      </c>
      <c r="E20" s="52" t="s">
        <v>79</v>
      </c>
      <c r="F20" s="52" t="s">
        <v>88</v>
      </c>
      <c r="G20" s="52" t="str">
        <f>E20&amp;F20&amp;D20</f>
        <v>DHYDPSG-P</v>
      </c>
      <c r="H20" s="52" t="str">
        <f>B20&amp;D20</f>
        <v>108HPSG-P</v>
      </c>
      <c r="I20" s="6">
        <f>SUMIF('6.2.4-6.2.17'!$F$12:$F$142,'6.2.2-6.2.3'!G20,'6.2.4-6.2.17'!$H$12:$H$142)</f>
        <v>-329226891.47999996</v>
      </c>
      <c r="J20" s="6">
        <f>SUMIF('6.2.4-6.2.17'!$F$12:$F$142,'6.2.2-6.2.3'!G20,'6.2.4-6.2.17'!$CP$12:$CP$142)</f>
        <v>-366085034.74663371</v>
      </c>
      <c r="K20" s="6">
        <f>J20-I20</f>
        <v>-36858143.266633749</v>
      </c>
    </row>
    <row r="21" spans="1:20" x14ac:dyDescent="0.2">
      <c r="A21" s="52" t="s">
        <v>89</v>
      </c>
      <c r="B21" s="60" t="s">
        <v>51</v>
      </c>
      <c r="C21" s="60" t="str">
        <f t="shared" si="4"/>
        <v>SG-P</v>
      </c>
      <c r="D21" s="52" t="s">
        <v>21</v>
      </c>
      <c r="E21" s="52" t="s">
        <v>79</v>
      </c>
      <c r="F21" s="52" t="s">
        <v>90</v>
      </c>
      <c r="G21" s="52" t="str">
        <f>E21&amp;F21&amp;D21</f>
        <v>DHYDPKDSG-P</v>
      </c>
      <c r="H21" s="52" t="str">
        <f>B21&amp;D21</f>
        <v>108HPSG-P</v>
      </c>
      <c r="I21" s="6">
        <f>SUMIF('6.2.4-6.2.17'!$F$12:$F$142,'6.2.2-6.2.3'!G21,'6.2.4-6.2.17'!$H$12:$H$142)</f>
        <v>-94309988.960000023</v>
      </c>
      <c r="J21" s="6">
        <f>SUMIF('6.2.4-6.2.17'!$F$12:$F$142,'6.2.2-6.2.3'!G21,'6.2.4-6.2.17'!$CP$12:$CP$142)</f>
        <v>-94309988.960000023</v>
      </c>
      <c r="K21" s="6">
        <f>J21-I21</f>
        <v>0</v>
      </c>
    </row>
    <row r="22" spans="1:20" x14ac:dyDescent="0.2">
      <c r="A22" s="52" t="s">
        <v>91</v>
      </c>
      <c r="I22" s="7">
        <f>SUBTOTAL(9,I19:I21)</f>
        <v>-524732433.43000001</v>
      </c>
      <c r="J22" s="7">
        <f>SUBTOTAL(9,J19:J21)</f>
        <v>-577800626.03701746</v>
      </c>
      <c r="K22" s="7">
        <f>SUBTOTAL(9,K19:K21)</f>
        <v>-53068192.607017532</v>
      </c>
    </row>
    <row r="23" spans="1:20" ht="5.25" customHeight="1" x14ac:dyDescent="0.2">
      <c r="I23" s="6"/>
      <c r="J23" s="6"/>
      <c r="K23" s="6"/>
    </row>
    <row r="24" spans="1:20" x14ac:dyDescent="0.2">
      <c r="A24" s="82" t="s">
        <v>92</v>
      </c>
      <c r="I24" s="6"/>
      <c r="J24" s="6"/>
      <c r="K24" s="6"/>
    </row>
    <row r="25" spans="1:20" x14ac:dyDescent="0.2">
      <c r="A25" s="52" t="s">
        <v>78</v>
      </c>
      <c r="B25" s="60" t="s">
        <v>53</v>
      </c>
      <c r="C25" s="60" t="str">
        <f t="shared" ref="C25:C28" si="5">D25</f>
        <v>CAGE</v>
      </c>
      <c r="D25" s="52" t="s">
        <v>14</v>
      </c>
      <c r="E25" s="52" t="s">
        <v>79</v>
      </c>
      <c r="F25" s="52" t="s">
        <v>93</v>
      </c>
      <c r="G25" s="52" t="str">
        <f>E25&amp;F25&amp;D25</f>
        <v>DOTHPCAGE</v>
      </c>
      <c r="H25" s="52" t="str">
        <f>B25&amp;D25</f>
        <v>108OPCAGE</v>
      </c>
      <c r="I25" s="6">
        <f>SUMIF('6.2.4-6.2.17'!$F$12:$F$142,'6.2.2-6.2.3'!G25,'6.2.4-6.2.17'!$H$12:$H$142)</f>
        <v>-316597190.87</v>
      </c>
      <c r="J25" s="6">
        <f>SUMIF('6.2.4-6.2.17'!$F$12:$F$142,'6.2.2-6.2.3'!G25,'6.2.4-6.2.17'!$CP$12:$CP$142)</f>
        <v>-381430527.57626396</v>
      </c>
      <c r="K25" s="6">
        <f>J25-I25</f>
        <v>-64833336.706263959</v>
      </c>
      <c r="T25" s="6"/>
    </row>
    <row r="26" spans="1:20" x14ac:dyDescent="0.2">
      <c r="A26" s="52" t="s">
        <v>81</v>
      </c>
      <c r="B26" s="60" t="s">
        <v>53</v>
      </c>
      <c r="C26" s="60" t="str">
        <f t="shared" si="5"/>
        <v>CAGW</v>
      </c>
      <c r="D26" s="52" t="s">
        <v>15</v>
      </c>
      <c r="E26" s="52" t="s">
        <v>79</v>
      </c>
      <c r="F26" s="52" t="s">
        <v>93</v>
      </c>
      <c r="G26" s="52" t="str">
        <f>E26&amp;F26&amp;D26</f>
        <v>DOTHPCAGW</v>
      </c>
      <c r="H26" s="52" t="str">
        <f>B26&amp;D26</f>
        <v>108OPCAGW</v>
      </c>
      <c r="I26" s="6">
        <f>SUMIF('6.2.4-6.2.17'!$F$12:$F$142,'6.2.2-6.2.3'!G26,'6.2.4-6.2.17'!$H$12:$H$142)</f>
        <v>-253034447.34</v>
      </c>
      <c r="J26" s="6">
        <f>SUMIF('6.2.4-6.2.17'!$F$12:$F$142,'6.2.2-6.2.3'!G26,'6.2.4-6.2.17'!$CP$12:$CP$142)</f>
        <v>-291236649.5581758</v>
      </c>
      <c r="K26" s="6">
        <f>J26-I26</f>
        <v>-38202202.218175799</v>
      </c>
      <c r="T26" s="6"/>
    </row>
    <row r="27" spans="1:20" x14ac:dyDescent="0.2">
      <c r="A27" s="52" t="s">
        <v>82</v>
      </c>
      <c r="B27" s="60" t="s">
        <v>53</v>
      </c>
      <c r="C27" s="60" t="str">
        <f t="shared" si="5"/>
        <v>SG</v>
      </c>
      <c r="D27" s="52" t="s">
        <v>16</v>
      </c>
      <c r="E27" s="52" t="s">
        <v>79</v>
      </c>
      <c r="F27" s="52" t="s">
        <v>93</v>
      </c>
      <c r="G27" s="52" t="str">
        <f>E27&amp;F27&amp;D27</f>
        <v>DOTHPSG</v>
      </c>
      <c r="H27" s="52" t="str">
        <f>B27&amp;D27</f>
        <v>108OPSG</v>
      </c>
      <c r="I27" s="6">
        <f>SUMIF('6.2.4-6.2.17'!$F$12:$F$142,'6.2.2-6.2.3'!G27,'6.2.4-6.2.17'!$H$12:$H$142)</f>
        <v>-147932.24</v>
      </c>
      <c r="J27" s="6">
        <f>SUMIF('6.2.4-6.2.17'!$F$12:$F$142,'6.2.2-6.2.3'!G27,'6.2.4-6.2.17'!$CP$12:$CP$142)</f>
        <v>-148388.11544600016</v>
      </c>
      <c r="K27" s="6">
        <f>J27-I27</f>
        <v>-455.87544600016554</v>
      </c>
      <c r="T27" s="6"/>
    </row>
    <row r="28" spans="1:20" x14ac:dyDescent="0.2">
      <c r="A28" s="52" t="s">
        <v>139</v>
      </c>
      <c r="B28" s="60" t="s">
        <v>53</v>
      </c>
      <c r="C28" s="60" t="str">
        <f t="shared" si="5"/>
        <v>SG-W</v>
      </c>
      <c r="D28" s="52" t="s">
        <v>25</v>
      </c>
      <c r="E28" s="52" t="s">
        <v>79</v>
      </c>
      <c r="F28" s="52" t="s">
        <v>93</v>
      </c>
      <c r="G28" s="52" t="str">
        <f>E28&amp;F28&amp;D28</f>
        <v>DOTHPSG-W</v>
      </c>
      <c r="H28" s="52" t="str">
        <f>B28&amp;D28</f>
        <v>108OPSG-W</v>
      </c>
      <c r="I28" s="6">
        <f>SUMIF('6.2.4-6.2.17'!$F$12:$F$142,'6.2.2-6.2.3'!G28,'6.2.4-6.2.17'!$H$12:$H$142)</f>
        <v>257981879.72999999</v>
      </c>
      <c r="J28" s="6">
        <f>SUMIF('6.2.4-6.2.17'!$F$12:$F$142,'6.2.2-6.2.3'!G28,'6.2.4-6.2.17'!$CP$12:$CP$142)</f>
        <v>-28907276.67185868</v>
      </c>
      <c r="K28" s="6">
        <f>J28-I28</f>
        <v>-286889156.40185869</v>
      </c>
      <c r="T28" s="6"/>
    </row>
    <row r="29" spans="1:20" x14ac:dyDescent="0.2">
      <c r="A29" s="52" t="s">
        <v>123</v>
      </c>
      <c r="I29" s="7">
        <f>SUBTOTAL(9,I25:I28)</f>
        <v>-311797690.72000003</v>
      </c>
      <c r="J29" s="7">
        <f>SUBTOTAL(9,J25:J28)</f>
        <v>-701722841.92174435</v>
      </c>
      <c r="K29" s="7">
        <f>SUBTOTAL(9,K25:K28)</f>
        <v>-389925151.20174444</v>
      </c>
    </row>
    <row r="30" spans="1:20" ht="3" customHeight="1" x14ac:dyDescent="0.2">
      <c r="I30" s="6"/>
      <c r="J30" s="6"/>
      <c r="K30" s="6"/>
    </row>
    <row r="31" spans="1:20" x14ac:dyDescent="0.2">
      <c r="A31" s="82" t="s">
        <v>95</v>
      </c>
      <c r="I31" s="6"/>
      <c r="J31" s="6"/>
      <c r="K31" s="6"/>
    </row>
    <row r="32" spans="1:20" x14ac:dyDescent="0.2">
      <c r="A32" s="52" t="s">
        <v>78</v>
      </c>
      <c r="B32" s="60" t="s">
        <v>55</v>
      </c>
      <c r="C32" s="60" t="str">
        <f t="shared" ref="C32:C35" si="6">D32</f>
        <v>CAGE</v>
      </c>
      <c r="D32" s="52" t="s">
        <v>14</v>
      </c>
      <c r="E32" s="52" t="s">
        <v>79</v>
      </c>
      <c r="F32" s="52" t="s">
        <v>96</v>
      </c>
      <c r="G32" s="52" t="str">
        <f>E32&amp;F32&amp;D32</f>
        <v>DTRNPCAGE</v>
      </c>
      <c r="H32" s="52" t="str">
        <f>B32&amp;D32</f>
        <v>108TPCAGE</v>
      </c>
      <c r="I32" s="6">
        <f>SUMIF('6.2.4-6.2.17'!$F$12:$F$142,'6.2.2-6.2.3'!G32,'6.2.4-6.2.17'!$H$12:$H$142)</f>
        <v>-47993273.899999999</v>
      </c>
      <c r="J32" s="6">
        <f>SUMIF('6.2.4-6.2.17'!$F$12:$F$142,'6.2.2-6.2.3'!G32,'6.2.4-6.2.17'!$CP$12:$CP$142)</f>
        <v>-53781115.342640601</v>
      </c>
      <c r="K32" s="6">
        <f>J32-I32</f>
        <v>-5787841.4426406026</v>
      </c>
    </row>
    <row r="33" spans="1:11" x14ac:dyDescent="0.2">
      <c r="A33" s="52" t="s">
        <v>81</v>
      </c>
      <c r="B33" s="60" t="s">
        <v>55</v>
      </c>
      <c r="C33" s="60" t="str">
        <f t="shared" si="6"/>
        <v>CAGW</v>
      </c>
      <c r="D33" s="52" t="s">
        <v>15</v>
      </c>
      <c r="E33" s="52" t="s">
        <v>79</v>
      </c>
      <c r="F33" s="52" t="s">
        <v>96</v>
      </c>
      <c r="G33" s="52" t="str">
        <f>E33&amp;F33&amp;D33</f>
        <v>DTRNPCAGW</v>
      </c>
      <c r="H33" s="52" t="str">
        <f>B33&amp;D33</f>
        <v>108TPCAGW</v>
      </c>
      <c r="I33" s="6">
        <f>SUMIF('6.2.4-6.2.17'!$F$12:$F$142,'6.2.2-6.2.3'!G33,'6.2.4-6.2.17'!$H$12:$H$142)</f>
        <v>-3948511.7721923823</v>
      </c>
      <c r="J33" s="6">
        <f>SUMIF('6.2.4-6.2.17'!$F$12:$F$142,'6.2.2-6.2.3'!G33,'6.2.4-6.2.17'!$CP$12:$CP$142)</f>
        <v>-4513639.6742687533</v>
      </c>
      <c r="K33" s="6">
        <f>J33-I33</f>
        <v>-565127.90207637101</v>
      </c>
    </row>
    <row r="34" spans="1:11" x14ac:dyDescent="0.2">
      <c r="A34" s="52" t="s">
        <v>85</v>
      </c>
      <c r="B34" s="60" t="s">
        <v>55</v>
      </c>
      <c r="C34" s="60" t="str">
        <f t="shared" si="6"/>
        <v>JBG</v>
      </c>
      <c r="D34" s="52" t="s">
        <v>18</v>
      </c>
      <c r="E34" s="52" t="s">
        <v>79</v>
      </c>
      <c r="F34" s="52" t="s">
        <v>96</v>
      </c>
      <c r="G34" s="52" t="str">
        <f t="shared" ref="G34:G35" si="7">E34&amp;F34&amp;D34</f>
        <v>DTRNPJBG</v>
      </c>
      <c r="H34" s="52" t="str">
        <f t="shared" ref="H34:H35" si="8">B34&amp;D34</f>
        <v>108TPJBG</v>
      </c>
      <c r="I34" s="6">
        <f>SUMIF('6.2.4-6.2.17'!$F$12:$F$142,'6.2.2-6.2.3'!G34,'6.2.4-6.2.17'!$H$12:$H$142)</f>
        <v>0</v>
      </c>
      <c r="J34" s="6">
        <f>SUMIF('6.2.4-6.2.17'!$F$12:$F$142,'6.2.2-6.2.3'!G34,'6.2.4-6.2.17'!$CP$12:$CP$142)</f>
        <v>0</v>
      </c>
      <c r="K34" s="6">
        <f t="shared" ref="K34:K35" si="9">J34-I34</f>
        <v>0</v>
      </c>
    </row>
    <row r="35" spans="1:11" x14ac:dyDescent="0.2">
      <c r="A35" s="52" t="s">
        <v>82</v>
      </c>
      <c r="B35" s="60" t="s">
        <v>55</v>
      </c>
      <c r="C35" s="60" t="str">
        <f t="shared" si="6"/>
        <v>SG</v>
      </c>
      <c r="D35" s="52" t="s">
        <v>16</v>
      </c>
      <c r="E35" s="52" t="s">
        <v>79</v>
      </c>
      <c r="F35" s="52" t="s">
        <v>96</v>
      </c>
      <c r="G35" s="52" t="str">
        <f t="shared" si="7"/>
        <v>DTRNPSG</v>
      </c>
      <c r="H35" s="52" t="str">
        <f t="shared" si="8"/>
        <v>108TPSG</v>
      </c>
      <c r="I35" s="6">
        <f>SUMIF('6.2.4-6.2.17'!$F$12:$F$142,'6.2.2-6.2.3'!G35,'6.2.4-6.2.17'!$H$12:$H$142)</f>
        <v>-2025964978.9303746</v>
      </c>
      <c r="J35" s="6">
        <f>SUMIF('6.2.4-6.2.17'!$F$12:$F$142,'6.2.2-6.2.3'!G35,'6.2.4-6.2.17'!$CP$12:$CP$142)</f>
        <v>-2247986598.1942401</v>
      </c>
      <c r="K35" s="6">
        <f t="shared" si="9"/>
        <v>-222021619.26386547</v>
      </c>
    </row>
    <row r="36" spans="1:11" hidden="1" x14ac:dyDescent="0.2">
      <c r="I36" s="6"/>
      <c r="J36" s="6"/>
      <c r="K36" s="6"/>
    </row>
    <row r="37" spans="1:11" hidden="1" x14ac:dyDescent="0.2">
      <c r="I37" s="6"/>
      <c r="J37" s="6"/>
      <c r="K37" s="6"/>
    </row>
    <row r="38" spans="1:11" hidden="1" x14ac:dyDescent="0.2">
      <c r="I38" s="6"/>
      <c r="J38" s="6"/>
      <c r="K38" s="6"/>
    </row>
    <row r="39" spans="1:11" hidden="1" x14ac:dyDescent="0.2">
      <c r="I39" s="6"/>
      <c r="J39" s="6"/>
      <c r="K39" s="6"/>
    </row>
    <row r="40" spans="1:11" x14ac:dyDescent="0.2">
      <c r="A40" s="52" t="s">
        <v>97</v>
      </c>
      <c r="I40" s="7">
        <f>SUBTOTAL(9,I32:I39)</f>
        <v>-2077906764.602567</v>
      </c>
      <c r="J40" s="7">
        <f>SUBTOTAL(9,J32:J39)</f>
        <v>-2306281353.2111492</v>
      </c>
      <c r="K40" s="7">
        <f>SUBTOTAL(9,K32:K39)</f>
        <v>-228374588.60858244</v>
      </c>
    </row>
    <row r="41" spans="1:11" ht="5.25" customHeight="1" x14ac:dyDescent="0.2">
      <c r="I41" s="6"/>
      <c r="J41" s="6"/>
      <c r="K41" s="6"/>
    </row>
    <row r="42" spans="1:11" x14ac:dyDescent="0.2">
      <c r="A42" s="82" t="s">
        <v>98</v>
      </c>
      <c r="I42" s="6"/>
      <c r="J42" s="6"/>
      <c r="K42" s="6"/>
    </row>
    <row r="43" spans="1:11" x14ac:dyDescent="0.2">
      <c r="A43" s="52" t="s">
        <v>99</v>
      </c>
      <c r="B43" s="60">
        <v>108364</v>
      </c>
      <c r="C43" s="60" t="str">
        <f t="shared" ref="C43:C49" si="10">D43</f>
        <v>CA</v>
      </c>
      <c r="D43" s="52" t="s">
        <v>31</v>
      </c>
      <c r="E43" s="52" t="s">
        <v>79</v>
      </c>
      <c r="F43" s="52" t="s">
        <v>100</v>
      </c>
      <c r="G43" s="52" t="str">
        <f t="shared" ref="G43:G49" si="11">E43&amp;F43&amp;D43</f>
        <v>DDSTPCA</v>
      </c>
      <c r="H43" s="52" t="str">
        <f t="shared" ref="H43:H49" si="12">B43&amp;D43</f>
        <v>108364CA</v>
      </c>
      <c r="I43" s="6">
        <f>SUMIF('6.2.4-6.2.17'!$F$12:$F$142,'6.2.2-6.2.3'!G43,'6.2.4-6.2.17'!$H$12:$H$142)</f>
        <v>-154400542.96885338</v>
      </c>
      <c r="J43" s="6">
        <f>SUMIF('6.2.4-6.2.17'!$F$12:$F$142,'6.2.2-6.2.3'!G43,'6.2.4-6.2.17'!$CP$12:$CP$142)</f>
        <v>-169409856.17303285</v>
      </c>
      <c r="K43" s="6">
        <f t="shared" ref="K43:K49" si="13">J43-I43</f>
        <v>-15009313.204179466</v>
      </c>
    </row>
    <row r="44" spans="1:11" x14ac:dyDescent="0.2">
      <c r="A44" s="52" t="s">
        <v>101</v>
      </c>
      <c r="B44" s="60">
        <v>108364</v>
      </c>
      <c r="C44" s="60" t="str">
        <f t="shared" si="10"/>
        <v>OR</v>
      </c>
      <c r="D44" s="52" t="s">
        <v>33</v>
      </c>
      <c r="E44" s="52" t="s">
        <v>79</v>
      </c>
      <c r="F44" s="52" t="s">
        <v>100</v>
      </c>
      <c r="G44" s="52" t="str">
        <f t="shared" si="11"/>
        <v>DDSTPOR</v>
      </c>
      <c r="H44" s="52" t="str">
        <f t="shared" si="12"/>
        <v>108364OR</v>
      </c>
      <c r="I44" s="6">
        <f>SUMIF('6.2.4-6.2.17'!$F$12:$F$142,'6.2.2-6.2.3'!G44,'6.2.4-6.2.17'!$H$12:$H$142)</f>
        <v>-1117384151.355505</v>
      </c>
      <c r="J44" s="6">
        <f>SUMIF('6.2.4-6.2.17'!$F$12:$F$142,'6.2.2-6.2.3'!G44,'6.2.4-6.2.17'!$CP$12:$CP$142)</f>
        <v>-1169464638.7073176</v>
      </c>
      <c r="K44" s="6">
        <f t="shared" si="13"/>
        <v>-52080487.351812601</v>
      </c>
    </row>
    <row r="45" spans="1:11" x14ac:dyDescent="0.2">
      <c r="A45" s="52" t="s">
        <v>102</v>
      </c>
      <c r="B45" s="60">
        <v>108364</v>
      </c>
      <c r="C45" s="60" t="str">
        <f t="shared" si="10"/>
        <v>WA</v>
      </c>
      <c r="D45" s="52" t="s">
        <v>27</v>
      </c>
      <c r="E45" s="52" t="s">
        <v>79</v>
      </c>
      <c r="F45" s="52" t="s">
        <v>100</v>
      </c>
      <c r="G45" s="52" t="str">
        <f t="shared" si="11"/>
        <v>DDSTPWA</v>
      </c>
      <c r="H45" s="52" t="str">
        <f t="shared" si="12"/>
        <v>108364WA</v>
      </c>
      <c r="I45" s="6">
        <f>SUMIF('6.2.4-6.2.17'!$F$12:$F$142,'6.2.2-6.2.3'!G45,'6.2.4-6.2.17'!$H$12:$H$142)</f>
        <v>-284166371.97999996</v>
      </c>
      <c r="J45" s="6">
        <f>SUMIF('6.2.4-6.2.17'!$F$12:$F$142,'6.2.2-6.2.3'!G45,'6.2.4-6.2.17'!$CP$12:$CP$142)</f>
        <v>-307340601.67108959</v>
      </c>
      <c r="K45" s="6">
        <f t="shared" si="13"/>
        <v>-23174229.69108963</v>
      </c>
    </row>
    <row r="46" spans="1:11" x14ac:dyDescent="0.2">
      <c r="A46" s="52" t="s">
        <v>103</v>
      </c>
      <c r="B46" s="60">
        <v>108364</v>
      </c>
      <c r="C46" s="60" t="str">
        <f t="shared" si="10"/>
        <v>WYP</v>
      </c>
      <c r="D46" s="52" t="s">
        <v>35</v>
      </c>
      <c r="E46" s="52" t="s">
        <v>79</v>
      </c>
      <c r="F46" s="52" t="s">
        <v>100</v>
      </c>
      <c r="G46" s="52" t="str">
        <f t="shared" si="11"/>
        <v>DDSTPWYP</v>
      </c>
      <c r="H46" s="52" t="str">
        <f t="shared" si="12"/>
        <v>108364WYP</v>
      </c>
      <c r="I46" s="6">
        <f>SUMIF('6.2.4-6.2.17'!$F$12:$F$142,'6.2.2-6.2.3'!G46,'6.2.4-6.2.17'!$H$12:$H$142)</f>
        <v>-301755194.48000002</v>
      </c>
      <c r="J46" s="6">
        <f>SUMIF('6.2.4-6.2.17'!$F$12:$F$142,'6.2.2-6.2.3'!G46,'6.2.4-6.2.17'!$CP$12:$CP$142)</f>
        <v>-328013444.95518529</v>
      </c>
      <c r="K46" s="6">
        <f t="shared" si="13"/>
        <v>-26258250.475185275</v>
      </c>
    </row>
    <row r="47" spans="1:11" x14ac:dyDescent="0.2">
      <c r="A47" s="52" t="s">
        <v>104</v>
      </c>
      <c r="B47" s="60">
        <v>108364</v>
      </c>
      <c r="C47" s="60" t="str">
        <f t="shared" si="10"/>
        <v>UT</v>
      </c>
      <c r="D47" s="52" t="s">
        <v>34</v>
      </c>
      <c r="E47" s="52" t="s">
        <v>79</v>
      </c>
      <c r="F47" s="52" t="s">
        <v>100</v>
      </c>
      <c r="G47" s="52" t="str">
        <f t="shared" si="11"/>
        <v>DDSTPUT</v>
      </c>
      <c r="H47" s="52" t="str">
        <f t="shared" si="12"/>
        <v>108364UT</v>
      </c>
      <c r="I47" s="6">
        <f>SUMIF('6.2.4-6.2.17'!$F$12:$F$142,'6.2.2-6.2.3'!G47,'6.2.4-6.2.17'!$H$12:$H$142)</f>
        <v>-1109335649.71</v>
      </c>
      <c r="J47" s="6">
        <f>SUMIF('6.2.4-6.2.17'!$F$12:$F$142,'6.2.2-6.2.3'!G47,'6.2.4-6.2.17'!$CP$12:$CP$142)</f>
        <v>-1242350682.1368811</v>
      </c>
      <c r="K47" s="6">
        <f t="shared" si="13"/>
        <v>-133015032.42688107</v>
      </c>
    </row>
    <row r="48" spans="1:11" x14ac:dyDescent="0.2">
      <c r="A48" s="52" t="s">
        <v>105</v>
      </c>
      <c r="B48" s="60">
        <v>108364</v>
      </c>
      <c r="C48" s="60" t="str">
        <f t="shared" si="10"/>
        <v>ID</v>
      </c>
      <c r="D48" s="52" t="s">
        <v>32</v>
      </c>
      <c r="E48" s="52" t="s">
        <v>79</v>
      </c>
      <c r="F48" s="52" t="s">
        <v>100</v>
      </c>
      <c r="G48" s="52" t="str">
        <f t="shared" si="11"/>
        <v>DDSTPID</v>
      </c>
      <c r="H48" s="52" t="str">
        <f t="shared" si="12"/>
        <v>108364ID</v>
      </c>
      <c r="I48" s="6">
        <f>SUMIF('6.2.4-6.2.17'!$F$12:$F$142,'6.2.2-6.2.3'!G48,'6.2.4-6.2.17'!$H$12:$H$142)</f>
        <v>-159159749.13</v>
      </c>
      <c r="J48" s="6">
        <f>SUMIF('6.2.4-6.2.17'!$F$12:$F$142,'6.2.2-6.2.3'!G48,'6.2.4-6.2.17'!$CP$12:$CP$142)</f>
        <v>-174427332.40260515</v>
      </c>
      <c r="K48" s="6">
        <f t="shared" si="13"/>
        <v>-15267583.272605151</v>
      </c>
    </row>
    <row r="49" spans="1:11" x14ac:dyDescent="0.2">
      <c r="A49" s="52" t="s">
        <v>106</v>
      </c>
      <c r="B49" s="60">
        <v>108364</v>
      </c>
      <c r="C49" s="60" t="str">
        <f t="shared" si="10"/>
        <v>WYU</v>
      </c>
      <c r="D49" s="52" t="s">
        <v>40</v>
      </c>
      <c r="E49" s="52" t="s">
        <v>79</v>
      </c>
      <c r="F49" s="52" t="s">
        <v>100</v>
      </c>
      <c r="G49" s="52" t="str">
        <f t="shared" si="11"/>
        <v>DDSTPWYU</v>
      </c>
      <c r="H49" s="52" t="str">
        <f t="shared" si="12"/>
        <v>108364WYU</v>
      </c>
      <c r="I49" s="6">
        <f>SUMIF('6.2.4-6.2.17'!$F$12:$F$142,'6.2.2-6.2.3'!G49,'6.2.4-6.2.17'!$H$12:$H$142)</f>
        <v>-64617293.500000007</v>
      </c>
      <c r="J49" s="6">
        <f>SUMIF('6.2.4-6.2.17'!$F$12:$F$142,'6.2.2-6.2.3'!G49,'6.2.4-6.2.17'!$CP$12:$CP$142)</f>
        <v>-71751851.459668636</v>
      </c>
      <c r="K49" s="6">
        <f t="shared" si="13"/>
        <v>-7134557.9596686289</v>
      </c>
    </row>
    <row r="50" spans="1:11" x14ac:dyDescent="0.2">
      <c r="A50" s="52" t="s">
        <v>107</v>
      </c>
      <c r="I50" s="7">
        <f>SUBTOTAL(9,I43:I49)</f>
        <v>-3190818953.1243587</v>
      </c>
      <c r="J50" s="7">
        <f>SUBTOTAL(9,J43:J49)</f>
        <v>-3462758407.5057797</v>
      </c>
      <c r="K50" s="7">
        <f>SUBTOTAL(9,K43:K49)</f>
        <v>-271939454.3814218</v>
      </c>
    </row>
    <row r="51" spans="1:11" ht="6" customHeight="1" x14ac:dyDescent="0.2">
      <c r="I51" s="6"/>
      <c r="J51" s="6"/>
      <c r="K51" s="6"/>
    </row>
    <row r="52" spans="1:11" x14ac:dyDescent="0.2">
      <c r="A52" s="82" t="s">
        <v>108</v>
      </c>
      <c r="I52" s="6"/>
      <c r="J52" s="6"/>
      <c r="K52" s="6"/>
    </row>
    <row r="53" spans="1:11" x14ac:dyDescent="0.2">
      <c r="A53" s="52" t="s">
        <v>99</v>
      </c>
      <c r="B53" s="60" t="s">
        <v>50</v>
      </c>
      <c r="C53" s="60" t="str">
        <f t="shared" ref="C53:C78" si="14">D53</f>
        <v>CA</v>
      </c>
      <c r="D53" s="52" t="s">
        <v>31</v>
      </c>
      <c r="E53" s="52" t="s">
        <v>79</v>
      </c>
      <c r="F53" s="52" t="s">
        <v>109</v>
      </c>
      <c r="G53" s="52" t="str">
        <f t="shared" ref="G53:G78" si="15">E53&amp;F53&amp;D53</f>
        <v>DGNLPCA</v>
      </c>
      <c r="H53" s="52" t="str">
        <f t="shared" ref="H53:H78" si="16">B53&amp;D53</f>
        <v>108GPCA</v>
      </c>
      <c r="I53" s="6">
        <f>SUMIF('6.2.4-6.2.17'!$F$12:$F$142,'6.2.2-6.2.3'!G53,'6.2.4-6.2.17'!$H$12:$H$142)</f>
        <v>-7281649.0999999996</v>
      </c>
      <c r="J53" s="6">
        <f>SUMIF('6.2.4-6.2.17'!$F$12:$F$142,'6.2.2-6.2.3'!G53,'6.2.4-6.2.17'!$CP$12:$CP$142)</f>
        <v>-7931674.8467433257</v>
      </c>
      <c r="K53" s="6">
        <f t="shared" ref="K53:K78" si="17">J53-I53</f>
        <v>-650025.74674332608</v>
      </c>
    </row>
    <row r="54" spans="1:11" x14ac:dyDescent="0.2">
      <c r="A54" s="52" t="s">
        <v>101</v>
      </c>
      <c r="B54" s="60" t="s">
        <v>50</v>
      </c>
      <c r="C54" s="60" t="str">
        <f t="shared" si="14"/>
        <v>OR</v>
      </c>
      <c r="D54" s="52" t="s">
        <v>33</v>
      </c>
      <c r="E54" s="52" t="s">
        <v>79</v>
      </c>
      <c r="F54" s="52" t="s">
        <v>109</v>
      </c>
      <c r="G54" s="52" t="str">
        <f t="shared" si="15"/>
        <v>DGNLPOR</v>
      </c>
      <c r="H54" s="52" t="str">
        <f t="shared" si="16"/>
        <v>108GPOR</v>
      </c>
      <c r="I54" s="6">
        <f>SUMIF('6.2.4-6.2.17'!$F$12:$F$142,'6.2.2-6.2.3'!G54,'6.2.4-6.2.17'!$H$12:$H$142)</f>
        <v>-87362705.260000005</v>
      </c>
      <c r="J54" s="6">
        <f>SUMIF('6.2.4-6.2.17'!$F$12:$F$142,'6.2.2-6.2.3'!G54,'6.2.4-6.2.17'!$CP$12:$CP$142)</f>
        <v>-92424822.637994647</v>
      </c>
      <c r="K54" s="6">
        <f t="shared" si="17"/>
        <v>-5062117.3779946417</v>
      </c>
    </row>
    <row r="55" spans="1:11" x14ac:dyDescent="0.2">
      <c r="A55" s="52" t="s">
        <v>102</v>
      </c>
      <c r="B55" s="60" t="s">
        <v>50</v>
      </c>
      <c r="C55" s="60" t="str">
        <f t="shared" si="14"/>
        <v>WA</v>
      </c>
      <c r="D55" s="52" t="s">
        <v>27</v>
      </c>
      <c r="E55" s="52" t="s">
        <v>79</v>
      </c>
      <c r="F55" s="52" t="s">
        <v>109</v>
      </c>
      <c r="G55" s="52" t="str">
        <f t="shared" si="15"/>
        <v>DGNLPWA</v>
      </c>
      <c r="H55" s="52" t="str">
        <f t="shared" si="16"/>
        <v>108GPWA</v>
      </c>
      <c r="I55" s="6">
        <f>SUMIF('6.2.4-6.2.17'!$F$12:$F$142,'6.2.2-6.2.3'!G55,'6.2.4-6.2.17'!$H$12:$H$142)</f>
        <v>-25617075.690000001</v>
      </c>
      <c r="J55" s="6">
        <f>SUMIF('6.2.4-6.2.17'!$F$12:$F$142,'6.2.2-6.2.3'!G55,'6.2.4-6.2.17'!$CP$12:$CP$142)</f>
        <v>-27173998.204139795</v>
      </c>
      <c r="K55" s="6">
        <f t="shared" si="17"/>
        <v>-1556922.5141397938</v>
      </c>
    </row>
    <row r="56" spans="1:11" x14ac:dyDescent="0.2">
      <c r="A56" s="52" t="s">
        <v>103</v>
      </c>
      <c r="B56" s="60" t="s">
        <v>50</v>
      </c>
      <c r="C56" s="60" t="str">
        <f t="shared" si="14"/>
        <v>WYP</v>
      </c>
      <c r="D56" s="52" t="s">
        <v>35</v>
      </c>
      <c r="E56" s="52" t="s">
        <v>79</v>
      </c>
      <c r="F56" s="52" t="s">
        <v>109</v>
      </c>
      <c r="G56" s="52" t="str">
        <f t="shared" si="15"/>
        <v>DGNLPWYP</v>
      </c>
      <c r="H56" s="52" t="str">
        <f t="shared" si="16"/>
        <v>108GPWYP</v>
      </c>
      <c r="I56" s="6">
        <f>SUMIF('6.2.4-6.2.17'!$F$12:$F$142,'6.2.2-6.2.3'!G56,'6.2.4-6.2.17'!$H$12:$H$142)</f>
        <v>-30671012.949999999</v>
      </c>
      <c r="J56" s="6">
        <f>SUMIF('6.2.4-6.2.17'!$F$12:$F$142,'6.2.2-6.2.3'!G56,'6.2.4-6.2.17'!$CP$12:$CP$142)</f>
        <v>-35642215.794037215</v>
      </c>
      <c r="K56" s="6">
        <f t="shared" si="17"/>
        <v>-4971202.8440372162</v>
      </c>
    </row>
    <row r="57" spans="1:11" x14ac:dyDescent="0.2">
      <c r="A57" s="52" t="s">
        <v>104</v>
      </c>
      <c r="B57" s="60" t="s">
        <v>50</v>
      </c>
      <c r="C57" s="60" t="str">
        <f t="shared" si="14"/>
        <v>UT</v>
      </c>
      <c r="D57" s="52" t="s">
        <v>34</v>
      </c>
      <c r="E57" s="52" t="s">
        <v>79</v>
      </c>
      <c r="F57" s="52" t="s">
        <v>109</v>
      </c>
      <c r="G57" s="52" t="str">
        <f t="shared" si="15"/>
        <v>DGNLPUT</v>
      </c>
      <c r="H57" s="52" t="str">
        <f t="shared" si="16"/>
        <v>108GPUT</v>
      </c>
      <c r="I57" s="6">
        <f>SUMIF('6.2.4-6.2.17'!$F$12:$F$142,'6.2.2-6.2.3'!G57,'6.2.4-6.2.17'!$H$12:$H$142)</f>
        <v>-104002467.29000001</v>
      </c>
      <c r="J57" s="6">
        <f>SUMIF('6.2.4-6.2.17'!$F$12:$F$142,'6.2.2-6.2.3'!G57,'6.2.4-6.2.17'!$CP$12:$CP$142)</f>
        <v>-119143047.74993789</v>
      </c>
      <c r="K57" s="6">
        <f t="shared" si="17"/>
        <v>-15140580.459937885</v>
      </c>
    </row>
    <row r="58" spans="1:11" x14ac:dyDescent="0.2">
      <c r="A58" s="52" t="s">
        <v>105</v>
      </c>
      <c r="B58" s="60" t="s">
        <v>50</v>
      </c>
      <c r="C58" s="60" t="str">
        <f t="shared" si="14"/>
        <v>ID</v>
      </c>
      <c r="D58" s="52" t="s">
        <v>32</v>
      </c>
      <c r="E58" s="52" t="s">
        <v>79</v>
      </c>
      <c r="F58" s="52" t="s">
        <v>109</v>
      </c>
      <c r="G58" s="52" t="str">
        <f t="shared" si="15"/>
        <v>DGNLPID</v>
      </c>
      <c r="H58" s="52" t="str">
        <f t="shared" si="16"/>
        <v>108GPID</v>
      </c>
      <c r="I58" s="6">
        <f>SUMIF('6.2.4-6.2.17'!$F$12:$F$142,'6.2.2-6.2.3'!G58,'6.2.4-6.2.17'!$H$12:$H$142)</f>
        <v>-22343911.289999999</v>
      </c>
      <c r="J58" s="6">
        <f>SUMIF('6.2.4-6.2.17'!$F$12:$F$142,'6.2.2-6.2.3'!G58,'6.2.4-6.2.17'!$CP$12:$CP$142)</f>
        <v>-26158303.470689368</v>
      </c>
      <c r="K58" s="6">
        <f t="shared" si="17"/>
        <v>-3814392.1806893684</v>
      </c>
    </row>
    <row r="59" spans="1:11" x14ac:dyDescent="0.2">
      <c r="A59" s="52" t="s">
        <v>106</v>
      </c>
      <c r="B59" s="60" t="s">
        <v>50</v>
      </c>
      <c r="C59" s="60" t="str">
        <f t="shared" si="14"/>
        <v>WYU</v>
      </c>
      <c r="D59" s="52" t="s">
        <v>40</v>
      </c>
      <c r="E59" s="52" t="s">
        <v>79</v>
      </c>
      <c r="F59" s="52" t="s">
        <v>109</v>
      </c>
      <c r="G59" s="52" t="str">
        <f t="shared" si="15"/>
        <v>DGNLPWYU</v>
      </c>
      <c r="H59" s="52" t="str">
        <f t="shared" si="16"/>
        <v>108GPWYU</v>
      </c>
      <c r="I59" s="6">
        <f>SUMIF('6.2.4-6.2.17'!$F$12:$F$142,'6.2.2-6.2.3'!G59,'6.2.4-6.2.17'!$H$12:$H$142)</f>
        <v>-7216510.54</v>
      </c>
      <c r="J59" s="6">
        <f>SUMIF('6.2.4-6.2.17'!$F$12:$F$142,'6.2.2-6.2.3'!G59,'6.2.4-6.2.17'!$CP$12:$CP$142)</f>
        <v>-8270839.7926253239</v>
      </c>
      <c r="K59" s="6">
        <f t="shared" si="17"/>
        <v>-1054329.2526253238</v>
      </c>
    </row>
    <row r="60" spans="1:11" x14ac:dyDescent="0.2">
      <c r="A60" s="52" t="s">
        <v>78</v>
      </c>
      <c r="B60" s="60" t="s">
        <v>50</v>
      </c>
      <c r="C60" s="60" t="str">
        <f t="shared" si="14"/>
        <v>CAGE</v>
      </c>
      <c r="D60" s="52" t="s">
        <v>14</v>
      </c>
      <c r="E60" s="52" t="s">
        <v>79</v>
      </c>
      <c r="F60" s="52" t="s">
        <v>109</v>
      </c>
      <c r="G60" s="52" t="str">
        <f t="shared" si="15"/>
        <v>DGNLPCAGE</v>
      </c>
      <c r="H60" s="52" t="str">
        <f t="shared" si="16"/>
        <v>108GPCAGE</v>
      </c>
      <c r="I60" s="6">
        <f>SUMIF('6.2.4-6.2.17'!$F$12:$F$142,'6.2.2-6.2.3'!G60,'6.2.4-6.2.17'!$H$12:$H$142)</f>
        <v>-43976157.969999999</v>
      </c>
      <c r="J60" s="6">
        <f>SUMIF('6.2.4-6.2.17'!$F$12:$F$142,'6.2.2-6.2.3'!G60,'6.2.4-6.2.17'!$CP$12:$CP$142)</f>
        <v>-46068027.420271754</v>
      </c>
      <c r="K60" s="6">
        <f t="shared" si="17"/>
        <v>-2091869.4502717555</v>
      </c>
    </row>
    <row r="61" spans="1:11" x14ac:dyDescent="0.2">
      <c r="A61" s="52" t="s">
        <v>81</v>
      </c>
      <c r="B61" s="60" t="s">
        <v>50</v>
      </c>
      <c r="C61" s="60" t="str">
        <f t="shared" si="14"/>
        <v>CAGW</v>
      </c>
      <c r="D61" s="52" t="s">
        <v>15</v>
      </c>
      <c r="E61" s="52" t="s">
        <v>79</v>
      </c>
      <c r="F61" s="52" t="s">
        <v>109</v>
      </c>
      <c r="G61" s="52" t="str">
        <f t="shared" si="15"/>
        <v>DGNLPCAGW</v>
      </c>
      <c r="H61" s="52" t="str">
        <f t="shared" si="16"/>
        <v>108GPCAGW</v>
      </c>
      <c r="I61" s="6">
        <f>SUMIF('6.2.4-6.2.17'!$F$12:$F$142,'6.2.2-6.2.3'!G61,'6.2.4-6.2.17'!$H$12:$H$142)</f>
        <v>-1749913.41</v>
      </c>
      <c r="J61" s="6">
        <f>SUMIF('6.2.4-6.2.17'!$F$12:$F$142,'6.2.2-6.2.3'!G61,'6.2.4-6.2.17'!$CP$12:$CP$142)</f>
        <v>-1773032.2687191118</v>
      </c>
      <c r="K61" s="6">
        <f t="shared" si="17"/>
        <v>-23118.858719111886</v>
      </c>
    </row>
    <row r="62" spans="1:11" x14ac:dyDescent="0.2">
      <c r="A62" s="52" t="s">
        <v>82</v>
      </c>
      <c r="B62" s="60" t="s">
        <v>50</v>
      </c>
      <c r="C62" s="60" t="str">
        <f t="shared" si="14"/>
        <v>SG</v>
      </c>
      <c r="D62" s="52" t="s">
        <v>16</v>
      </c>
      <c r="E62" s="52" t="s">
        <v>79</v>
      </c>
      <c r="F62" s="52" t="s">
        <v>109</v>
      </c>
      <c r="G62" s="52" t="str">
        <f t="shared" si="15"/>
        <v>DGNLPSG</v>
      </c>
      <c r="H62" s="52" t="str">
        <f t="shared" si="16"/>
        <v>108GPSG</v>
      </c>
      <c r="I62" s="6">
        <f>SUMIF('6.2.4-6.2.17'!$F$12:$F$142,'6.2.2-6.2.3'!G62,'6.2.4-6.2.17'!$H$12:$H$142)</f>
        <v>-80973421.200000003</v>
      </c>
      <c r="J62" s="6">
        <f>SUMIF('6.2.4-6.2.17'!$F$12:$F$142,'6.2.2-6.2.3'!G62,'6.2.4-6.2.17'!$CP$12:$CP$142)</f>
        <v>-90423337.779374376</v>
      </c>
      <c r="K62" s="6">
        <f t="shared" si="17"/>
        <v>-9449916.579374373</v>
      </c>
    </row>
    <row r="63" spans="1:11" s="6" customFormat="1" x14ac:dyDescent="0.2">
      <c r="A63" s="52" t="s">
        <v>110</v>
      </c>
      <c r="B63" s="60" t="s">
        <v>50</v>
      </c>
      <c r="C63" s="60" t="str">
        <f t="shared" si="14"/>
        <v>SO</v>
      </c>
      <c r="D63" s="52" t="s">
        <v>42</v>
      </c>
      <c r="E63" s="52" t="s">
        <v>79</v>
      </c>
      <c r="F63" s="52" t="s">
        <v>109</v>
      </c>
      <c r="G63" s="52" t="str">
        <f t="shared" si="15"/>
        <v>DGNLPSO</v>
      </c>
      <c r="H63" s="52" t="str">
        <f t="shared" si="16"/>
        <v>108GPSO</v>
      </c>
      <c r="I63" s="6">
        <f>SUMIF('6.2.4-6.2.17'!$F$12:$F$142,'6.2.2-6.2.3'!G63,'6.2.4-6.2.17'!$H$12:$H$142)</f>
        <v>-121943863.29000001</v>
      </c>
      <c r="J63" s="6">
        <f>SUMIF('6.2.4-6.2.17'!$F$12:$F$142,'6.2.2-6.2.3'!G63,'6.2.4-6.2.17'!$CP$12:$CP$142)</f>
        <v>-135938677.26286623</v>
      </c>
      <c r="K63" s="6">
        <f t="shared" si="17"/>
        <v>-13994813.972866222</v>
      </c>
    </row>
    <row r="64" spans="1:11" s="6" customFormat="1" hidden="1" x14ac:dyDescent="0.2">
      <c r="A64" s="52"/>
      <c r="B64" s="60"/>
      <c r="C64" s="60"/>
      <c r="D64" s="52"/>
      <c r="E64" s="52"/>
      <c r="F64" s="52"/>
      <c r="G64" s="52"/>
      <c r="H64" s="52"/>
    </row>
    <row r="65" spans="1:11" s="6" customFormat="1" hidden="1" x14ac:dyDescent="0.2">
      <c r="A65" s="52"/>
      <c r="B65" s="60"/>
      <c r="C65" s="60"/>
      <c r="D65" s="52"/>
      <c r="E65" s="52"/>
      <c r="F65" s="52"/>
      <c r="G65" s="52"/>
      <c r="H65" s="52"/>
    </row>
    <row r="66" spans="1:11" s="6" customFormat="1" hidden="1" x14ac:dyDescent="0.2">
      <c r="A66" s="52"/>
      <c r="B66" s="60"/>
      <c r="C66" s="60"/>
      <c r="D66" s="52"/>
      <c r="E66" s="52"/>
      <c r="F66" s="52"/>
      <c r="G66" s="52"/>
      <c r="H66" s="52"/>
    </row>
    <row r="67" spans="1:11" s="6" customFormat="1" hidden="1" x14ac:dyDescent="0.2">
      <c r="A67" s="52"/>
      <c r="B67" s="60"/>
      <c r="C67" s="60"/>
      <c r="D67" s="52"/>
      <c r="E67" s="52"/>
      <c r="F67" s="52"/>
      <c r="G67" s="52"/>
      <c r="H67" s="52"/>
    </row>
    <row r="68" spans="1:11" s="6" customFormat="1" hidden="1" x14ac:dyDescent="0.2">
      <c r="A68" s="52"/>
      <c r="B68" s="60"/>
      <c r="C68" s="60"/>
      <c r="D68" s="52"/>
      <c r="E68" s="52"/>
      <c r="F68" s="52"/>
      <c r="G68" s="52"/>
      <c r="H68" s="52"/>
    </row>
    <row r="69" spans="1:11" s="6" customFormat="1" hidden="1" x14ac:dyDescent="0.2">
      <c r="A69" s="52"/>
      <c r="B69" s="60"/>
      <c r="C69" s="60"/>
      <c r="D69" s="52"/>
      <c r="E69" s="52"/>
      <c r="F69" s="52"/>
      <c r="G69" s="52"/>
      <c r="H69" s="52"/>
    </row>
    <row r="70" spans="1:11" s="6" customFormat="1" hidden="1" x14ac:dyDescent="0.2">
      <c r="A70" s="52"/>
      <c r="B70" s="60"/>
      <c r="C70" s="60"/>
      <c r="D70" s="52"/>
      <c r="E70" s="52"/>
      <c r="F70" s="52"/>
      <c r="G70" s="52"/>
      <c r="H70" s="52"/>
    </row>
    <row r="71" spans="1:11" s="6" customFormat="1" hidden="1" x14ac:dyDescent="0.2">
      <c r="A71" s="52"/>
      <c r="B71" s="60"/>
      <c r="C71" s="60"/>
      <c r="D71" s="52"/>
      <c r="E71" s="52"/>
      <c r="F71" s="52"/>
      <c r="G71" s="52"/>
      <c r="H71" s="52"/>
    </row>
    <row r="72" spans="1:11" s="6" customFormat="1" hidden="1" x14ac:dyDescent="0.2">
      <c r="A72" s="52"/>
      <c r="B72" s="60"/>
      <c r="C72" s="60"/>
      <c r="D72" s="52"/>
      <c r="E72" s="52"/>
      <c r="F72" s="52"/>
      <c r="G72" s="52"/>
      <c r="H72" s="52"/>
    </row>
    <row r="73" spans="1:11" s="6" customFormat="1" hidden="1" x14ac:dyDescent="0.2">
      <c r="A73" s="52"/>
      <c r="B73" s="60"/>
      <c r="C73" s="60"/>
      <c r="D73" s="52"/>
      <c r="E73" s="52"/>
      <c r="F73" s="52"/>
      <c r="G73" s="52"/>
      <c r="H73" s="52"/>
    </row>
    <row r="74" spans="1:11" s="6" customFormat="1" hidden="1" x14ac:dyDescent="0.2">
      <c r="A74" s="52"/>
      <c r="B74" s="60"/>
      <c r="C74" s="60"/>
      <c r="D74" s="52"/>
      <c r="E74" s="52"/>
      <c r="F74" s="52"/>
      <c r="G74" s="52"/>
      <c r="H74" s="52"/>
    </row>
    <row r="75" spans="1:11" s="6" customFormat="1" x14ac:dyDescent="0.2">
      <c r="A75" s="52" t="s">
        <v>85</v>
      </c>
      <c r="B75" s="60" t="s">
        <v>50</v>
      </c>
      <c r="C75" s="60" t="str">
        <f t="shared" si="14"/>
        <v>JBG</v>
      </c>
      <c r="D75" s="52" t="s">
        <v>18</v>
      </c>
      <c r="E75" s="52" t="s">
        <v>79</v>
      </c>
      <c r="F75" s="52" t="s">
        <v>109</v>
      </c>
      <c r="G75" s="52" t="str">
        <f t="shared" si="15"/>
        <v>DGNLPJBG</v>
      </c>
      <c r="H75" s="52" t="str">
        <f t="shared" si="16"/>
        <v>108GPJBG</v>
      </c>
      <c r="I75" s="6">
        <f>SUMIF('6.2.4-6.2.17'!$F$12:$F$142,'6.2.2-6.2.3'!G75,'6.2.4-6.2.17'!$H$12:$H$142)</f>
        <v>-7821144.7000000002</v>
      </c>
      <c r="J75" s="6">
        <f>SUMIF('6.2.4-6.2.17'!$F$12:$F$142,'6.2.2-6.2.3'!G75,'6.2.4-6.2.17'!$CP$12:$CP$142)</f>
        <v>-7785715.8057603799</v>
      </c>
      <c r="K75" s="6">
        <f>J75-I75</f>
        <v>35428.894239620306</v>
      </c>
    </row>
    <row r="76" spans="1:11" s="6" customFormat="1" x14ac:dyDescent="0.2">
      <c r="A76" s="52" t="s">
        <v>140</v>
      </c>
      <c r="B76" s="60" t="s">
        <v>50</v>
      </c>
      <c r="C76" s="60" t="str">
        <f t="shared" si="14"/>
        <v>JBE</v>
      </c>
      <c r="D76" s="52" t="s">
        <v>43</v>
      </c>
      <c r="E76" s="52" t="s">
        <v>79</v>
      </c>
      <c r="F76" s="52" t="s">
        <v>109</v>
      </c>
      <c r="G76" s="52" t="str">
        <f t="shared" si="15"/>
        <v>DGNLPJBE</v>
      </c>
      <c r="H76" s="52" t="str">
        <f t="shared" si="16"/>
        <v>108GPJBE</v>
      </c>
      <c r="I76" s="6">
        <f>SUMIF('6.2.4-6.2.17'!$F$12:$F$142,'6.2.2-6.2.3'!G76,'6.2.4-6.2.17'!$H$12:$H$142)</f>
        <v>0</v>
      </c>
      <c r="J76" s="6">
        <f>SUMIF('6.2.4-6.2.17'!$F$12:$F$142,'6.2.2-6.2.3'!G76,'6.2.4-6.2.17'!$CP$12:$CP$142)</f>
        <v>0</v>
      </c>
      <c r="K76" s="6">
        <f>J76-I76</f>
        <v>0</v>
      </c>
    </row>
    <row r="77" spans="1:11" s="6" customFormat="1" x14ac:dyDescent="0.2">
      <c r="A77" s="52" t="s">
        <v>111</v>
      </c>
      <c r="B77" s="60" t="s">
        <v>50</v>
      </c>
      <c r="C77" s="60" t="str">
        <f t="shared" si="14"/>
        <v>CN</v>
      </c>
      <c r="D77" s="52" t="s">
        <v>44</v>
      </c>
      <c r="E77" s="52" t="s">
        <v>79</v>
      </c>
      <c r="F77" s="52" t="s">
        <v>109</v>
      </c>
      <c r="G77" s="52" t="str">
        <f t="shared" si="15"/>
        <v>DGNLPCN</v>
      </c>
      <c r="H77" s="52" t="str">
        <f t="shared" si="16"/>
        <v>108GPCN</v>
      </c>
      <c r="I77" s="6">
        <f>SUMIF('6.2.4-6.2.17'!$F$12:$F$142,'6.2.2-6.2.3'!G77,'6.2.4-6.2.17'!$H$12:$H$142)</f>
        <v>-7163684.9500000002</v>
      </c>
      <c r="J77" s="6">
        <f>SUMIF('6.2.4-6.2.17'!$F$12:$F$142,'6.2.2-6.2.3'!G77,'6.2.4-6.2.17'!$CP$12:$CP$142)</f>
        <v>-6588620.83875087</v>
      </c>
      <c r="K77" s="6">
        <f t="shared" si="17"/>
        <v>575064.11124913022</v>
      </c>
    </row>
    <row r="78" spans="1:11" s="6" customFormat="1" x14ac:dyDescent="0.2">
      <c r="A78" s="52" t="s">
        <v>112</v>
      </c>
      <c r="B78" s="60" t="s">
        <v>50</v>
      </c>
      <c r="C78" s="60" t="str">
        <f t="shared" si="14"/>
        <v>CAEE</v>
      </c>
      <c r="D78" s="52" t="s">
        <v>45</v>
      </c>
      <c r="E78" s="52" t="s">
        <v>79</v>
      </c>
      <c r="F78" s="52" t="s">
        <v>109</v>
      </c>
      <c r="G78" s="52" t="str">
        <f t="shared" si="15"/>
        <v>DGNLPCAEE</v>
      </c>
      <c r="H78" s="52" t="str">
        <f t="shared" si="16"/>
        <v>108GPCAEE</v>
      </c>
      <c r="I78" s="6">
        <f>SUMIF('6.2.4-6.2.17'!$F$12:$F$142,'6.2.2-6.2.3'!G78,'6.2.4-6.2.17'!$H$12:$H$142)</f>
        <v>-1663993.63</v>
      </c>
      <c r="J78" s="6">
        <f>SUMIF('6.2.4-6.2.17'!$F$12:$F$142,'6.2.2-6.2.3'!G78,'6.2.4-6.2.17'!$CP$12:$CP$142)</f>
        <v>-1687304.2022701639</v>
      </c>
      <c r="K78" s="6">
        <f t="shared" si="17"/>
        <v>-23310.572270164033</v>
      </c>
    </row>
    <row r="79" spans="1:11" x14ac:dyDescent="0.2">
      <c r="A79" s="52" t="s">
        <v>113</v>
      </c>
      <c r="I79" s="7">
        <f>SUBTOTAL(9,I53:I78)</f>
        <v>-549787511.2700001</v>
      </c>
      <c r="J79" s="7">
        <f>SUBTOTAL(9,J53:J78)</f>
        <v>-607009618.07418036</v>
      </c>
      <c r="K79" s="7">
        <f>SUBTOTAL(9,K53:K78)</f>
        <v>-57222106.804180421</v>
      </c>
    </row>
    <row r="80" spans="1:11" ht="6.75" customHeight="1" x14ac:dyDescent="0.2">
      <c r="I80" s="6"/>
      <c r="J80" s="6"/>
      <c r="K80" s="6"/>
    </row>
    <row r="81" spans="1:19" x14ac:dyDescent="0.2">
      <c r="A81" s="82" t="s">
        <v>141</v>
      </c>
      <c r="I81" s="6"/>
      <c r="J81" s="6"/>
      <c r="K81" s="6"/>
    </row>
    <row r="82" spans="1:19" x14ac:dyDescent="0.2">
      <c r="A82" s="52" t="s">
        <v>112</v>
      </c>
      <c r="B82" s="60" t="s">
        <v>52</v>
      </c>
      <c r="C82" s="60" t="str">
        <f t="shared" ref="C82" si="18">D82</f>
        <v>CAEE</v>
      </c>
      <c r="D82" s="52" t="s">
        <v>45</v>
      </c>
      <c r="E82" s="52" t="s">
        <v>79</v>
      </c>
      <c r="F82" s="52" t="s">
        <v>142</v>
      </c>
      <c r="G82" s="52" t="str">
        <f>E82&amp;F82&amp;D82</f>
        <v>DMNGPCAEE</v>
      </c>
      <c r="H82" s="52" t="str">
        <f>B82&amp;D82</f>
        <v>108MPCAEE</v>
      </c>
      <c r="I82" s="6">
        <f>SUMIF('6.2.4-6.2.17'!$F$12:$F$142,'6.2.2-6.2.3'!G82,'6.2.4-6.2.17'!$H$12:$H$142)</f>
        <v>0</v>
      </c>
      <c r="J82" s="6">
        <f>SUMIF('6.2.4-6.2.17'!$F$12:$F$142,'6.2.2-6.2.3'!G82,'6.2.4-6.2.17'!$CP$12:$CP$142)</f>
        <v>0</v>
      </c>
      <c r="K82" s="6">
        <f>J82-I82</f>
        <v>0</v>
      </c>
    </row>
    <row r="83" spans="1:19" x14ac:dyDescent="0.2">
      <c r="A83" s="52" t="s">
        <v>143</v>
      </c>
      <c r="I83" s="7">
        <f>SUBTOTAL(9,I82)</f>
        <v>0</v>
      </c>
      <c r="J83" s="7">
        <f>SUBTOTAL(9,J82)</f>
        <v>0</v>
      </c>
      <c r="K83" s="7">
        <f>SUBTOTAL(9,K82)</f>
        <v>0</v>
      </c>
    </row>
    <row r="84" spans="1:19" ht="5.25" customHeight="1" x14ac:dyDescent="0.2">
      <c r="I84" s="6"/>
      <c r="J84" s="6"/>
      <c r="K84" s="6"/>
    </row>
    <row r="85" spans="1:19" x14ac:dyDescent="0.2">
      <c r="A85" s="82" t="s">
        <v>158</v>
      </c>
      <c r="I85" s="7">
        <f>SUBTOTAL(9,I10:I84)</f>
        <v>-9421750815.1969299</v>
      </c>
      <c r="J85" s="7">
        <f>SUBTOTAL(9,J10:J84)</f>
        <v>-10885107012.890089</v>
      </c>
      <c r="K85" s="93">
        <f>SUBTOTAL(9,K10:K84)</f>
        <v>-1463356197.693166</v>
      </c>
    </row>
    <row r="86" spans="1:19" x14ac:dyDescent="0.2">
      <c r="A86" s="82"/>
      <c r="I86" s="6"/>
      <c r="J86" s="6"/>
      <c r="K86" s="94" t="s">
        <v>173</v>
      </c>
    </row>
    <row r="87" spans="1:19" x14ac:dyDescent="0.2">
      <c r="I87" s="6"/>
      <c r="J87" s="6"/>
      <c r="K87" s="6"/>
    </row>
    <row r="88" spans="1:19" x14ac:dyDescent="0.2">
      <c r="A88" s="82" t="s">
        <v>174</v>
      </c>
      <c r="I88" s="6"/>
      <c r="J88" s="6"/>
      <c r="K88" s="6"/>
    </row>
    <row r="89" spans="1:19" x14ac:dyDescent="0.2">
      <c r="A89" s="82"/>
      <c r="I89" s="6"/>
      <c r="J89" s="6"/>
      <c r="K89" s="6"/>
    </row>
    <row r="90" spans="1:19" x14ac:dyDescent="0.2">
      <c r="A90" s="82" t="s">
        <v>116</v>
      </c>
      <c r="I90" s="6"/>
      <c r="J90" s="6"/>
      <c r="K90" s="6"/>
      <c r="S90" s="6"/>
    </row>
    <row r="91" spans="1:19" x14ac:dyDescent="0.2">
      <c r="A91" s="52" t="s">
        <v>99</v>
      </c>
      <c r="B91" s="60" t="s">
        <v>56</v>
      </c>
      <c r="C91" s="102" t="str">
        <f>D91</f>
        <v>CA</v>
      </c>
      <c r="D91" s="10" t="s">
        <v>31</v>
      </c>
      <c r="E91" s="10" t="s">
        <v>117</v>
      </c>
      <c r="F91" s="10" t="s">
        <v>118</v>
      </c>
      <c r="G91" s="10" t="str">
        <f t="shared" ref="G91:G114" si="19">E91&amp;F91&amp;D91</f>
        <v>AINTPCA</v>
      </c>
      <c r="H91" s="10" t="str">
        <f t="shared" ref="H91:H114" si="20">B91&amp;D91</f>
        <v>111IPCA</v>
      </c>
      <c r="I91" s="6">
        <f>SUMIF('6.2.4-6.2.17'!$F$12:$F$142,'6.2.2-6.2.3'!G91,'6.2.4-6.2.17'!$H$12:$H$142)</f>
        <v>-7967.61</v>
      </c>
      <c r="J91" s="6">
        <f>SUMIF('6.2.4-6.2.17'!$F$12:$F$142,'6.2.2-6.2.3'!G91,'6.2.4-6.2.17'!$CP$12:$CP$142)</f>
        <v>-8151.3299999999945</v>
      </c>
      <c r="K91" s="6">
        <f t="shared" ref="K91:K114" si="21">J91-I91</f>
        <v>-183.7199999999948</v>
      </c>
      <c r="S91" s="6"/>
    </row>
    <row r="92" spans="1:19" x14ac:dyDescent="0.2">
      <c r="A92" s="52" t="s">
        <v>111</v>
      </c>
      <c r="B92" s="60" t="s">
        <v>56</v>
      </c>
      <c r="C92" s="102" t="str">
        <f t="shared" ref="C92:C114" si="22">D92</f>
        <v>CN</v>
      </c>
      <c r="D92" s="10" t="s">
        <v>44</v>
      </c>
      <c r="E92" s="10" t="s">
        <v>117</v>
      </c>
      <c r="F92" s="10" t="s">
        <v>118</v>
      </c>
      <c r="G92" s="10" t="str">
        <f t="shared" si="19"/>
        <v>AINTPCN</v>
      </c>
      <c r="H92" s="10" t="str">
        <f t="shared" si="20"/>
        <v>111IPCN</v>
      </c>
      <c r="I92" s="6">
        <f>SUMIF('6.2.4-6.2.17'!$F$12:$F$142,'6.2.2-6.2.3'!G92,'6.2.4-6.2.17'!$H$12:$H$142)</f>
        <v>-170220139.05000001</v>
      </c>
      <c r="J92" s="6">
        <f>SUMIF('6.2.4-6.2.17'!$F$12:$F$142,'6.2.2-6.2.3'!G92,'6.2.4-6.2.17'!$CP$12:$CP$142)</f>
        <v>-195867831.97973892</v>
      </c>
      <c r="K92" s="6">
        <f t="shared" si="21"/>
        <v>-25647692.929738909</v>
      </c>
      <c r="S92" s="6"/>
    </row>
    <row r="93" spans="1:19" x14ac:dyDescent="0.2">
      <c r="A93" s="52" t="s">
        <v>105</v>
      </c>
      <c r="B93" s="60" t="s">
        <v>56</v>
      </c>
      <c r="C93" s="102" t="str">
        <f t="shared" si="22"/>
        <v>ID</v>
      </c>
      <c r="D93" s="101" t="s">
        <v>32</v>
      </c>
      <c r="E93" s="101" t="s">
        <v>117</v>
      </c>
      <c r="F93" s="101" t="s">
        <v>118</v>
      </c>
      <c r="G93" s="101" t="str">
        <f t="shared" si="19"/>
        <v>AINTPID</v>
      </c>
      <c r="H93" s="101" t="str">
        <f t="shared" si="20"/>
        <v>111IPID</v>
      </c>
      <c r="I93" s="6">
        <f>SUMIF('6.2.4-6.2.17'!$F$12:$F$142,'6.2.2-6.2.3'!G93,'6.2.4-6.2.17'!$H$12:$H$142)</f>
        <v>-998124.2</v>
      </c>
      <c r="J93" s="6">
        <f>SUMIF('6.2.4-6.2.17'!$F$12:$F$142,'6.2.2-6.2.3'!G93,'6.2.4-6.2.17'!$CP$12:$CP$142)</f>
        <v>-1041192.9425446078</v>
      </c>
      <c r="K93" s="6">
        <f t="shared" si="21"/>
        <v>-43068.742544607841</v>
      </c>
      <c r="S93" s="6"/>
    </row>
    <row r="94" spans="1:19" x14ac:dyDescent="0.2">
      <c r="A94" s="52" t="s">
        <v>85</v>
      </c>
      <c r="B94" s="60" t="s">
        <v>56</v>
      </c>
      <c r="C94" s="102" t="str">
        <f t="shared" si="22"/>
        <v>JBG</v>
      </c>
      <c r="D94" s="101" t="s">
        <v>18</v>
      </c>
      <c r="E94" s="101" t="s">
        <v>117</v>
      </c>
      <c r="F94" s="101" t="s">
        <v>118</v>
      </c>
      <c r="G94" s="101" t="str">
        <f t="shared" si="19"/>
        <v>AINTPJBG</v>
      </c>
      <c r="H94" s="101" t="str">
        <f t="shared" si="20"/>
        <v>111IPJBG</v>
      </c>
      <c r="I94" s="6">
        <f>SUMIF('6.2.4-6.2.17'!$F$12:$F$142,'6.2.2-6.2.3'!G94,'6.2.4-6.2.17'!$H$12:$H$142)</f>
        <v>-2096954.82</v>
      </c>
      <c r="J94" s="6">
        <f>SUMIF('6.2.4-6.2.17'!$F$12:$F$142,'6.2.2-6.2.3'!G94,'6.2.4-6.2.17'!$CP$12:$CP$142)</f>
        <v>-2710571.2200000021</v>
      </c>
      <c r="K94" s="6">
        <f t="shared" si="21"/>
        <v>-613616.400000002</v>
      </c>
      <c r="S94" s="6"/>
    </row>
    <row r="95" spans="1:19" x14ac:dyDescent="0.2">
      <c r="A95" s="52" t="s">
        <v>101</v>
      </c>
      <c r="B95" s="60" t="s">
        <v>56</v>
      </c>
      <c r="C95" s="102" t="str">
        <f t="shared" si="22"/>
        <v>OR</v>
      </c>
      <c r="D95" s="10" t="s">
        <v>33</v>
      </c>
      <c r="E95" s="10" t="s">
        <v>117</v>
      </c>
      <c r="F95" s="10" t="s">
        <v>118</v>
      </c>
      <c r="G95" s="10" t="str">
        <f t="shared" si="19"/>
        <v>AINTPOR</v>
      </c>
      <c r="H95" s="10" t="str">
        <f t="shared" si="20"/>
        <v>111IPOR</v>
      </c>
      <c r="I95" s="6">
        <f>SUMIF('6.2.4-6.2.17'!$F$12:$F$142,'6.2.2-6.2.3'!G95,'6.2.4-6.2.17'!$H$12:$H$142)</f>
        <v>-140249.35</v>
      </c>
      <c r="J95" s="6">
        <f>SUMIF('6.2.4-6.2.17'!$F$12:$F$142,'6.2.2-6.2.3'!G95,'6.2.4-6.2.17'!$CP$12:$CP$142)</f>
        <v>-154491.45867676332</v>
      </c>
      <c r="K95" s="6">
        <f t="shared" si="21"/>
        <v>-14242.10867676331</v>
      </c>
      <c r="S95" s="6"/>
    </row>
    <row r="96" spans="1:19" x14ac:dyDescent="0.2">
      <c r="A96" s="52" t="s">
        <v>112</v>
      </c>
      <c r="B96" s="60" t="s">
        <v>56</v>
      </c>
      <c r="C96" s="102" t="str">
        <f t="shared" si="22"/>
        <v>CAEE</v>
      </c>
      <c r="D96" s="10" t="s">
        <v>45</v>
      </c>
      <c r="E96" s="10" t="s">
        <v>117</v>
      </c>
      <c r="F96" s="10" t="s">
        <v>118</v>
      </c>
      <c r="G96" s="10" t="str">
        <f t="shared" si="19"/>
        <v>AINTPCAEE</v>
      </c>
      <c r="H96" s="10" t="str">
        <f t="shared" si="20"/>
        <v>111IPCAEE</v>
      </c>
      <c r="I96" s="6">
        <f>SUMIF('6.2.4-6.2.17'!$F$12:$F$142,'6.2.2-6.2.3'!G96,'6.2.4-6.2.17'!$H$12:$H$142)</f>
        <v>-3718.65</v>
      </c>
      <c r="J96" s="6">
        <f>SUMIF('6.2.4-6.2.17'!$F$12:$F$142,'6.2.2-6.2.3'!G96,'6.2.4-6.2.17'!$CP$12:$CP$142)</f>
        <v>3862.2141897688002</v>
      </c>
      <c r="K96" s="6">
        <f t="shared" si="21"/>
        <v>7580.8641897688003</v>
      </c>
      <c r="S96" s="6"/>
    </row>
    <row r="97" spans="1:19" x14ac:dyDescent="0.2">
      <c r="A97" s="52" t="s">
        <v>82</v>
      </c>
      <c r="B97" s="60" t="s">
        <v>56</v>
      </c>
      <c r="C97" s="102" t="str">
        <f t="shared" si="22"/>
        <v>SG</v>
      </c>
      <c r="D97" s="10" t="s">
        <v>16</v>
      </c>
      <c r="E97" s="10" t="s">
        <v>117</v>
      </c>
      <c r="F97" s="10" t="s">
        <v>118</v>
      </c>
      <c r="G97" s="10" t="str">
        <f t="shared" si="19"/>
        <v>AINTPSG</v>
      </c>
      <c r="H97" s="10" t="str">
        <f t="shared" si="20"/>
        <v>111IPSG</v>
      </c>
      <c r="I97" s="6">
        <f>SUMIF('6.2.4-6.2.17'!$F$12:$F$142,'6.2.2-6.2.3'!G97,'6.2.4-6.2.17'!$H$12:$H$142)</f>
        <v>-60072645.189999998</v>
      </c>
      <c r="J97" s="6">
        <f>SUMIF('6.2.4-6.2.17'!$F$12:$F$142,'6.2.2-6.2.3'!G97,'6.2.4-6.2.17'!$CP$12:$CP$142)</f>
        <v>-66387775.806407005</v>
      </c>
      <c r="K97" s="6">
        <f t="shared" si="21"/>
        <v>-6315130.616407007</v>
      </c>
      <c r="S97" s="6"/>
    </row>
    <row r="98" spans="1:19" x14ac:dyDescent="0.2">
      <c r="A98" s="52" t="s">
        <v>78</v>
      </c>
      <c r="B98" s="60" t="s">
        <v>56</v>
      </c>
      <c r="C98" s="102" t="str">
        <f t="shared" si="22"/>
        <v>CAGE</v>
      </c>
      <c r="D98" s="10" t="s">
        <v>14</v>
      </c>
      <c r="E98" s="10" t="s">
        <v>117</v>
      </c>
      <c r="F98" s="10" t="s">
        <v>118</v>
      </c>
      <c r="G98" s="10" t="str">
        <f t="shared" si="19"/>
        <v>AINTPCAGE</v>
      </c>
      <c r="H98" s="10" t="str">
        <f t="shared" si="20"/>
        <v>111IPCAGE</v>
      </c>
      <c r="I98" s="6">
        <f>SUMIF('6.2.4-6.2.17'!$F$12:$F$142,'6.2.2-6.2.3'!G98,'6.2.4-6.2.17'!$H$12:$H$142)</f>
        <v>-30729559.550000001</v>
      </c>
      <c r="J98" s="6">
        <f>SUMIF('6.2.4-6.2.17'!$F$12:$F$142,'6.2.2-6.2.3'!G98,'6.2.4-6.2.17'!$CP$12:$CP$142)</f>
        <v>-36030763.500355504</v>
      </c>
      <c r="K98" s="6">
        <f t="shared" si="21"/>
        <v>-5301203.9503555037</v>
      </c>
      <c r="S98" s="6"/>
    </row>
    <row r="99" spans="1:19" x14ac:dyDescent="0.2">
      <c r="A99" s="52" t="s">
        <v>81</v>
      </c>
      <c r="B99" s="60" t="s">
        <v>56</v>
      </c>
      <c r="C99" s="102" t="str">
        <f t="shared" si="22"/>
        <v>CAGW</v>
      </c>
      <c r="D99" s="10" t="s">
        <v>15</v>
      </c>
      <c r="E99" s="10" t="s">
        <v>117</v>
      </c>
      <c r="F99" s="10" t="s">
        <v>118</v>
      </c>
      <c r="G99" s="10" t="str">
        <f t="shared" si="19"/>
        <v>AINTPCAGW</v>
      </c>
      <c r="H99" s="10" t="str">
        <f t="shared" si="20"/>
        <v>111IPCAGW</v>
      </c>
      <c r="I99" s="6">
        <f>SUMIF('6.2.4-6.2.17'!$F$12:$F$142,'6.2.2-6.2.3'!G99,'6.2.4-6.2.17'!$H$12:$H$142)</f>
        <v>-21091507.93</v>
      </c>
      <c r="J99" s="6">
        <f>SUMIF('6.2.4-6.2.17'!$F$12:$F$142,'6.2.2-6.2.3'!G99,'6.2.4-6.2.17'!$CP$12:$CP$142)</f>
        <v>-22101968.056426536</v>
      </c>
      <c r="K99" s="6">
        <f t="shared" si="21"/>
        <v>-1010460.1264265366</v>
      </c>
      <c r="S99" s="6"/>
    </row>
    <row r="100" spans="1:19" x14ac:dyDescent="0.2">
      <c r="A100" s="52" t="s">
        <v>110</v>
      </c>
      <c r="B100" s="60" t="s">
        <v>56</v>
      </c>
      <c r="C100" s="102" t="str">
        <f t="shared" si="22"/>
        <v>SO</v>
      </c>
      <c r="D100" s="10" t="s">
        <v>42</v>
      </c>
      <c r="E100" s="10" t="s">
        <v>117</v>
      </c>
      <c r="F100" s="10" t="s">
        <v>118</v>
      </c>
      <c r="G100" s="10" t="str">
        <f t="shared" si="19"/>
        <v>AINTPSO</v>
      </c>
      <c r="H100" s="10" t="str">
        <f t="shared" si="20"/>
        <v>111IPSO</v>
      </c>
      <c r="I100" s="6">
        <f>SUMIF('6.2.4-6.2.17'!$F$12:$F$142,'6.2.2-6.2.3'!G100,'6.2.4-6.2.17'!$H$12:$H$142)</f>
        <v>-336336575.38</v>
      </c>
      <c r="J100" s="6">
        <f>SUMIF('6.2.4-6.2.17'!$F$12:$F$142,'6.2.2-6.2.3'!G100,'6.2.4-6.2.17'!$CP$12:$CP$142)</f>
        <v>-395627205.14498663</v>
      </c>
      <c r="K100" s="6">
        <f t="shared" si="21"/>
        <v>-59290629.764986634</v>
      </c>
      <c r="S100" s="6"/>
    </row>
    <row r="101" spans="1:19" x14ac:dyDescent="0.2">
      <c r="A101" s="52" t="s">
        <v>83</v>
      </c>
      <c r="B101" s="60" t="s">
        <v>56</v>
      </c>
      <c r="C101" s="102" t="s">
        <v>16</v>
      </c>
      <c r="D101" s="10" t="s">
        <v>14</v>
      </c>
      <c r="E101" s="10" t="s">
        <v>117</v>
      </c>
      <c r="F101" s="10" t="s">
        <v>121</v>
      </c>
      <c r="G101" s="10" t="str">
        <f t="shared" si="19"/>
        <v>AINTPBCAGE</v>
      </c>
      <c r="H101" s="10" t="str">
        <f t="shared" si="20"/>
        <v>111IPCAGE</v>
      </c>
      <c r="I101" s="6">
        <f>SUMIF('6.2.4-6.2.17'!$F$12:$F$142,'6.2.2-6.2.3'!G101,'6.2.4-6.2.17'!$H$12:$H$142)</f>
        <v>0</v>
      </c>
      <c r="J101" s="6">
        <f>SUMIF('6.2.4-6.2.17'!$F$12:$F$142,'6.2.2-6.2.3'!G101,'6.2.4-6.2.17'!$CP$12:$CP$142)</f>
        <v>0</v>
      </c>
      <c r="K101" s="6">
        <f t="shared" si="21"/>
        <v>0</v>
      </c>
      <c r="S101" s="6"/>
    </row>
    <row r="102" spans="1:19" x14ac:dyDescent="0.2">
      <c r="A102" s="52" t="s">
        <v>82</v>
      </c>
      <c r="B102" s="60" t="s">
        <v>56</v>
      </c>
      <c r="C102" s="102" t="str">
        <f t="shared" si="22"/>
        <v>SG-P</v>
      </c>
      <c r="D102" s="10" t="s">
        <v>21</v>
      </c>
      <c r="E102" s="10" t="s">
        <v>117</v>
      </c>
      <c r="F102" s="10" t="s">
        <v>118</v>
      </c>
      <c r="G102" s="10" t="str">
        <f t="shared" si="19"/>
        <v>AINTPSG-P</v>
      </c>
      <c r="H102" s="10" t="str">
        <f t="shared" si="20"/>
        <v>111IPSG-P</v>
      </c>
      <c r="I102" s="6">
        <f>SUMIF('6.2.4-6.2.17'!$F$12:$F$142,'6.2.2-6.2.3'!G102,'6.2.4-6.2.17'!$H$12:$H$142)</f>
        <v>-43130128.820000008</v>
      </c>
      <c r="J102" s="6">
        <f>SUMIF('6.2.4-6.2.17'!$F$12:$F$142,'6.2.2-6.2.3'!G102,'6.2.4-6.2.17'!$CP$12:$CP$142)</f>
        <v>-48380075.593698256</v>
      </c>
      <c r="K102" s="6">
        <f t="shared" si="21"/>
        <v>-5249946.773698248</v>
      </c>
      <c r="S102" s="6"/>
    </row>
    <row r="103" spans="1:19" x14ac:dyDescent="0.2">
      <c r="A103" s="52" t="s">
        <v>82</v>
      </c>
      <c r="B103" s="60" t="s">
        <v>56</v>
      </c>
      <c r="C103" s="102" t="str">
        <f t="shared" si="22"/>
        <v>SG-U</v>
      </c>
      <c r="D103" s="10" t="s">
        <v>22</v>
      </c>
      <c r="E103" s="10" t="s">
        <v>117</v>
      </c>
      <c r="F103" s="10" t="s">
        <v>118</v>
      </c>
      <c r="G103" s="10" t="str">
        <f t="shared" si="19"/>
        <v>AINTPSG-U</v>
      </c>
      <c r="H103" s="10" t="str">
        <f t="shared" si="20"/>
        <v>111IPSG-U</v>
      </c>
      <c r="I103" s="6">
        <f>SUMIF('6.2.4-6.2.17'!$F$12:$F$142,'6.2.2-6.2.3'!G103,'6.2.4-6.2.17'!$H$12:$H$142)</f>
        <v>-6489147.4400000004</v>
      </c>
      <c r="J103" s="6">
        <f>SUMIF('6.2.4-6.2.17'!$F$12:$F$142,'6.2.2-6.2.3'!G103,'6.2.4-6.2.17'!$CP$12:$CP$142)</f>
        <v>-6739731.8948358642</v>
      </c>
      <c r="K103" s="6">
        <f t="shared" si="21"/>
        <v>-250584.45483586378</v>
      </c>
      <c r="S103" s="6"/>
    </row>
    <row r="104" spans="1:19" hidden="1" x14ac:dyDescent="0.2">
      <c r="C104" s="102"/>
      <c r="D104" s="10"/>
      <c r="E104" s="10"/>
      <c r="F104" s="10"/>
      <c r="G104" s="10"/>
      <c r="H104" s="10"/>
      <c r="I104" s="6"/>
      <c r="J104" s="6"/>
      <c r="K104" s="6"/>
      <c r="S104" s="6"/>
    </row>
    <row r="105" spans="1:19" hidden="1" x14ac:dyDescent="0.2">
      <c r="C105" s="102"/>
      <c r="D105" s="10"/>
      <c r="E105" s="10"/>
      <c r="F105" s="10"/>
      <c r="G105" s="10"/>
      <c r="H105" s="10"/>
      <c r="I105" s="6"/>
      <c r="J105" s="6"/>
      <c r="K105" s="6"/>
      <c r="S105" s="6"/>
    </row>
    <row r="106" spans="1:19" hidden="1" x14ac:dyDescent="0.2">
      <c r="C106" s="102"/>
      <c r="D106" s="10"/>
      <c r="E106" s="10"/>
      <c r="F106" s="10"/>
      <c r="G106" s="10"/>
      <c r="H106" s="10"/>
      <c r="I106" s="6"/>
      <c r="J106" s="6"/>
      <c r="K106" s="6"/>
      <c r="S106" s="6"/>
    </row>
    <row r="107" spans="1:19" hidden="1" x14ac:dyDescent="0.2">
      <c r="C107" s="102"/>
      <c r="D107" s="10"/>
      <c r="E107" s="10"/>
      <c r="F107" s="10"/>
      <c r="G107" s="10"/>
      <c r="H107" s="10"/>
      <c r="I107" s="6"/>
      <c r="J107" s="6"/>
      <c r="K107" s="6"/>
      <c r="S107" s="6"/>
    </row>
    <row r="108" spans="1:19" hidden="1" x14ac:dyDescent="0.2">
      <c r="C108" s="102"/>
      <c r="D108" s="10"/>
      <c r="E108" s="10"/>
      <c r="F108" s="10"/>
      <c r="G108" s="10"/>
      <c r="H108" s="10"/>
      <c r="I108" s="6"/>
      <c r="J108" s="6"/>
      <c r="K108" s="6"/>
      <c r="S108" s="6"/>
    </row>
    <row r="109" spans="1:19" hidden="1" x14ac:dyDescent="0.2">
      <c r="C109" s="102"/>
      <c r="D109" s="10"/>
      <c r="E109" s="10"/>
      <c r="F109" s="10"/>
      <c r="G109" s="10"/>
      <c r="H109" s="10"/>
      <c r="I109" s="6"/>
      <c r="J109" s="6"/>
      <c r="K109" s="6"/>
      <c r="S109" s="6"/>
    </row>
    <row r="110" spans="1:19" x14ac:dyDescent="0.2">
      <c r="A110" s="52" t="s">
        <v>119</v>
      </c>
      <c r="B110" s="60" t="s">
        <v>56</v>
      </c>
      <c r="C110" s="102" t="str">
        <f t="shared" si="22"/>
        <v>SG-P</v>
      </c>
      <c r="D110" s="101" t="s">
        <v>21</v>
      </c>
      <c r="E110" s="101" t="s">
        <v>117</v>
      </c>
      <c r="F110" s="101" t="s">
        <v>120</v>
      </c>
      <c r="G110" s="101" t="str">
        <f t="shared" si="19"/>
        <v>AHYDPKASG-P</v>
      </c>
      <c r="H110" s="101" t="str">
        <f t="shared" si="20"/>
        <v>111IPSG-P</v>
      </c>
      <c r="I110" s="6">
        <f>SUMIF('6.2.4-6.2.17'!$F$12:$F$142,'6.2.2-6.2.3'!G110,'6.2.4-6.2.17'!$H$12:$H$142)</f>
        <v>-74111749.809999987</v>
      </c>
      <c r="J110" s="6">
        <f>SUMIF('6.2.4-6.2.17'!$F$12:$F$142,'6.2.2-6.2.3'!G110,'6.2.4-6.2.17'!$CP$12:$CP$142)</f>
        <v>-74111749.809999973</v>
      </c>
      <c r="K110" s="6">
        <f t="shared" si="21"/>
        <v>0</v>
      </c>
      <c r="S110" s="6"/>
    </row>
    <row r="111" spans="1:19" x14ac:dyDescent="0.2">
      <c r="A111" s="52" t="s">
        <v>104</v>
      </c>
      <c r="B111" s="60" t="s">
        <v>56</v>
      </c>
      <c r="C111" s="102" t="str">
        <f t="shared" si="22"/>
        <v>UT</v>
      </c>
      <c r="D111" s="10" t="s">
        <v>34</v>
      </c>
      <c r="E111" s="10" t="s">
        <v>117</v>
      </c>
      <c r="F111" s="10" t="s">
        <v>118</v>
      </c>
      <c r="G111" s="10" t="str">
        <f t="shared" si="19"/>
        <v>AINTPUT</v>
      </c>
      <c r="H111" s="10" t="str">
        <f t="shared" si="20"/>
        <v>111IPUT</v>
      </c>
      <c r="I111" s="6">
        <f>SUMIF('6.2.4-6.2.17'!$F$12:$F$142,'6.2.2-6.2.3'!G111,'6.2.4-6.2.17'!$H$12:$H$142)</f>
        <v>31952633.34</v>
      </c>
      <c r="J111" s="6">
        <f>SUMIF('6.2.4-6.2.17'!$F$12:$F$142,'6.2.2-6.2.3'!G111,'6.2.4-6.2.17'!$CP$12:$CP$142)</f>
        <v>31897673.698279385</v>
      </c>
      <c r="K111" s="6">
        <f t="shared" si="21"/>
        <v>-54959.641720615327</v>
      </c>
      <c r="S111" s="6"/>
    </row>
    <row r="112" spans="1:19" x14ac:dyDescent="0.2">
      <c r="A112" s="52" t="s">
        <v>102</v>
      </c>
      <c r="B112" s="60" t="s">
        <v>56</v>
      </c>
      <c r="C112" s="102" t="str">
        <f t="shared" si="22"/>
        <v>WA</v>
      </c>
      <c r="D112" s="10" t="s">
        <v>27</v>
      </c>
      <c r="E112" s="10" t="s">
        <v>117</v>
      </c>
      <c r="F112" s="10" t="s">
        <v>118</v>
      </c>
      <c r="G112" s="10" t="str">
        <f t="shared" si="19"/>
        <v>AINTPWA</v>
      </c>
      <c r="H112" s="10" t="str">
        <f t="shared" si="20"/>
        <v>111IPWA</v>
      </c>
      <c r="I112" s="6">
        <f>SUMIF('6.2.4-6.2.17'!$F$12:$F$142,'6.2.2-6.2.3'!G112,'6.2.4-6.2.17'!$H$12:$H$142)</f>
        <v>-13839.95</v>
      </c>
      <c r="J112" s="6">
        <f>SUMIF('6.2.4-6.2.17'!$F$12:$F$142,'6.2.2-6.2.3'!G112,'6.2.4-6.2.17'!$CP$12:$CP$142)</f>
        <v>-14089.289999999981</v>
      </c>
      <c r="K112" s="6">
        <f t="shared" si="21"/>
        <v>-249.33999999998014</v>
      </c>
      <c r="S112" s="6"/>
    </row>
    <row r="113" spans="1:19" x14ac:dyDescent="0.2">
      <c r="A113" s="52" t="s">
        <v>103</v>
      </c>
      <c r="B113" s="60" t="s">
        <v>56</v>
      </c>
      <c r="C113" s="102" t="str">
        <f t="shared" si="22"/>
        <v>WYP</v>
      </c>
      <c r="D113" s="10" t="s">
        <v>35</v>
      </c>
      <c r="E113" s="10" t="s">
        <v>117</v>
      </c>
      <c r="F113" s="10" t="s">
        <v>118</v>
      </c>
      <c r="G113" s="10" t="str">
        <f t="shared" si="19"/>
        <v>AINTPWYP</v>
      </c>
      <c r="H113" s="10" t="str">
        <f t="shared" si="20"/>
        <v>111IPWYP</v>
      </c>
      <c r="I113" s="6">
        <f>SUMIF('6.2.4-6.2.17'!$F$12:$F$142,'6.2.2-6.2.3'!G113,'6.2.4-6.2.17'!$H$12:$H$142)</f>
        <v>-486786.26</v>
      </c>
      <c r="J113" s="6">
        <f>SUMIF('6.2.4-6.2.17'!$F$12:$F$142,'6.2.2-6.2.3'!G113,'6.2.4-6.2.17'!$CP$12:$CP$142)</f>
        <v>-742907.82153550908</v>
      </c>
      <c r="K113" s="6">
        <f t="shared" si="21"/>
        <v>-256121.56153550907</v>
      </c>
      <c r="S113" s="6"/>
    </row>
    <row r="114" spans="1:19" x14ac:dyDescent="0.2">
      <c r="A114" s="52" t="s">
        <v>106</v>
      </c>
      <c r="B114" s="60" t="s">
        <v>56</v>
      </c>
      <c r="C114" s="102" t="str">
        <f t="shared" si="22"/>
        <v>WYU</v>
      </c>
      <c r="D114" s="10" t="s">
        <v>40</v>
      </c>
      <c r="E114" s="10" t="s">
        <v>117</v>
      </c>
      <c r="F114" s="10" t="s">
        <v>118</v>
      </c>
      <c r="G114" s="10" t="str">
        <f t="shared" si="19"/>
        <v>AINTPWYU</v>
      </c>
      <c r="H114" s="10" t="str">
        <f t="shared" si="20"/>
        <v>111IPWYU</v>
      </c>
      <c r="I114" s="6">
        <f>SUMIF('6.2.4-6.2.17'!$F$12:$F$142,'6.2.2-6.2.3'!G114,'6.2.4-6.2.17'!$H$12:$H$142)</f>
        <v>0</v>
      </c>
      <c r="J114" s="6">
        <f>SUMIF('6.2.4-6.2.17'!$F$12:$F$142,'6.2.2-6.2.3'!G114,'6.2.4-6.2.17'!$CP$12:$CP$142)</f>
        <v>0</v>
      </c>
      <c r="K114" s="6">
        <f t="shared" si="21"/>
        <v>0</v>
      </c>
      <c r="S114" s="6"/>
    </row>
    <row r="115" spans="1:19" x14ac:dyDescent="0.2">
      <c r="A115" s="52" t="s">
        <v>122</v>
      </c>
      <c r="C115" s="102"/>
      <c r="D115" s="10"/>
      <c r="E115" s="10"/>
      <c r="F115" s="10"/>
      <c r="G115" s="10"/>
      <c r="H115" s="10"/>
      <c r="I115" s="7">
        <f>SUBTOTAL(9,I91:I114)</f>
        <v>-713976460.67000008</v>
      </c>
      <c r="J115" s="7">
        <f>SUBTOTAL(9,J91:J114)</f>
        <v>-818016969.93673635</v>
      </c>
      <c r="K115" s="7">
        <f>SUBTOTAL(9,K91:K114)</f>
        <v>-104040509.26673645</v>
      </c>
      <c r="S115" s="6"/>
    </row>
    <row r="116" spans="1:19" x14ac:dyDescent="0.2">
      <c r="I116" s="6"/>
      <c r="J116" s="6"/>
      <c r="K116" s="6"/>
      <c r="S116" s="6"/>
    </row>
    <row r="117" spans="1:19" x14ac:dyDescent="0.2">
      <c r="A117" s="82" t="s">
        <v>87</v>
      </c>
      <c r="I117" s="6"/>
      <c r="J117" s="6"/>
      <c r="K117" s="6"/>
      <c r="S117" s="6"/>
    </row>
    <row r="118" spans="1:19" x14ac:dyDescent="0.2">
      <c r="A118" s="52" t="s">
        <v>82</v>
      </c>
      <c r="B118" s="60" t="s">
        <v>162</v>
      </c>
      <c r="C118" s="60" t="str">
        <f t="shared" ref="C118:C119" si="23">D118</f>
        <v>SG-U</v>
      </c>
      <c r="D118" s="52" t="s">
        <v>22</v>
      </c>
      <c r="E118" s="52" t="s">
        <v>117</v>
      </c>
      <c r="F118" s="52" t="s">
        <v>88</v>
      </c>
      <c r="G118" s="52" t="str">
        <f>E118&amp;F118&amp;D118</f>
        <v>AHYDPSG-U</v>
      </c>
      <c r="H118" s="52" t="str">
        <f>B118&amp;D118</f>
        <v>111HPSG-U</v>
      </c>
      <c r="I118" s="6">
        <f>SUMIF('6.2.4-6.2.17'!$F$12:$F$142,'6.2.2-6.2.3'!G118,'6.2.4-6.2.17'!$H$12:$H$142)</f>
        <v>0</v>
      </c>
      <c r="J118" s="6">
        <f>SUMIF('6.2.4-6.2.17'!$F$12:$F$142,'6.2.2-6.2.3'!G118,'6.2.4-6.2.17'!$CP$12:$CP$142)</f>
        <v>0</v>
      </c>
      <c r="K118" s="6">
        <f>J118-I118</f>
        <v>0</v>
      </c>
    </row>
    <row r="119" spans="1:19" x14ac:dyDescent="0.2">
      <c r="A119" s="52" t="s">
        <v>82</v>
      </c>
      <c r="B119" s="60" t="s">
        <v>162</v>
      </c>
      <c r="C119" s="60" t="str">
        <f t="shared" si="23"/>
        <v>SG-P</v>
      </c>
      <c r="D119" s="52" t="s">
        <v>21</v>
      </c>
      <c r="E119" s="52" t="s">
        <v>117</v>
      </c>
      <c r="F119" s="52" t="s">
        <v>88</v>
      </c>
      <c r="G119" s="52" t="str">
        <f>E119&amp;F119&amp;D119</f>
        <v>AHYDPSG-P</v>
      </c>
      <c r="H119" s="52" t="str">
        <f>B119&amp;D119</f>
        <v>111HPSG-P</v>
      </c>
      <c r="I119" s="6">
        <f>SUMIF('6.2.4-6.2.17'!$F$12:$F$142,'6.2.2-6.2.3'!G119,'6.2.4-6.2.17'!$H$12:$H$142)</f>
        <v>-3451166.74</v>
      </c>
      <c r="J119" s="6">
        <f>SUMIF('6.2.4-6.2.17'!$F$12:$F$142,'6.2.2-6.2.3'!G119,'6.2.4-6.2.17'!$CP$12:$CP$142)</f>
        <v>-4075917.7793684993</v>
      </c>
      <c r="K119" s="6">
        <f>J119-I119</f>
        <v>-624751.03936849907</v>
      </c>
    </row>
    <row r="120" spans="1:19" x14ac:dyDescent="0.2">
      <c r="A120" s="52" t="s">
        <v>91</v>
      </c>
      <c r="I120" s="7">
        <f>SUBTOTAL(9,I118:I119)</f>
        <v>-3451166.74</v>
      </c>
      <c r="J120" s="7">
        <f>SUBTOTAL(9,J118:J119)</f>
        <v>-4075917.7793684993</v>
      </c>
      <c r="K120" s="7">
        <f>SUBTOTAL(9,K118:K119)</f>
        <v>-624751.03936849907</v>
      </c>
    </row>
    <row r="121" spans="1:19" x14ac:dyDescent="0.2">
      <c r="I121" s="6"/>
      <c r="J121" s="6"/>
      <c r="K121" s="6"/>
    </row>
    <row r="122" spans="1:19" x14ac:dyDescent="0.2">
      <c r="A122" s="82" t="s">
        <v>92</v>
      </c>
      <c r="I122" s="6"/>
      <c r="J122" s="6"/>
      <c r="K122" s="6"/>
    </row>
    <row r="123" spans="1:19" x14ac:dyDescent="0.2">
      <c r="A123" s="52" t="s">
        <v>78</v>
      </c>
      <c r="B123" s="60" t="s">
        <v>164</v>
      </c>
      <c r="C123" s="60" t="str">
        <f>D123</f>
        <v>CAGE</v>
      </c>
      <c r="D123" s="52" t="s">
        <v>14</v>
      </c>
      <c r="E123" s="52" t="s">
        <v>117</v>
      </c>
      <c r="F123" s="52" t="s">
        <v>93</v>
      </c>
      <c r="G123" s="52" t="str">
        <f>E123&amp;F123&amp;D123</f>
        <v>AOTHPCAGE</v>
      </c>
      <c r="H123" s="52" t="str">
        <f>B123&amp;D123</f>
        <v>111OPCAGE</v>
      </c>
      <c r="I123" s="6">
        <f>SUMIF('6.2.4-6.2.17'!$F$12:$F$142,'6.2.2-6.2.3'!G123,'6.2.4-6.2.17'!$H$12:$H$142)</f>
        <v>0</v>
      </c>
      <c r="J123" s="6">
        <f>SUMIF('6.2.4-6.2.17'!$F$12:$F$142,'6.2.2-6.2.3'!G123,'6.2.4-6.2.17'!$CP$12:$CP$142)</f>
        <v>0</v>
      </c>
      <c r="K123" s="6">
        <f>J123-I123</f>
        <v>0</v>
      </c>
    </row>
    <row r="124" spans="1:19" x14ac:dyDescent="0.2">
      <c r="A124" s="52" t="s">
        <v>123</v>
      </c>
      <c r="I124" s="7">
        <f>SUBTOTAL(9,I123)</f>
        <v>0</v>
      </c>
      <c r="J124" s="7">
        <f>SUBTOTAL(9,J123)</f>
        <v>0</v>
      </c>
      <c r="K124" s="7">
        <f>SUBTOTAL(9,K123)</f>
        <v>0</v>
      </c>
    </row>
    <row r="125" spans="1:19" x14ac:dyDescent="0.2">
      <c r="I125" s="6"/>
      <c r="J125" s="6"/>
      <c r="K125" s="6"/>
    </row>
    <row r="126" spans="1:19" x14ac:dyDescent="0.2">
      <c r="A126" s="82" t="s">
        <v>108</v>
      </c>
      <c r="I126" s="6"/>
      <c r="J126" s="6"/>
      <c r="K126" s="6"/>
    </row>
    <row r="127" spans="1:19" x14ac:dyDescent="0.2">
      <c r="A127" s="52" t="s">
        <v>99</v>
      </c>
      <c r="B127" s="60" t="s">
        <v>166</v>
      </c>
      <c r="C127" s="60" t="str">
        <f t="shared" ref="C127:C136" si="24">D127</f>
        <v>CA</v>
      </c>
      <c r="D127" s="52" t="s">
        <v>31</v>
      </c>
      <c r="E127" s="52" t="s">
        <v>117</v>
      </c>
      <c r="F127" s="52" t="s">
        <v>109</v>
      </c>
      <c r="G127" s="52" t="str">
        <f t="shared" ref="G127:G136" si="25">E127&amp;F127&amp;D127</f>
        <v>AGNLPCA</v>
      </c>
      <c r="H127" s="52" t="str">
        <f t="shared" ref="H127:H136" si="26">B127&amp;D127</f>
        <v>111GPCA</v>
      </c>
      <c r="I127" s="6">
        <f>SUMIF('6.2.4-6.2.17'!$F$12:$F$142,'6.2.2-6.2.3'!G127,'6.2.4-6.2.17'!$H$12:$H$142)</f>
        <v>-505859.57</v>
      </c>
      <c r="J127" s="6">
        <f>SUMIF('6.2.4-6.2.17'!$F$12:$F$142,'6.2.2-6.2.3'!G127,'6.2.4-6.2.17'!$CP$12:$CP$142)</f>
        <v>-505859.57000000007</v>
      </c>
      <c r="K127" s="6">
        <f t="shared" ref="K127:K136" si="27">J127-I127</f>
        <v>0</v>
      </c>
    </row>
    <row r="128" spans="1:19" x14ac:dyDescent="0.2">
      <c r="A128" s="52" t="s">
        <v>110</v>
      </c>
      <c r="B128" s="60" t="s">
        <v>166</v>
      </c>
      <c r="C128" s="60" t="str">
        <f t="shared" si="24"/>
        <v>CN</v>
      </c>
      <c r="D128" s="52" t="s">
        <v>44</v>
      </c>
      <c r="E128" s="52" t="s">
        <v>117</v>
      </c>
      <c r="F128" s="52" t="s">
        <v>109</v>
      </c>
      <c r="G128" s="52" t="str">
        <f t="shared" si="25"/>
        <v>AGNLPCN</v>
      </c>
      <c r="H128" s="52" t="str">
        <f t="shared" si="26"/>
        <v>111GPCN</v>
      </c>
      <c r="I128" s="6">
        <f>SUMIF('6.2.4-6.2.17'!$F$12:$F$142,'6.2.2-6.2.3'!G128,'6.2.4-6.2.17'!$H$12:$H$142)</f>
        <v>0</v>
      </c>
      <c r="J128" s="6">
        <f>SUMIF('6.2.4-6.2.17'!$F$12:$F$142,'6.2.2-6.2.3'!G128,'6.2.4-6.2.17'!$CP$12:$CP$142)</f>
        <v>0</v>
      </c>
      <c r="K128" s="6">
        <f t="shared" si="27"/>
        <v>0</v>
      </c>
    </row>
    <row r="129" spans="1:15" x14ac:dyDescent="0.2">
      <c r="A129" s="52" t="s">
        <v>82</v>
      </c>
      <c r="B129" s="60" t="s">
        <v>166</v>
      </c>
      <c r="C129" s="60" t="str">
        <f t="shared" si="24"/>
        <v>SG</v>
      </c>
      <c r="D129" s="52" t="s">
        <v>16</v>
      </c>
      <c r="E129" s="52" t="s">
        <v>117</v>
      </c>
      <c r="F129" s="52" t="s">
        <v>109</v>
      </c>
      <c r="G129" s="52" t="str">
        <f t="shared" si="25"/>
        <v>AGNLPSG</v>
      </c>
      <c r="H129" s="52" t="str">
        <f t="shared" si="26"/>
        <v>111GPSG</v>
      </c>
      <c r="I129" s="6">
        <f>SUMIF('6.2.4-6.2.17'!$F$12:$F$142,'6.2.2-6.2.3'!G129,'6.2.4-6.2.17'!$H$12:$H$142)</f>
        <v>0</v>
      </c>
      <c r="J129" s="6">
        <f>SUMIF('6.2.4-6.2.17'!$F$12:$F$142,'6.2.2-6.2.3'!G129,'6.2.4-6.2.17'!$CP$12:$CP$142)</f>
        <v>0</v>
      </c>
      <c r="K129" s="6">
        <f t="shared" si="27"/>
        <v>0</v>
      </c>
    </row>
    <row r="130" spans="1:15" x14ac:dyDescent="0.2">
      <c r="A130" s="52" t="s">
        <v>101</v>
      </c>
      <c r="B130" s="60" t="s">
        <v>166</v>
      </c>
      <c r="C130" s="60" t="str">
        <f t="shared" si="24"/>
        <v>OR</v>
      </c>
      <c r="D130" s="52" t="s">
        <v>33</v>
      </c>
      <c r="E130" s="52" t="s">
        <v>117</v>
      </c>
      <c r="F130" s="52" t="s">
        <v>109</v>
      </c>
      <c r="G130" s="52" t="str">
        <f t="shared" si="25"/>
        <v>AGNLPOR</v>
      </c>
      <c r="H130" s="52" t="str">
        <f t="shared" si="26"/>
        <v>111GPOR</v>
      </c>
      <c r="I130" s="6">
        <f>SUMIF('6.2.4-6.2.17'!$F$12:$F$142,'6.2.2-6.2.3'!G130,'6.2.4-6.2.17'!$H$12:$H$142)</f>
        <v>-4919281.96</v>
      </c>
      <c r="J130" s="6">
        <f>SUMIF('6.2.4-6.2.17'!$F$12:$F$142,'6.2.2-6.2.3'!G130,'6.2.4-6.2.17'!$CP$12:$CP$142)</f>
        <v>-5206564.2000000095</v>
      </c>
      <c r="K130" s="6">
        <f t="shared" si="27"/>
        <v>-287282.24000000954</v>
      </c>
    </row>
    <row r="131" spans="1:15" x14ac:dyDescent="0.2">
      <c r="A131" s="52" t="s">
        <v>110</v>
      </c>
      <c r="B131" s="60" t="s">
        <v>166</v>
      </c>
      <c r="C131" s="60" t="str">
        <f t="shared" si="24"/>
        <v>SO</v>
      </c>
      <c r="D131" s="52" t="s">
        <v>42</v>
      </c>
      <c r="E131" s="52" t="s">
        <v>117</v>
      </c>
      <c r="F131" s="52" t="s">
        <v>109</v>
      </c>
      <c r="G131" s="52" t="str">
        <f t="shared" si="25"/>
        <v>AGNLPSO</v>
      </c>
      <c r="H131" s="52" t="str">
        <f t="shared" si="26"/>
        <v>111GPSO</v>
      </c>
      <c r="I131" s="6">
        <f>SUMIF('6.2.4-6.2.17'!$F$12:$F$142,'6.2.2-6.2.3'!G131,'6.2.4-6.2.17'!$H$12:$H$142)</f>
        <v>-1283148.6599999999</v>
      </c>
      <c r="J131" s="6">
        <f>SUMIF('6.2.4-6.2.17'!$F$12:$F$142,'6.2.2-6.2.3'!G131,'6.2.4-6.2.17'!$CP$12:$CP$142)</f>
        <v>-1499732.7200000023</v>
      </c>
      <c r="K131" s="6">
        <f t="shared" si="27"/>
        <v>-216584.06000000238</v>
      </c>
    </row>
    <row r="132" spans="1:15" x14ac:dyDescent="0.2">
      <c r="A132" s="52" t="s">
        <v>105</v>
      </c>
      <c r="B132" s="60" t="s">
        <v>166</v>
      </c>
      <c r="C132" s="60" t="str">
        <f t="shared" si="24"/>
        <v>ID</v>
      </c>
      <c r="D132" s="52" t="s">
        <v>32</v>
      </c>
      <c r="E132" s="52" t="s">
        <v>117</v>
      </c>
      <c r="F132" s="52" t="s">
        <v>109</v>
      </c>
      <c r="G132" s="52" t="str">
        <f t="shared" si="25"/>
        <v>AGNLPID</v>
      </c>
      <c r="H132" s="52" t="str">
        <f t="shared" si="26"/>
        <v>111GPID</v>
      </c>
      <c r="I132" s="6">
        <f>SUMIF('6.2.4-6.2.17'!$F$12:$F$142,'6.2.2-6.2.3'!G132,'6.2.4-6.2.17'!$H$12:$H$142)</f>
        <v>-333770.7</v>
      </c>
      <c r="J132" s="6">
        <f>SUMIF('6.2.4-6.2.17'!$F$12:$F$142,'6.2.2-6.2.3'!G132,'6.2.4-6.2.17'!$CP$12:$CP$142)</f>
        <v>-333770.70000000007</v>
      </c>
      <c r="K132" s="6">
        <f t="shared" si="27"/>
        <v>0</v>
      </c>
    </row>
    <row r="133" spans="1:15" x14ac:dyDescent="0.2">
      <c r="A133" s="52" t="s">
        <v>104</v>
      </c>
      <c r="B133" s="60" t="s">
        <v>166</v>
      </c>
      <c r="C133" s="60" t="str">
        <f t="shared" si="24"/>
        <v>UT</v>
      </c>
      <c r="D133" s="52" t="s">
        <v>34</v>
      </c>
      <c r="E133" s="52" t="s">
        <v>117</v>
      </c>
      <c r="F133" s="52" t="s">
        <v>109</v>
      </c>
      <c r="G133" s="52" t="str">
        <f t="shared" si="25"/>
        <v>AGNLPUT</v>
      </c>
      <c r="H133" s="52" t="str">
        <f t="shared" si="26"/>
        <v>111GPUT</v>
      </c>
      <c r="I133" s="6">
        <f>SUMIF('6.2.4-6.2.17'!$F$12:$F$142,'6.2.2-6.2.3'!G133,'6.2.4-6.2.17'!$H$12:$H$142)</f>
        <v>-33126.81</v>
      </c>
      <c r="J133" s="6">
        <f>SUMIF('6.2.4-6.2.17'!$F$12:$F$142,'6.2.2-6.2.3'!G133,'6.2.4-6.2.17'!$CP$12:$CP$142)</f>
        <v>-33126.81</v>
      </c>
      <c r="K133" s="6">
        <f t="shared" si="27"/>
        <v>0</v>
      </c>
    </row>
    <row r="134" spans="1:15" x14ac:dyDescent="0.2">
      <c r="A134" s="52" t="s">
        <v>102</v>
      </c>
      <c r="B134" s="60" t="s">
        <v>166</v>
      </c>
      <c r="C134" s="60" t="str">
        <f t="shared" si="24"/>
        <v>WA</v>
      </c>
      <c r="D134" s="52" t="s">
        <v>27</v>
      </c>
      <c r="E134" s="52" t="s">
        <v>117</v>
      </c>
      <c r="F134" s="52" t="s">
        <v>109</v>
      </c>
      <c r="G134" s="52" t="str">
        <f t="shared" si="25"/>
        <v>AGNLPWA</v>
      </c>
      <c r="H134" s="52" t="str">
        <f t="shared" si="26"/>
        <v>111GPWA</v>
      </c>
      <c r="I134" s="6">
        <f>SUMIF('6.2.4-6.2.17'!$F$12:$F$142,'6.2.2-6.2.3'!G134,'6.2.4-6.2.17'!$H$12:$H$142)</f>
        <v>-1951779.83</v>
      </c>
      <c r="J134" s="6">
        <f>SUMIF('6.2.4-6.2.17'!$F$12:$F$142,'6.2.2-6.2.3'!G134,'6.2.4-6.2.17'!$CP$12:$CP$142)</f>
        <v>-2144258.85</v>
      </c>
      <c r="K134" s="6">
        <f t="shared" si="27"/>
        <v>-192479.02000000002</v>
      </c>
    </row>
    <row r="135" spans="1:15" x14ac:dyDescent="0.2">
      <c r="A135" s="52" t="s">
        <v>103</v>
      </c>
      <c r="B135" s="60" t="s">
        <v>166</v>
      </c>
      <c r="C135" s="60" t="str">
        <f t="shared" si="24"/>
        <v>WYP</v>
      </c>
      <c r="D135" s="52" t="s">
        <v>35</v>
      </c>
      <c r="E135" s="52" t="s">
        <v>117</v>
      </c>
      <c r="F135" s="52" t="s">
        <v>109</v>
      </c>
      <c r="G135" s="52" t="str">
        <f t="shared" si="25"/>
        <v>AGNLPWYP</v>
      </c>
      <c r="H135" s="52" t="str">
        <f t="shared" si="26"/>
        <v>111GPWYP</v>
      </c>
      <c r="I135" s="6">
        <f>SUMIF('6.2.4-6.2.17'!$F$12:$F$142,'6.2.2-6.2.3'!G135,'6.2.4-6.2.17'!$H$12:$H$142)</f>
        <v>-4511205.87</v>
      </c>
      <c r="J135" s="6">
        <f>SUMIF('6.2.4-6.2.17'!$F$12:$F$142,'6.2.2-6.2.3'!G135,'6.2.4-6.2.17'!$CP$12:$CP$142)</f>
        <v>-4665404.8128962992</v>
      </c>
      <c r="K135" s="6">
        <f t="shared" si="27"/>
        <v>-154198.94289629906</v>
      </c>
    </row>
    <row r="136" spans="1:15" x14ac:dyDescent="0.2">
      <c r="A136" s="52" t="s">
        <v>106</v>
      </c>
      <c r="B136" s="60" t="s">
        <v>166</v>
      </c>
      <c r="C136" s="60" t="str">
        <f t="shared" si="24"/>
        <v>WYU</v>
      </c>
      <c r="D136" s="52" t="s">
        <v>40</v>
      </c>
      <c r="E136" s="52" t="s">
        <v>117</v>
      </c>
      <c r="F136" s="52" t="s">
        <v>109</v>
      </c>
      <c r="G136" s="52" t="str">
        <f t="shared" si="25"/>
        <v>AGNLPWYU</v>
      </c>
      <c r="H136" s="52" t="str">
        <f t="shared" si="26"/>
        <v>111GPWYU</v>
      </c>
      <c r="I136" s="6">
        <f>SUMIF('6.2.4-6.2.17'!$F$12:$F$142,'6.2.2-6.2.3'!G136,'6.2.4-6.2.17'!$H$12:$H$142)</f>
        <v>0</v>
      </c>
      <c r="J136" s="6">
        <f>SUMIF('6.2.4-6.2.17'!$F$12:$F$142,'6.2.2-6.2.3'!G136,'6.2.4-6.2.17'!$CP$12:$CP$142)</f>
        <v>0</v>
      </c>
      <c r="K136" s="6">
        <f t="shared" si="27"/>
        <v>0</v>
      </c>
    </row>
    <row r="137" spans="1:15" x14ac:dyDescent="0.2">
      <c r="A137" s="52" t="s">
        <v>113</v>
      </c>
      <c r="I137" s="7">
        <f>SUBTOTAL(9,I127:I136)</f>
        <v>-13538173.400000002</v>
      </c>
      <c r="J137" s="7">
        <f>SUBTOTAL(9,J127:J136)</f>
        <v>-14388717.662896313</v>
      </c>
      <c r="K137" s="7">
        <f>SUBTOTAL(9,K127:K136)</f>
        <v>-850544.262896311</v>
      </c>
    </row>
    <row r="139" spans="1:15" x14ac:dyDescent="0.2">
      <c r="A139" s="82" t="s">
        <v>175</v>
      </c>
      <c r="I139" s="7">
        <f>SUBTOTAL(9,I91:I138)</f>
        <v>-730965800.81000018</v>
      </c>
      <c r="J139" s="7">
        <f>SUBTOTAL(9,J91:J138)</f>
        <v>-836481605.37900126</v>
      </c>
      <c r="K139" s="93">
        <f>SUBTOTAL(9,K91:K138)</f>
        <v>-105515804.56900126</v>
      </c>
    </row>
    <row r="140" spans="1:15" x14ac:dyDescent="0.2">
      <c r="K140" s="95" t="s">
        <v>176</v>
      </c>
    </row>
    <row r="142" spans="1:15" x14ac:dyDescent="0.2">
      <c r="A142" s="82" t="s">
        <v>177</v>
      </c>
      <c r="I142" s="7">
        <f>SUBTOTAL(9,I10:I141)</f>
        <v>-10152716616.006929</v>
      </c>
      <c r="J142" s="7">
        <f>SUBTOTAL(9,J10:J141)</f>
        <v>-11721588618.269093</v>
      </c>
      <c r="K142" s="7">
        <f>SUBTOTAL(9,K10:K141)</f>
        <v>-1568872002.2621672</v>
      </c>
    </row>
    <row r="143" spans="1:15" x14ac:dyDescent="0.2">
      <c r="J143" s="60" t="s">
        <v>178</v>
      </c>
      <c r="K143" s="95"/>
    </row>
    <row r="144" spans="1:15" s="107" customFormat="1" x14ac:dyDescent="0.2">
      <c r="B144" s="145"/>
      <c r="C144" s="145"/>
      <c r="I144" s="109"/>
      <c r="J144" s="125"/>
      <c r="K144" s="16"/>
      <c r="L144" s="16"/>
      <c r="M144" s="16"/>
      <c r="N144" s="16"/>
      <c r="O144" s="16"/>
    </row>
    <row r="145" spans="2:15" s="107" customFormat="1" x14ac:dyDescent="0.2">
      <c r="B145" s="145"/>
      <c r="C145" s="145"/>
      <c r="J145" s="96"/>
      <c r="L145" s="16"/>
      <c r="M145" s="16"/>
      <c r="N145" s="16"/>
      <c r="O145" s="16"/>
    </row>
    <row r="146" spans="2:15" s="107" customFormat="1" x14ac:dyDescent="0.2">
      <c r="B146" s="145"/>
      <c r="C146" s="145"/>
      <c r="J146" s="96"/>
      <c r="L146" s="16"/>
      <c r="M146" s="16"/>
      <c r="N146" s="16"/>
      <c r="O146" s="16"/>
    </row>
    <row r="147" spans="2:15" s="107" customFormat="1" x14ac:dyDescent="0.2">
      <c r="B147" s="145"/>
      <c r="C147" s="145"/>
      <c r="F147" s="126"/>
      <c r="G147" s="126"/>
      <c r="I147" s="16"/>
      <c r="J147" s="127"/>
      <c r="L147" s="16"/>
      <c r="M147" s="16"/>
      <c r="N147" s="16"/>
      <c r="O147" s="16"/>
    </row>
    <row r="148" spans="2:15" s="107" customFormat="1" x14ac:dyDescent="0.2">
      <c r="B148" s="145"/>
      <c r="C148" s="145"/>
      <c r="F148" s="126"/>
      <c r="G148" s="126"/>
      <c r="I148" s="16"/>
      <c r="J148" s="127"/>
      <c r="L148" s="16"/>
      <c r="M148" s="16"/>
      <c r="N148" s="16"/>
      <c r="O148" s="16"/>
    </row>
    <row r="149" spans="2:15" s="107" customFormat="1" x14ac:dyDescent="0.2">
      <c r="B149" s="145"/>
      <c r="C149" s="145"/>
      <c r="F149" s="126"/>
      <c r="G149" s="126"/>
      <c r="I149" s="16"/>
      <c r="J149" s="127"/>
      <c r="L149" s="16"/>
      <c r="M149" s="16"/>
      <c r="N149" s="16"/>
      <c r="O149" s="16"/>
    </row>
    <row r="150" spans="2:15" s="107" customFormat="1" x14ac:dyDescent="0.2">
      <c r="B150" s="145"/>
      <c r="C150" s="145"/>
      <c r="F150" s="126"/>
      <c r="G150" s="126"/>
      <c r="I150" s="16"/>
      <c r="J150" s="127"/>
      <c r="L150" s="16"/>
      <c r="M150" s="16"/>
      <c r="N150" s="16"/>
      <c r="O150" s="16"/>
    </row>
    <row r="151" spans="2:15" s="107" customFormat="1" x14ac:dyDescent="0.2">
      <c r="B151" s="145"/>
      <c r="C151" s="145"/>
      <c r="F151" s="126"/>
      <c r="G151" s="126"/>
      <c r="I151" s="16"/>
      <c r="J151" s="127"/>
      <c r="K151" s="109"/>
      <c r="M151" s="16"/>
      <c r="N151" s="16"/>
      <c r="O151" s="16"/>
    </row>
    <row r="152" spans="2:15" s="107" customFormat="1" x14ac:dyDescent="0.2">
      <c r="B152" s="145"/>
      <c r="C152" s="145"/>
      <c r="F152" s="126"/>
      <c r="G152" s="126"/>
      <c r="I152" s="16"/>
      <c r="J152" s="127"/>
      <c r="L152" s="16"/>
      <c r="M152" s="16"/>
      <c r="N152" s="16"/>
      <c r="O152" s="16"/>
    </row>
    <row r="153" spans="2:15" s="107" customFormat="1" x14ac:dyDescent="0.2">
      <c r="B153" s="145"/>
      <c r="C153" s="145"/>
      <c r="F153" s="126"/>
      <c r="G153" s="126"/>
      <c r="I153" s="109"/>
      <c r="J153" s="109"/>
      <c r="L153" s="16"/>
      <c r="M153" s="16"/>
      <c r="N153" s="16"/>
      <c r="O153" s="16"/>
    </row>
    <row r="154" spans="2:15" s="107" customFormat="1" x14ac:dyDescent="0.2">
      <c r="B154" s="145"/>
      <c r="C154" s="145"/>
      <c r="F154" s="126"/>
      <c r="G154" s="126"/>
      <c r="J154" s="96"/>
      <c r="L154" s="16"/>
      <c r="M154" s="16"/>
      <c r="N154" s="16"/>
      <c r="O154" s="16"/>
    </row>
    <row r="155" spans="2:15" s="107" customFormat="1" x14ac:dyDescent="0.2">
      <c r="B155" s="145"/>
      <c r="C155" s="145"/>
      <c r="F155" s="126"/>
      <c r="G155" s="126"/>
      <c r="I155" s="109"/>
      <c r="J155" s="96"/>
      <c r="L155" s="16"/>
      <c r="M155" s="16"/>
      <c r="N155" s="16"/>
      <c r="O155" s="16"/>
    </row>
    <row r="156" spans="2:15" s="107" customFormat="1" x14ac:dyDescent="0.2">
      <c r="B156" s="145"/>
      <c r="C156" s="145"/>
      <c r="F156" s="126"/>
      <c r="G156" s="126"/>
      <c r="J156" s="96"/>
      <c r="L156" s="16"/>
      <c r="M156" s="16"/>
      <c r="N156" s="16"/>
      <c r="O156" s="16"/>
    </row>
    <row r="157" spans="2:15" s="107" customFormat="1" x14ac:dyDescent="0.2">
      <c r="B157" s="145"/>
      <c r="C157" s="145"/>
      <c r="E157" s="126"/>
      <c r="G157" s="126"/>
      <c r="J157" s="96"/>
      <c r="L157" s="16"/>
      <c r="M157" s="16"/>
      <c r="N157" s="16"/>
      <c r="O157" s="16"/>
    </row>
    <row r="158" spans="2:15" s="107" customFormat="1" x14ac:dyDescent="0.2">
      <c r="B158" s="145"/>
      <c r="C158" s="145"/>
      <c r="F158" s="126"/>
      <c r="G158" s="106"/>
      <c r="J158" s="96"/>
      <c r="L158" s="16"/>
      <c r="M158" s="16"/>
      <c r="N158" s="16"/>
      <c r="O158" s="16"/>
    </row>
    <row r="159" spans="2:15" s="107" customFormat="1" x14ac:dyDescent="0.2">
      <c r="B159" s="145"/>
      <c r="C159" s="145"/>
      <c r="F159" s="126"/>
      <c r="G159" s="106"/>
      <c r="J159" s="96"/>
      <c r="L159" s="16"/>
      <c r="M159" s="16"/>
      <c r="N159" s="16"/>
      <c r="O159" s="16"/>
    </row>
    <row r="160" spans="2:15" s="107" customFormat="1" x14ac:dyDescent="0.2">
      <c r="B160" s="145"/>
      <c r="C160" s="145"/>
      <c r="F160" s="126"/>
      <c r="G160" s="126"/>
      <c r="J160" s="96"/>
      <c r="L160" s="16"/>
      <c r="M160" s="16"/>
      <c r="N160" s="16"/>
      <c r="O160" s="16"/>
    </row>
    <row r="161" spans="1:15" s="107" customFormat="1" x14ac:dyDescent="0.2">
      <c r="B161" s="145"/>
      <c r="C161" s="145"/>
      <c r="J161" s="96"/>
      <c r="L161" s="16"/>
      <c r="M161" s="16"/>
      <c r="N161" s="16"/>
      <c r="O161" s="16"/>
    </row>
    <row r="162" spans="1:15" s="107" customFormat="1" x14ac:dyDescent="0.2">
      <c r="B162" s="145"/>
      <c r="C162" s="145"/>
      <c r="G162" s="106"/>
      <c r="I162" s="16"/>
      <c r="J162" s="128"/>
      <c r="K162" s="109"/>
      <c r="L162" s="16"/>
      <c r="M162" s="16"/>
      <c r="N162" s="16"/>
      <c r="O162" s="16"/>
    </row>
    <row r="163" spans="1:15" s="107" customFormat="1" x14ac:dyDescent="0.2">
      <c r="B163" s="145"/>
      <c r="C163" s="145"/>
      <c r="G163" s="106"/>
      <c r="I163" s="16"/>
      <c r="J163" s="128"/>
      <c r="K163" s="109"/>
      <c r="L163" s="16"/>
      <c r="M163" s="16"/>
      <c r="N163" s="16"/>
      <c r="O163" s="16"/>
    </row>
    <row r="164" spans="1:15" s="107" customFormat="1" x14ac:dyDescent="0.2">
      <c r="B164" s="145"/>
      <c r="C164" s="145"/>
      <c r="G164" s="106"/>
      <c r="I164" s="16"/>
      <c r="J164" s="128"/>
      <c r="K164" s="109"/>
      <c r="L164" s="16"/>
      <c r="M164" s="16"/>
      <c r="N164" s="16"/>
      <c r="O164" s="16"/>
    </row>
    <row r="165" spans="1:15" s="107" customFormat="1" x14ac:dyDescent="0.2">
      <c r="B165" s="145"/>
      <c r="C165" s="145"/>
      <c r="G165" s="106"/>
      <c r="I165" s="16"/>
      <c r="J165" s="128"/>
      <c r="K165" s="109"/>
      <c r="L165" s="16"/>
      <c r="M165" s="16"/>
      <c r="N165" s="16"/>
      <c r="O165" s="16"/>
    </row>
    <row r="166" spans="1:15" s="107" customFormat="1" x14ac:dyDescent="0.2">
      <c r="B166" s="145"/>
      <c r="C166" s="145"/>
      <c r="G166" s="106"/>
      <c r="I166" s="16"/>
      <c r="J166" s="128"/>
      <c r="K166" s="109"/>
      <c r="L166" s="16"/>
      <c r="M166" s="16"/>
      <c r="N166" s="16"/>
      <c r="O166" s="16"/>
    </row>
    <row r="167" spans="1:15" s="107" customFormat="1" x14ac:dyDescent="0.2">
      <c r="B167" s="145"/>
      <c r="C167" s="145"/>
      <c r="G167" s="106"/>
      <c r="I167" s="16"/>
      <c r="J167" s="128"/>
      <c r="K167" s="109"/>
      <c r="L167" s="16"/>
      <c r="M167" s="16"/>
      <c r="N167" s="16"/>
      <c r="O167" s="16"/>
    </row>
    <row r="168" spans="1:15" s="107" customFormat="1" x14ac:dyDescent="0.2">
      <c r="B168" s="145"/>
      <c r="C168" s="145"/>
      <c r="G168" s="106"/>
      <c r="I168" s="16"/>
      <c r="J168" s="128"/>
      <c r="K168" s="109"/>
      <c r="L168" s="16"/>
      <c r="M168" s="16"/>
      <c r="N168" s="16"/>
      <c r="O168" s="16"/>
    </row>
    <row r="169" spans="1:15" s="107" customFormat="1" x14ac:dyDescent="0.2">
      <c r="B169" s="145"/>
      <c r="C169" s="145"/>
      <c r="G169" s="106"/>
      <c r="I169" s="16"/>
      <c r="J169" s="128"/>
      <c r="K169" s="109"/>
      <c r="L169" s="16"/>
      <c r="M169" s="16"/>
      <c r="N169" s="16"/>
      <c r="O169" s="16"/>
    </row>
    <row r="170" spans="1:15" s="107" customFormat="1" x14ac:dyDescent="0.2">
      <c r="B170" s="145"/>
      <c r="C170" s="145"/>
      <c r="G170" s="106"/>
      <c r="I170" s="16"/>
      <c r="J170" s="128"/>
      <c r="K170" s="109"/>
      <c r="L170" s="16"/>
      <c r="M170" s="16"/>
      <c r="N170" s="16"/>
      <c r="O170" s="16"/>
    </row>
    <row r="171" spans="1:15" s="107" customFormat="1" x14ac:dyDescent="0.2">
      <c r="B171" s="145"/>
      <c r="C171" s="145"/>
      <c r="G171" s="106"/>
      <c r="I171" s="16"/>
      <c r="J171" s="128"/>
      <c r="K171" s="109"/>
      <c r="L171" s="16"/>
      <c r="M171" s="16"/>
      <c r="N171" s="16"/>
      <c r="O171" s="16"/>
    </row>
    <row r="172" spans="1:15" s="107" customFormat="1" x14ac:dyDescent="0.2">
      <c r="B172" s="145"/>
      <c r="C172" s="145"/>
      <c r="G172" s="106"/>
      <c r="I172" s="16"/>
      <c r="J172" s="128"/>
      <c r="K172" s="109"/>
      <c r="L172" s="16"/>
      <c r="M172" s="16"/>
      <c r="N172" s="16"/>
      <c r="O172" s="16"/>
    </row>
    <row r="173" spans="1:15" s="107" customFormat="1" x14ac:dyDescent="0.2">
      <c r="B173" s="145"/>
      <c r="C173" s="145"/>
      <c r="G173" s="106"/>
      <c r="I173" s="16"/>
      <c r="J173" s="128"/>
      <c r="K173" s="109"/>
      <c r="L173" s="16"/>
      <c r="M173" s="16"/>
      <c r="N173" s="16"/>
      <c r="O173" s="16"/>
    </row>
    <row r="174" spans="1:15" s="107" customFormat="1" x14ac:dyDescent="0.2">
      <c r="B174" s="145"/>
      <c r="C174" s="145"/>
      <c r="G174" s="106"/>
      <c r="I174" s="16"/>
      <c r="J174" s="128"/>
      <c r="K174" s="109"/>
      <c r="L174" s="16"/>
      <c r="M174" s="16"/>
      <c r="N174" s="16"/>
      <c r="O174" s="16"/>
    </row>
    <row r="175" spans="1:15" s="16" customFormat="1" x14ac:dyDescent="0.2">
      <c r="A175" s="107"/>
      <c r="B175" s="145"/>
      <c r="C175" s="145"/>
      <c r="D175" s="107"/>
      <c r="E175" s="107"/>
      <c r="F175" s="107"/>
      <c r="G175" s="107"/>
      <c r="H175" s="107"/>
      <c r="I175" s="58"/>
      <c r="J175" s="128"/>
      <c r="K175" s="109"/>
    </row>
    <row r="176" spans="1:15" s="16" customFormat="1" x14ac:dyDescent="0.2">
      <c r="A176" s="107"/>
      <c r="B176" s="145"/>
      <c r="C176" s="145"/>
      <c r="D176" s="107"/>
      <c r="E176" s="107"/>
      <c r="F176" s="107"/>
      <c r="G176" s="107"/>
      <c r="H176" s="107"/>
      <c r="I176" s="58"/>
      <c r="J176" s="128"/>
      <c r="K176" s="109"/>
    </row>
    <row r="177" spans="1:15" s="16" customFormat="1" x14ac:dyDescent="0.2">
      <c r="A177" s="107"/>
      <c r="B177" s="145"/>
      <c r="C177" s="145"/>
      <c r="D177" s="107"/>
      <c r="E177" s="107"/>
      <c r="F177" s="107"/>
      <c r="G177" s="107"/>
      <c r="H177" s="107"/>
      <c r="I177" s="58"/>
      <c r="J177" s="128"/>
      <c r="K177" s="109"/>
    </row>
    <row r="178" spans="1:15" s="16" customFormat="1" x14ac:dyDescent="0.2">
      <c r="A178" s="107"/>
      <c r="B178" s="145"/>
      <c r="C178" s="145"/>
      <c r="D178" s="107"/>
      <c r="E178" s="107"/>
      <c r="F178" s="107"/>
      <c r="G178" s="107"/>
      <c r="H178" s="107"/>
      <c r="I178" s="58"/>
      <c r="J178" s="128"/>
      <c r="K178" s="109"/>
    </row>
    <row r="179" spans="1:15" s="16" customFormat="1" x14ac:dyDescent="0.2">
      <c r="A179" s="107"/>
      <c r="B179" s="145"/>
      <c r="C179" s="145"/>
      <c r="D179" s="107"/>
      <c r="E179" s="107"/>
      <c r="F179" s="107"/>
      <c r="G179" s="107"/>
      <c r="H179" s="107"/>
      <c r="I179" s="109"/>
      <c r="J179" s="109"/>
      <c r="K179" s="109"/>
    </row>
    <row r="180" spans="1:15" s="107" customFormat="1" x14ac:dyDescent="0.2">
      <c r="B180" s="145"/>
      <c r="C180" s="145"/>
      <c r="L180" s="16"/>
      <c r="M180" s="16"/>
      <c r="N180" s="16"/>
      <c r="O180" s="16"/>
    </row>
    <row r="181" spans="1:15" s="16" customFormat="1" x14ac:dyDescent="0.2">
      <c r="A181" s="107"/>
      <c r="B181" s="145"/>
      <c r="C181" s="145"/>
      <c r="D181" s="107"/>
      <c r="E181" s="107"/>
      <c r="F181" s="107"/>
      <c r="G181" s="107"/>
      <c r="H181" s="107"/>
      <c r="K181" s="129"/>
      <c r="L181" s="107"/>
    </row>
    <row r="182" spans="1:15" s="16" customFormat="1" x14ac:dyDescent="0.2">
      <c r="A182" s="107"/>
      <c r="B182" s="145"/>
      <c r="C182" s="145"/>
      <c r="D182" s="107"/>
      <c r="E182" s="107"/>
      <c r="F182" s="107"/>
      <c r="G182" s="107"/>
      <c r="H182" s="130"/>
      <c r="J182" s="107"/>
      <c r="K182" s="109"/>
    </row>
    <row r="183" spans="1:15" s="16" customFormat="1" x14ac:dyDescent="0.2">
      <c r="A183" s="107"/>
      <c r="B183" s="145"/>
      <c r="C183" s="145"/>
      <c r="D183" s="107"/>
      <c r="E183" s="107"/>
      <c r="F183" s="107"/>
      <c r="G183" s="107"/>
      <c r="H183" s="107"/>
      <c r="I183" s="109"/>
      <c r="J183" s="109"/>
      <c r="K183" s="107"/>
      <c r="L183" s="107"/>
    </row>
    <row r="184" spans="1:15" s="16" customFormat="1" x14ac:dyDescent="0.2">
      <c r="A184" s="107"/>
      <c r="B184" s="145"/>
      <c r="C184" s="145"/>
      <c r="D184" s="107"/>
      <c r="E184" s="107"/>
      <c r="F184" s="107"/>
      <c r="G184" s="107"/>
      <c r="H184" s="107"/>
      <c r="I184" s="107"/>
      <c r="J184" s="107"/>
      <c r="K184" s="107"/>
      <c r="L184" s="107"/>
    </row>
    <row r="185" spans="1:15" s="6" customFormat="1" x14ac:dyDescent="0.2">
      <c r="A185" s="52"/>
      <c r="B185" s="60"/>
      <c r="C185" s="60"/>
      <c r="D185" s="52"/>
      <c r="E185" s="52"/>
      <c r="F185" s="52"/>
      <c r="G185" s="52"/>
      <c r="H185" s="52"/>
      <c r="I185" s="104"/>
      <c r="J185" s="52"/>
      <c r="K185" s="52"/>
      <c r="L185" s="52"/>
    </row>
    <row r="186" spans="1:15" s="6" customFormat="1" x14ac:dyDescent="0.2">
      <c r="A186" s="52"/>
      <c r="B186" s="60"/>
      <c r="C186" s="60"/>
      <c r="D186" s="52"/>
      <c r="E186" s="52"/>
      <c r="F186" s="52"/>
      <c r="G186" s="52"/>
      <c r="H186" s="52"/>
      <c r="I186" s="52"/>
      <c r="J186" s="52"/>
      <c r="K186" s="52"/>
      <c r="L186" s="52"/>
    </row>
    <row r="187" spans="1:15" s="6" customFormat="1" x14ac:dyDescent="0.2">
      <c r="A187" s="52"/>
      <c r="B187" s="60"/>
      <c r="C187" s="60"/>
      <c r="D187" s="52"/>
      <c r="E187" s="52"/>
      <c r="F187" s="52"/>
      <c r="G187" s="52"/>
      <c r="H187" s="52"/>
      <c r="I187" s="104"/>
      <c r="J187" s="52"/>
      <c r="K187" s="52"/>
      <c r="L187" s="52"/>
    </row>
    <row r="188" spans="1:15" s="6" customFormat="1" x14ac:dyDescent="0.2">
      <c r="A188" s="52"/>
      <c r="B188" s="60"/>
      <c r="C188" s="60"/>
      <c r="D188" s="52"/>
      <c r="E188" s="52"/>
      <c r="F188" s="52"/>
      <c r="G188" s="52"/>
      <c r="H188" s="52"/>
      <c r="I188" s="52"/>
      <c r="J188" s="52"/>
      <c r="K188" s="52"/>
      <c r="L188" s="52"/>
    </row>
  </sheetData>
  <pageMargins left="0.7" right="0.7" top="0.75" bottom="0.75" header="0.3" footer="0.3"/>
  <pageSetup scale="88" firstPageNumber="2" fitToHeight="0" orientation="portrait" useFirstPageNumber="1" r:id="rId1"/>
  <headerFooter alignWithMargins="0">
    <oddHeader xml:space="preserve">&amp;R&amp;"Arial,Regular"&amp;10Page 6.2.&amp;P&amp;"-,Regular"&amp;11
</oddHeader>
  </headerFooter>
  <rowBreaks count="1" manualBreakCount="1">
    <brk id="80" max="10"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F7B9-9BE0-41D6-A8CA-C7194B8E82E5}">
  <dimension ref="A1:CT156"/>
  <sheetViews>
    <sheetView view="pageBreakPreview" zoomScale="90" zoomScaleNormal="100" zoomScaleSheetLayoutView="90" workbookViewId="0">
      <pane xSplit="7" ySplit="7" topLeftCell="H8" activePane="bottomRight" state="frozen"/>
      <selection activeCell="H40" sqref="H40"/>
      <selection pane="topRight" activeCell="H40" sqref="H40"/>
      <selection pane="bottomLeft" activeCell="H40" sqref="H40"/>
      <selection pane="bottomRight" activeCell="CO162" sqref="CO162"/>
    </sheetView>
  </sheetViews>
  <sheetFormatPr defaultRowHeight="12.75" x14ac:dyDescent="0.2"/>
  <cols>
    <col min="1" max="1" width="31.7109375" style="146" customWidth="1"/>
    <col min="2" max="2" width="11.28515625" style="146" customWidth="1"/>
    <col min="3" max="3" width="13.28515625" style="52" hidden="1" customWidth="1"/>
    <col min="4" max="5" width="9.28515625" style="52" hidden="1" customWidth="1"/>
    <col min="6" max="6" width="14.28515625" style="52" hidden="1" customWidth="1"/>
    <col min="7" max="7" width="15" style="52" hidden="1" customWidth="1"/>
    <col min="8" max="8" width="16.5703125" style="146" customWidth="1"/>
    <col min="9" max="9" width="15.7109375" style="146" customWidth="1"/>
    <col min="10" max="10" width="17.7109375" style="146" bestFit="1" customWidth="1"/>
    <col min="11" max="11" width="15.7109375" style="146" customWidth="1"/>
    <col min="12" max="12" width="17.7109375" style="146" bestFit="1" customWidth="1"/>
    <col min="13" max="13" width="15.7109375" style="146" customWidth="1"/>
    <col min="14" max="14" width="17.7109375" style="146" bestFit="1" customWidth="1"/>
    <col min="15" max="15" width="15.7109375" style="146" customWidth="1"/>
    <col min="16" max="16" width="17.7109375" style="146" bestFit="1" customWidth="1"/>
    <col min="17" max="17" width="15.7109375" style="146" customWidth="1"/>
    <col min="18" max="18" width="17.7109375" style="146" bestFit="1" customWidth="1"/>
    <col min="19" max="19" width="15.7109375" style="146" customWidth="1"/>
    <col min="20" max="20" width="17.7109375" style="146" bestFit="1" customWidth="1"/>
    <col min="21" max="21" width="15.7109375" style="146" customWidth="1"/>
    <col min="22" max="22" width="17.7109375" style="146" bestFit="1" customWidth="1"/>
    <col min="23" max="23" width="15.7109375" style="146" customWidth="1"/>
    <col min="24" max="24" width="17.7109375" style="146" bestFit="1" customWidth="1"/>
    <col min="25" max="25" width="15.7109375" style="146" customWidth="1"/>
    <col min="26" max="26" width="17.7109375" style="146" bestFit="1" customWidth="1"/>
    <col min="27" max="27" width="15.7109375" style="146" customWidth="1"/>
    <col min="28" max="28" width="17.7109375" style="146" bestFit="1" customWidth="1"/>
    <col min="29" max="29" width="15.7109375" style="146" customWidth="1"/>
    <col min="30" max="30" width="17.7109375" style="146" bestFit="1" customWidth="1"/>
    <col min="31" max="31" width="15.7109375" style="146" customWidth="1"/>
    <col min="32" max="32" width="17.7109375" style="146" bestFit="1" customWidth="1"/>
    <col min="33" max="33" width="15.7109375" style="146" customWidth="1"/>
    <col min="34" max="34" width="17.7109375" style="146" bestFit="1" customWidth="1"/>
    <col min="35" max="35" width="15.7109375" style="146" customWidth="1"/>
    <col min="36" max="36" width="17.7109375" style="146" bestFit="1" customWidth="1"/>
    <col min="37" max="37" width="15.7109375" style="146" customWidth="1"/>
    <col min="38" max="38" width="17.7109375" style="146" bestFit="1" customWidth="1"/>
    <col min="39" max="39" width="15.7109375" style="146" customWidth="1"/>
    <col min="40" max="40" width="17.7109375" style="146" bestFit="1" customWidth="1"/>
    <col min="41" max="41" width="15.7109375" style="146" customWidth="1"/>
    <col min="42" max="42" width="17.7109375" style="146" bestFit="1" customWidth="1"/>
    <col min="43" max="43" width="15.7109375" style="146" customWidth="1"/>
    <col min="44" max="44" width="17.7109375" style="146" bestFit="1" customWidth="1"/>
    <col min="45" max="45" width="15.7109375" style="146" customWidth="1"/>
    <col min="46" max="46" width="17.7109375" style="146" bestFit="1" customWidth="1"/>
    <col min="47" max="47" width="15.7109375" style="146" customWidth="1"/>
    <col min="48" max="48" width="17.7109375" style="146" bestFit="1" customWidth="1"/>
    <col min="49" max="49" width="15.7109375" style="146" customWidth="1"/>
    <col min="50" max="50" width="17.7109375" style="146" bestFit="1" customWidth="1"/>
    <col min="51" max="51" width="15.7109375" style="146" customWidth="1"/>
    <col min="52" max="52" width="17.7109375" style="146" bestFit="1" customWidth="1"/>
    <col min="53" max="53" width="15.7109375" style="146" customWidth="1"/>
    <col min="54" max="54" width="17.7109375" style="146" bestFit="1" customWidth="1"/>
    <col min="55" max="55" width="15.7109375" style="146" customWidth="1"/>
    <col min="56" max="56" width="17.7109375" style="146" bestFit="1" customWidth="1"/>
    <col min="57" max="57" width="15.7109375" style="146" customWidth="1"/>
    <col min="58" max="58" width="17.7109375" style="146" bestFit="1" customWidth="1"/>
    <col min="59" max="59" width="15.7109375" style="146" customWidth="1"/>
    <col min="60" max="60" width="17.7109375" style="146" bestFit="1" customWidth="1"/>
    <col min="61" max="61" width="15.7109375" style="146" customWidth="1"/>
    <col min="62" max="62" width="17.7109375" style="146" bestFit="1" customWidth="1"/>
    <col min="63" max="63" width="15.7109375" style="146" customWidth="1"/>
    <col min="64" max="64" width="17.7109375" style="146" bestFit="1" customWidth="1"/>
    <col min="65" max="65" width="15.7109375" style="146" customWidth="1"/>
    <col min="66" max="66" width="17.7109375" style="146" bestFit="1" customWidth="1"/>
    <col min="67" max="67" width="15.7109375" style="146" customWidth="1"/>
    <col min="68" max="68" width="17.7109375" style="146" bestFit="1" customWidth="1"/>
    <col min="69" max="69" width="15.7109375" style="146" customWidth="1"/>
    <col min="70" max="70" width="17.7109375" style="146" bestFit="1" customWidth="1"/>
    <col min="71" max="71" width="15.7109375" style="146" customWidth="1"/>
    <col min="72" max="72" width="17.7109375" style="146" bestFit="1" customWidth="1"/>
    <col min="73" max="73" width="15.7109375" style="146" customWidth="1"/>
    <col min="74" max="74" width="17.7109375" style="146" bestFit="1" customWidth="1"/>
    <col min="75" max="75" width="15.7109375" style="146" customWidth="1"/>
    <col min="76" max="76" width="17.7109375" style="146" bestFit="1" customWidth="1"/>
    <col min="77" max="77" width="15.7109375" style="146" customWidth="1"/>
    <col min="78" max="78" width="17.7109375" style="146" bestFit="1" customWidth="1"/>
    <col min="79" max="79" width="15.7109375" style="146" customWidth="1"/>
    <col min="80" max="80" width="17.7109375" style="146" bestFit="1" customWidth="1"/>
    <col min="81" max="81" width="15.7109375" style="146" customWidth="1"/>
    <col min="82" max="82" width="17.7109375" style="146" bestFit="1" customWidth="1"/>
    <col min="83" max="83" width="15.7109375" style="146" customWidth="1"/>
    <col min="84" max="84" width="17.7109375" style="146" bestFit="1" customWidth="1"/>
    <col min="85" max="85" width="15.7109375" style="146" customWidth="1"/>
    <col min="86" max="86" width="17.7109375" style="146" bestFit="1" customWidth="1"/>
    <col min="87" max="87" width="15.7109375" style="146" customWidth="1"/>
    <col min="88" max="88" width="17.7109375" style="146" bestFit="1" customWidth="1"/>
    <col min="89" max="89" width="15.7109375" style="146" customWidth="1"/>
    <col min="90" max="90" width="17.7109375" style="146" bestFit="1" customWidth="1"/>
    <col min="91" max="91" width="15.7109375" style="146" customWidth="1"/>
    <col min="92" max="92" width="17.7109375" style="146" bestFit="1" customWidth="1"/>
    <col min="93" max="93" width="9.140625" style="146"/>
    <col min="94" max="96" width="17.7109375" style="146" customWidth="1"/>
    <col min="97" max="97" width="15.28515625" style="146" bestFit="1" customWidth="1"/>
    <col min="98" max="98" width="15.7109375" style="146" bestFit="1" customWidth="1"/>
    <col min="99" max="16384" width="9.140625" style="146"/>
  </cols>
  <sheetData>
    <row r="1" spans="1:98" x14ac:dyDescent="0.2">
      <c r="A1" s="2" t="str">
        <f>'6.1'!B1</f>
        <v>PacifiCorp</v>
      </c>
      <c r="B1" s="2"/>
    </row>
    <row r="2" spans="1:98" x14ac:dyDescent="0.2">
      <c r="A2" s="2" t="str">
        <f>'6.1'!B2</f>
        <v>Washington 2023 General Rate Case</v>
      </c>
      <c r="B2" s="2"/>
    </row>
    <row r="3" spans="1:98" x14ac:dyDescent="0.2">
      <c r="A3" s="2" t="s">
        <v>179</v>
      </c>
      <c r="B3" s="2"/>
    </row>
    <row r="4" spans="1:98" x14ac:dyDescent="0.2">
      <c r="A4" s="2" t="s">
        <v>159</v>
      </c>
      <c r="J4" s="147"/>
    </row>
    <row r="5" spans="1:98" x14ac:dyDescent="0.2">
      <c r="J5" s="147"/>
    </row>
    <row r="6" spans="1:98" ht="43.15" customHeight="1" x14ac:dyDescent="0.2">
      <c r="H6" s="18" t="s">
        <v>180</v>
      </c>
      <c r="J6" s="18" t="s">
        <v>180</v>
      </c>
      <c r="L6" s="18" t="s">
        <v>180</v>
      </c>
      <c r="N6" s="18" t="s">
        <v>180</v>
      </c>
      <c r="P6" s="18" t="s">
        <v>180</v>
      </c>
      <c r="R6" s="18" t="s">
        <v>180</v>
      </c>
      <c r="T6" s="18" t="s">
        <v>180</v>
      </c>
      <c r="V6" s="18" t="s">
        <v>180</v>
      </c>
      <c r="X6" s="18" t="s">
        <v>180</v>
      </c>
      <c r="Z6" s="18" t="s">
        <v>180</v>
      </c>
      <c r="AB6" s="18" t="s">
        <v>180</v>
      </c>
      <c r="AD6" s="18" t="s">
        <v>180</v>
      </c>
      <c r="AF6" s="18" t="s">
        <v>180</v>
      </c>
      <c r="AH6" s="18" t="s">
        <v>180</v>
      </c>
      <c r="AJ6" s="18" t="s">
        <v>180</v>
      </c>
      <c r="AL6" s="18" t="s">
        <v>180</v>
      </c>
      <c r="AN6" s="18" t="s">
        <v>180</v>
      </c>
      <c r="AP6" s="18" t="s">
        <v>180</v>
      </c>
      <c r="AR6" s="18" t="s">
        <v>180</v>
      </c>
      <c r="AT6" s="18" t="s">
        <v>180</v>
      </c>
      <c r="AV6" s="18" t="s">
        <v>180</v>
      </c>
      <c r="AX6" s="18" t="s">
        <v>180</v>
      </c>
      <c r="AZ6" s="18" t="s">
        <v>180</v>
      </c>
      <c r="BB6" s="18" t="s">
        <v>180</v>
      </c>
      <c r="BD6" s="18" t="s">
        <v>180</v>
      </c>
      <c r="BF6" s="18" t="s">
        <v>180</v>
      </c>
      <c r="BH6" s="18" t="s">
        <v>180</v>
      </c>
      <c r="BJ6" s="18" t="s">
        <v>180</v>
      </c>
      <c r="BL6" s="18" t="s">
        <v>180</v>
      </c>
      <c r="BN6" s="18" t="s">
        <v>180</v>
      </c>
      <c r="BP6" s="18" t="s">
        <v>180</v>
      </c>
      <c r="BR6" s="18" t="s">
        <v>180</v>
      </c>
      <c r="BT6" s="18" t="s">
        <v>180</v>
      </c>
      <c r="BV6" s="18" t="s">
        <v>180</v>
      </c>
      <c r="BX6" s="18" t="s">
        <v>180</v>
      </c>
      <c r="BZ6" s="18" t="s">
        <v>180</v>
      </c>
      <c r="CB6" s="18" t="s">
        <v>180</v>
      </c>
      <c r="CD6" s="18" t="s">
        <v>180</v>
      </c>
      <c r="CF6" s="18" t="s">
        <v>180</v>
      </c>
      <c r="CH6" s="18" t="s">
        <v>180</v>
      </c>
      <c r="CJ6" s="18" t="s">
        <v>180</v>
      </c>
      <c r="CL6" s="18" t="s">
        <v>180</v>
      </c>
      <c r="CN6" s="18" t="s">
        <v>180</v>
      </c>
      <c r="CP6" s="160" t="s">
        <v>181</v>
      </c>
      <c r="CQ6" s="160" t="s">
        <v>134</v>
      </c>
      <c r="CR6" s="160" t="s">
        <v>182</v>
      </c>
    </row>
    <row r="7" spans="1:98" ht="12" customHeight="1" x14ac:dyDescent="0.2">
      <c r="A7" s="19" t="s">
        <v>69</v>
      </c>
      <c r="B7" s="19" t="s">
        <v>71</v>
      </c>
      <c r="C7" s="98" t="s">
        <v>71</v>
      </c>
      <c r="D7" s="99" t="s">
        <v>5</v>
      </c>
      <c r="E7" s="99" t="s">
        <v>72</v>
      </c>
      <c r="F7" s="99" t="s">
        <v>73</v>
      </c>
      <c r="G7" s="99" t="s">
        <v>131</v>
      </c>
      <c r="H7" s="21">
        <v>44713</v>
      </c>
      <c r="I7" s="5" t="s">
        <v>133</v>
      </c>
      <c r="J7" s="21">
        <v>44743</v>
      </c>
      <c r="K7" s="5" t="s">
        <v>133</v>
      </c>
      <c r="L7" s="21">
        <v>44774</v>
      </c>
      <c r="M7" s="5" t="s">
        <v>133</v>
      </c>
      <c r="N7" s="21">
        <v>44805</v>
      </c>
      <c r="O7" s="5" t="s">
        <v>133</v>
      </c>
      <c r="P7" s="21">
        <v>44835</v>
      </c>
      <c r="Q7" s="5" t="s">
        <v>133</v>
      </c>
      <c r="R7" s="21">
        <v>44866</v>
      </c>
      <c r="S7" s="5" t="s">
        <v>133</v>
      </c>
      <c r="T7" s="21">
        <v>44896</v>
      </c>
      <c r="U7" s="5" t="s">
        <v>133</v>
      </c>
      <c r="V7" s="21">
        <v>44927</v>
      </c>
      <c r="W7" s="5" t="s">
        <v>133</v>
      </c>
      <c r="X7" s="21">
        <v>44958</v>
      </c>
      <c r="Y7" s="5" t="s">
        <v>133</v>
      </c>
      <c r="Z7" s="21">
        <v>44986</v>
      </c>
      <c r="AA7" s="5" t="s">
        <v>133</v>
      </c>
      <c r="AB7" s="21">
        <v>45017</v>
      </c>
      <c r="AC7" s="5" t="s">
        <v>133</v>
      </c>
      <c r="AD7" s="21">
        <v>45047</v>
      </c>
      <c r="AE7" s="5" t="s">
        <v>133</v>
      </c>
      <c r="AF7" s="21">
        <v>45078</v>
      </c>
      <c r="AG7" s="5" t="s">
        <v>133</v>
      </c>
      <c r="AH7" s="21">
        <v>45108</v>
      </c>
      <c r="AI7" s="5" t="s">
        <v>133</v>
      </c>
      <c r="AJ7" s="21">
        <v>45139</v>
      </c>
      <c r="AK7" s="5" t="s">
        <v>133</v>
      </c>
      <c r="AL7" s="21">
        <v>45170</v>
      </c>
      <c r="AM7" s="5" t="s">
        <v>133</v>
      </c>
      <c r="AN7" s="21">
        <v>45200</v>
      </c>
      <c r="AO7" s="5" t="s">
        <v>133</v>
      </c>
      <c r="AP7" s="21">
        <v>45231</v>
      </c>
      <c r="AQ7" s="5" t="s">
        <v>133</v>
      </c>
      <c r="AR7" s="21">
        <v>45261</v>
      </c>
      <c r="AS7" s="5" t="s">
        <v>133</v>
      </c>
      <c r="AT7" s="21">
        <v>45292</v>
      </c>
      <c r="AU7" s="5" t="s">
        <v>133</v>
      </c>
      <c r="AV7" s="21">
        <v>45323</v>
      </c>
      <c r="AW7" s="5" t="s">
        <v>133</v>
      </c>
      <c r="AX7" s="21">
        <v>45352</v>
      </c>
      <c r="AY7" s="5" t="s">
        <v>133</v>
      </c>
      <c r="AZ7" s="21">
        <v>45383</v>
      </c>
      <c r="BA7" s="5" t="s">
        <v>133</v>
      </c>
      <c r="BB7" s="21">
        <v>45413</v>
      </c>
      <c r="BC7" s="5" t="s">
        <v>133</v>
      </c>
      <c r="BD7" s="21">
        <v>45444</v>
      </c>
      <c r="BE7" s="5" t="s">
        <v>133</v>
      </c>
      <c r="BF7" s="21">
        <v>45474</v>
      </c>
      <c r="BG7" s="5" t="s">
        <v>133</v>
      </c>
      <c r="BH7" s="21">
        <v>45505</v>
      </c>
      <c r="BI7" s="5" t="s">
        <v>133</v>
      </c>
      <c r="BJ7" s="21">
        <v>45536</v>
      </c>
      <c r="BK7" s="5" t="s">
        <v>133</v>
      </c>
      <c r="BL7" s="21">
        <v>45566</v>
      </c>
      <c r="BM7" s="5" t="s">
        <v>133</v>
      </c>
      <c r="BN7" s="21">
        <v>45597</v>
      </c>
      <c r="BO7" s="5" t="s">
        <v>133</v>
      </c>
      <c r="BP7" s="21">
        <v>45627</v>
      </c>
      <c r="BQ7" s="5" t="s">
        <v>133</v>
      </c>
      <c r="BR7" s="21">
        <v>45658</v>
      </c>
      <c r="BS7" s="5" t="s">
        <v>133</v>
      </c>
      <c r="BT7" s="21">
        <v>45689</v>
      </c>
      <c r="BU7" s="5" t="s">
        <v>133</v>
      </c>
      <c r="BV7" s="21">
        <v>45717</v>
      </c>
      <c r="BW7" s="5" t="s">
        <v>133</v>
      </c>
      <c r="BX7" s="21">
        <v>45748</v>
      </c>
      <c r="BY7" s="5" t="s">
        <v>133</v>
      </c>
      <c r="BZ7" s="21">
        <v>45778</v>
      </c>
      <c r="CA7" s="5" t="s">
        <v>133</v>
      </c>
      <c r="CB7" s="21">
        <v>45809</v>
      </c>
      <c r="CC7" s="5" t="s">
        <v>133</v>
      </c>
      <c r="CD7" s="21">
        <v>45839</v>
      </c>
      <c r="CE7" s="5" t="s">
        <v>133</v>
      </c>
      <c r="CF7" s="21">
        <v>45870</v>
      </c>
      <c r="CG7" s="5" t="s">
        <v>133</v>
      </c>
      <c r="CH7" s="21">
        <v>45901</v>
      </c>
      <c r="CI7" s="5" t="s">
        <v>133</v>
      </c>
      <c r="CJ7" s="21">
        <v>45931</v>
      </c>
      <c r="CK7" s="5" t="s">
        <v>133</v>
      </c>
      <c r="CL7" s="21">
        <v>45962</v>
      </c>
      <c r="CM7" s="5" t="s">
        <v>133</v>
      </c>
      <c r="CN7" s="21">
        <v>45992</v>
      </c>
      <c r="CP7" s="161"/>
      <c r="CQ7" s="161"/>
      <c r="CR7" s="161"/>
    </row>
    <row r="8" spans="1:98" x14ac:dyDescent="0.2">
      <c r="CP8" s="148"/>
      <c r="CQ8" s="148"/>
      <c r="CR8" s="148"/>
    </row>
    <row r="9" spans="1:98" x14ac:dyDescent="0.2">
      <c r="A9" s="2" t="s">
        <v>172</v>
      </c>
      <c r="B9" s="2"/>
      <c r="CP9" s="148"/>
      <c r="CQ9" s="148"/>
      <c r="CR9" s="148"/>
    </row>
    <row r="10" spans="1:98" x14ac:dyDescent="0.2">
      <c r="A10" s="2"/>
      <c r="B10" s="2"/>
      <c r="CP10" s="148"/>
      <c r="CQ10" s="148"/>
      <c r="CR10" s="148"/>
    </row>
    <row r="11" spans="1:98" x14ac:dyDescent="0.2">
      <c r="A11" s="2" t="s">
        <v>77</v>
      </c>
      <c r="B11" s="2"/>
      <c r="CP11" s="148"/>
      <c r="CQ11" s="148"/>
      <c r="CR11" s="148"/>
      <c r="CS11" s="22"/>
      <c r="CT11" s="22"/>
    </row>
    <row r="12" spans="1:98" s="150" customFormat="1" x14ac:dyDescent="0.2">
      <c r="A12" s="146" t="s">
        <v>78</v>
      </c>
      <c r="B12" s="146" t="str">
        <f>C12</f>
        <v>CAGE</v>
      </c>
      <c r="C12" s="52" t="s">
        <v>14</v>
      </c>
      <c r="D12" s="52" t="s">
        <v>79</v>
      </c>
      <c r="E12" s="52" t="s">
        <v>80</v>
      </c>
      <c r="F12" s="52" t="str">
        <f t="shared" ref="F12:F14" si="0">D12&amp;E12&amp;C12</f>
        <v>DSTMPCAGE</v>
      </c>
      <c r="G12" s="52" t="str">
        <f t="shared" ref="G12:G16" si="1">E12&amp;C12</f>
        <v>STMPCAGE</v>
      </c>
      <c r="H12" s="149">
        <v>-2681221819.3899999</v>
      </c>
      <c r="I12" s="150">
        <v>-18292746.07269989</v>
      </c>
      <c r="J12" s="150">
        <f t="shared" ref="J12:J21" si="2">H12+I12</f>
        <v>-2699514565.4626999</v>
      </c>
      <c r="K12" s="150">
        <v>-18293390.345314581</v>
      </c>
      <c r="L12" s="150">
        <f t="shared" ref="L12:L21" si="3">J12+K12</f>
        <v>-2717807955.8080144</v>
      </c>
      <c r="M12" s="150">
        <v>-18292686.23110614</v>
      </c>
      <c r="N12" s="150">
        <f t="shared" ref="N12:N21" si="4">L12+M12</f>
        <v>-2736100642.0391207</v>
      </c>
      <c r="O12" s="150">
        <v>-18301013.869565539</v>
      </c>
      <c r="P12" s="150">
        <f t="shared" ref="P12:P21" si="5">N12+O12</f>
        <v>-2754401655.9086862</v>
      </c>
      <c r="Q12" s="150">
        <v>-18328657.866823338</v>
      </c>
      <c r="R12" s="150">
        <f t="shared" ref="R12:R21" si="6">P12+Q12</f>
        <v>-2772730313.7755094</v>
      </c>
      <c r="S12" s="150">
        <v>-18409778.820201613</v>
      </c>
      <c r="T12" s="150">
        <f t="shared" ref="T12:T21" si="7">R12+S12</f>
        <v>-2791140092.5957108</v>
      </c>
      <c r="U12" s="150">
        <v>-18467337.029141672</v>
      </c>
      <c r="V12" s="150">
        <f t="shared" ref="V12:V21" si="8">T12+U12</f>
        <v>-2809607429.6248527</v>
      </c>
      <c r="W12" s="150">
        <v>-18460791.130455036</v>
      </c>
      <c r="X12" s="150">
        <f t="shared" ref="X12:X21" si="9">V12+W12</f>
        <v>-2828068220.7553077</v>
      </c>
      <c r="Y12" s="150">
        <v>-18470208.157971226</v>
      </c>
      <c r="Z12" s="150">
        <f t="shared" ref="Z12:Z21" si="10">X12+Y12</f>
        <v>-2846538428.9132791</v>
      </c>
      <c r="AA12" s="150">
        <v>-18514077.237270795</v>
      </c>
      <c r="AB12" s="150">
        <f t="shared" ref="AB12:AB21" si="11">Z12+AA12</f>
        <v>-2865052506.1505499</v>
      </c>
      <c r="AC12" s="150">
        <v>-18546173.501411133</v>
      </c>
      <c r="AD12" s="150">
        <f t="shared" ref="AD12:AD21" si="12">AB12+AC12</f>
        <v>-2883598679.6519608</v>
      </c>
      <c r="AE12" s="150">
        <v>-18550196.33682793</v>
      </c>
      <c r="AF12" s="150">
        <f t="shared" ref="AF12:AF21" si="13">AD12+AE12</f>
        <v>-2902148875.9887886</v>
      </c>
      <c r="AG12" s="150">
        <v>-18549108.1416368</v>
      </c>
      <c r="AH12" s="150">
        <f t="shared" ref="AH12:AH21" si="14">AF12+AG12</f>
        <v>-2920697984.1304255</v>
      </c>
      <c r="AI12" s="150">
        <v>-18541093.686850786</v>
      </c>
      <c r="AJ12" s="150">
        <f t="shared" ref="AJ12:AJ21" si="15">AH12+AI12</f>
        <v>-2939239077.817276</v>
      </c>
      <c r="AK12" s="150">
        <v>-18533523.252683803</v>
      </c>
      <c r="AL12" s="150">
        <f t="shared" ref="AL12:AL21" si="16">AJ12+AK12</f>
        <v>-2957772601.0699596</v>
      </c>
      <c r="AM12" s="150">
        <v>-18534145.498126023</v>
      </c>
      <c r="AN12" s="150">
        <f t="shared" ref="AN12:AN21" si="17">AL12+AM12</f>
        <v>-2976306746.5680857</v>
      </c>
      <c r="AO12" s="150">
        <v>-18550785.813087124</v>
      </c>
      <c r="AP12" s="150">
        <f t="shared" ref="AP12:AP21" si="18">AN12+AO12</f>
        <v>-2994857532.3811727</v>
      </c>
      <c r="AQ12" s="150">
        <v>-18606941.478250876</v>
      </c>
      <c r="AR12" s="150">
        <f t="shared" ref="AR12:AR21" si="19">AP12+AQ12</f>
        <v>-3013464473.8594236</v>
      </c>
      <c r="AS12" s="150">
        <v>-18646805.728443198</v>
      </c>
      <c r="AT12" s="150">
        <f t="shared" ref="AT12:AT21" si="20">AR12+AS12</f>
        <v>-3032111279.5878668</v>
      </c>
      <c r="AU12" s="150">
        <v>-18639149.557570737</v>
      </c>
      <c r="AV12" s="150">
        <f t="shared" ref="AV12:AV21" si="21">AT12+AU12</f>
        <v>-3050750429.1454377</v>
      </c>
      <c r="AW12" s="150">
        <v>-18637980.837599568</v>
      </c>
      <c r="AX12" s="150">
        <f t="shared" ref="AX12:AX21" si="22">AV12+AW12</f>
        <v>-3069388409.9830375</v>
      </c>
      <c r="AY12" s="150">
        <v>-18693882.181180261</v>
      </c>
      <c r="AZ12" s="150">
        <f t="shared" ref="AZ12:AZ21" si="23">AX12+AY12</f>
        <v>-3088082292.1642179</v>
      </c>
      <c r="BA12" s="150">
        <v>-18744475.4811804</v>
      </c>
      <c r="BB12" s="150">
        <f t="shared" ref="BB12:BB21" si="24">AZ12+BA12</f>
        <v>-3106826767.6453981</v>
      </c>
      <c r="BC12" s="150">
        <v>-18746883.521420181</v>
      </c>
      <c r="BD12" s="150">
        <f>BB12+BC12</f>
        <v>-3125573651.1668181</v>
      </c>
      <c r="BE12" s="150">
        <v>-18747954.528626896</v>
      </c>
      <c r="BF12" s="150">
        <f>BD12+BE12</f>
        <v>-3144321605.6954451</v>
      </c>
      <c r="BG12" s="150">
        <v>-18740171.752831034</v>
      </c>
      <c r="BH12" s="150">
        <f>BF12+BG12</f>
        <v>-3163061777.448276</v>
      </c>
      <c r="BI12" s="150">
        <v>-18732914.681831639</v>
      </c>
      <c r="BJ12" s="150">
        <f>BH12+BI12</f>
        <v>-3181794692.1301079</v>
      </c>
      <c r="BK12" s="150">
        <v>-18727609.422400821</v>
      </c>
      <c r="BL12" s="150">
        <f>BJ12+BK12</f>
        <v>-3200522301.5525088</v>
      </c>
      <c r="BM12" s="150">
        <v>-18725537.573745355</v>
      </c>
      <c r="BN12" s="150">
        <f>BL12+BM12</f>
        <v>-3219247839.1262541</v>
      </c>
      <c r="BO12" s="150">
        <v>-18733300.638825733</v>
      </c>
      <c r="BP12" s="150">
        <f>BN12+BO12</f>
        <v>-3237981139.76508</v>
      </c>
      <c r="BQ12" s="150">
        <v>-18737337.942262657</v>
      </c>
      <c r="BR12" s="150">
        <f>BP12+BQ12</f>
        <v>-3256718477.7073426</v>
      </c>
      <c r="BS12" s="150">
        <v>-18729563.396559611</v>
      </c>
      <c r="BT12" s="150">
        <f>BR12+BS12</f>
        <v>-3275448041.1039023</v>
      </c>
      <c r="BU12" s="150">
        <v>-18721788.850856561</v>
      </c>
      <c r="BV12" s="150">
        <f>BT12+BU12</f>
        <v>-3294169829.9547591</v>
      </c>
      <c r="BW12" s="150">
        <v>-18714639.777436443</v>
      </c>
      <c r="BX12" s="150">
        <f>BV12+BW12</f>
        <v>-3312884469.7321954</v>
      </c>
      <c r="BY12" s="150">
        <v>-18710105.485043742</v>
      </c>
      <c r="BZ12" s="150">
        <f>BX12+BY12</f>
        <v>-3331594575.2172389</v>
      </c>
      <c r="CA12" s="150">
        <v>-18708347.211507745</v>
      </c>
      <c r="CB12" s="150">
        <f>BZ12+CA12</f>
        <v>-3350302922.4287467</v>
      </c>
      <c r="CC12" s="150">
        <v>-18705533.886386022</v>
      </c>
      <c r="CD12" s="150">
        <f>CB12+CC12</f>
        <v>-3369008456.3151326</v>
      </c>
      <c r="CE12" s="150">
        <v>-18699553.413198888</v>
      </c>
      <c r="CF12" s="150">
        <f>CD12+CE12</f>
        <v>-3387708009.7283316</v>
      </c>
      <c r="CG12" s="150">
        <v>-18692229.539253391</v>
      </c>
      <c r="CH12" s="150">
        <f>CF12+CG12</f>
        <v>-3406400239.2675848</v>
      </c>
      <c r="CI12" s="150">
        <v>-18687090.83342696</v>
      </c>
      <c r="CJ12" s="150">
        <f>CH12+CI12</f>
        <v>-3425087330.1010118</v>
      </c>
      <c r="CK12" s="150">
        <v>-18688974.748544458</v>
      </c>
      <c r="CL12" s="150">
        <f>CJ12+CK12</f>
        <v>-3443776304.8495564</v>
      </c>
      <c r="CM12" s="150">
        <v>-18774991.642938159</v>
      </c>
      <c r="CN12" s="150">
        <f>CL12+CM12</f>
        <v>-3462551296.4924946</v>
      </c>
      <c r="CP12" s="151">
        <f>(AR12+BP12+2*SUM(AT12,AV12,AX12,AZ12,BB12,BD12,BF12,BH12,BJ12,BL12,BN12,))/24</f>
        <v>-3125616987.704802</v>
      </c>
      <c r="CQ12" s="151">
        <f>CR12-CP12</f>
        <v>-224663418.50641394</v>
      </c>
      <c r="CR12" s="151">
        <f>(BP12+CN12+2*SUM(BR12,BT12,BV12,BX12,BZ12,CB12,CD12,CF12,CH12,CJ12,CL12,))/24</f>
        <v>-3350280406.211216</v>
      </c>
      <c r="CS12" s="9"/>
      <c r="CT12" s="9"/>
    </row>
    <row r="13" spans="1:98" s="150" customFormat="1" x14ac:dyDescent="0.2">
      <c r="A13" s="146" t="s">
        <v>81</v>
      </c>
      <c r="B13" s="146" t="str">
        <f t="shared" ref="B13:B21" si="25">C13</f>
        <v>CAGW</v>
      </c>
      <c r="C13" s="52" t="s">
        <v>15</v>
      </c>
      <c r="D13" s="52" t="s">
        <v>79</v>
      </c>
      <c r="E13" s="52" t="s">
        <v>80</v>
      </c>
      <c r="F13" s="52" t="str">
        <f t="shared" si="0"/>
        <v>DSTMPCAGW</v>
      </c>
      <c r="G13" s="52" t="str">
        <f t="shared" si="1"/>
        <v>STMPCAGW</v>
      </c>
      <c r="H13" s="149">
        <v>0</v>
      </c>
      <c r="I13" s="150">
        <v>3.4863859390710395E-10</v>
      </c>
      <c r="J13" s="150">
        <f t="shared" si="2"/>
        <v>3.4863859390710395E-10</v>
      </c>
      <c r="K13" s="150">
        <v>3.4863859390710395E-10</v>
      </c>
      <c r="L13" s="150">
        <f t="shared" si="3"/>
        <v>6.9727718781420789E-10</v>
      </c>
      <c r="M13" s="150">
        <v>3.4863859390710395E-10</v>
      </c>
      <c r="N13" s="150">
        <f t="shared" si="4"/>
        <v>1.0459157817213118E-9</v>
      </c>
      <c r="O13" s="150">
        <v>3.4863859390710395E-10</v>
      </c>
      <c r="P13" s="150">
        <f t="shared" si="5"/>
        <v>1.3945543756284158E-9</v>
      </c>
      <c r="Q13" s="150">
        <v>3.4863859390710395E-10</v>
      </c>
      <c r="R13" s="150">
        <f t="shared" si="6"/>
        <v>1.7431929695355197E-9</v>
      </c>
      <c r="S13" s="150">
        <v>3.4863859390710395E-10</v>
      </c>
      <c r="T13" s="150">
        <f t="shared" si="7"/>
        <v>2.0918315634426237E-9</v>
      </c>
      <c r="U13" s="150">
        <v>3.4863859390710395E-10</v>
      </c>
      <c r="V13" s="150">
        <f t="shared" si="8"/>
        <v>2.4404701573497276E-9</v>
      </c>
      <c r="W13" s="150">
        <v>3.4863859390710395E-10</v>
      </c>
      <c r="X13" s="150">
        <f t="shared" si="9"/>
        <v>2.7891087512568316E-9</v>
      </c>
      <c r="Y13" s="150">
        <v>3.4863859390710395E-10</v>
      </c>
      <c r="Z13" s="150">
        <f t="shared" si="10"/>
        <v>3.1377473451639355E-9</v>
      </c>
      <c r="AA13" s="150">
        <v>3.4863859390710395E-10</v>
      </c>
      <c r="AB13" s="150">
        <f t="shared" si="11"/>
        <v>3.4863859390710395E-9</v>
      </c>
      <c r="AC13" s="150">
        <v>3.4863859390710395E-10</v>
      </c>
      <c r="AD13" s="150">
        <f t="shared" si="12"/>
        <v>3.835024532978143E-9</v>
      </c>
      <c r="AE13" s="150">
        <v>3.4863859390710395E-10</v>
      </c>
      <c r="AF13" s="150">
        <f t="shared" si="13"/>
        <v>4.1836631268852474E-9</v>
      </c>
      <c r="AG13" s="150">
        <v>3.4863859390710395E-10</v>
      </c>
      <c r="AH13" s="150">
        <f t="shared" si="14"/>
        <v>4.5323017207923517E-9</v>
      </c>
      <c r="AI13" s="150">
        <v>3.4863859390710395E-10</v>
      </c>
      <c r="AJ13" s="150">
        <f t="shared" si="15"/>
        <v>4.8809403146994561E-9</v>
      </c>
      <c r="AK13" s="150">
        <v>3.4863859390710395E-10</v>
      </c>
      <c r="AL13" s="150">
        <f t="shared" si="16"/>
        <v>5.2295789086065604E-9</v>
      </c>
      <c r="AM13" s="150">
        <v>3.4863859390710395E-10</v>
      </c>
      <c r="AN13" s="150">
        <f t="shared" si="17"/>
        <v>5.5782175025136648E-9</v>
      </c>
      <c r="AO13" s="150">
        <v>3.4863859390710395E-10</v>
      </c>
      <c r="AP13" s="150">
        <f t="shared" si="18"/>
        <v>5.9268560964207692E-9</v>
      </c>
      <c r="AQ13" s="150">
        <v>3.4863859390710395E-10</v>
      </c>
      <c r="AR13" s="150">
        <f t="shared" si="19"/>
        <v>6.2754946903278735E-9</v>
      </c>
      <c r="AS13" s="150">
        <v>3.4863859390710395E-10</v>
      </c>
      <c r="AT13" s="150">
        <f t="shared" si="20"/>
        <v>6.6241332842349779E-9</v>
      </c>
      <c r="AU13" s="150">
        <v>3.4863859390710395E-10</v>
      </c>
      <c r="AV13" s="150">
        <f t="shared" si="21"/>
        <v>6.9727718781420822E-9</v>
      </c>
      <c r="AW13" s="150">
        <v>3.4863859390710395E-10</v>
      </c>
      <c r="AX13" s="150">
        <f t="shared" si="22"/>
        <v>7.3214104720491866E-9</v>
      </c>
      <c r="AY13" s="150">
        <v>3.4863859390710395E-10</v>
      </c>
      <c r="AZ13" s="150">
        <f t="shared" si="23"/>
        <v>7.670049065956291E-9</v>
      </c>
      <c r="BA13" s="150">
        <v>3.4863859390710395E-10</v>
      </c>
      <c r="BB13" s="150">
        <f t="shared" si="24"/>
        <v>8.0186876598633953E-9</v>
      </c>
      <c r="BC13" s="150">
        <v>3.4863859390710395E-10</v>
      </c>
      <c r="BD13" s="150">
        <f t="shared" ref="BD13:BD21" si="26">BB13+BC13</f>
        <v>8.3673262537704997E-9</v>
      </c>
      <c r="BE13" s="150">
        <v>3.4863859390710395E-10</v>
      </c>
      <c r="BF13" s="150">
        <f t="shared" ref="BF13:BF21" si="27">BD13+BE13</f>
        <v>8.715964847677604E-9</v>
      </c>
      <c r="BG13" s="150">
        <v>3.4863859390710395E-10</v>
      </c>
      <c r="BH13" s="150">
        <f t="shared" ref="BH13:BH21" si="28">BF13+BG13</f>
        <v>9.0646034415847084E-9</v>
      </c>
      <c r="BI13" s="150">
        <v>3.4863859390710395E-10</v>
      </c>
      <c r="BJ13" s="150">
        <f t="shared" ref="BJ13:BJ21" si="29">BH13+BI13</f>
        <v>9.4132420354918128E-9</v>
      </c>
      <c r="BK13" s="150">
        <v>3.4863859390710395E-10</v>
      </c>
      <c r="BL13" s="150">
        <f t="shared" ref="BL13:BL21" si="30">BJ13+BK13</f>
        <v>9.7618806293989171E-9</v>
      </c>
      <c r="BM13" s="150">
        <v>3.4863859390710395E-10</v>
      </c>
      <c r="BN13" s="150">
        <f t="shared" ref="BN13:BN21" si="31">BL13+BM13</f>
        <v>1.0110519223306021E-8</v>
      </c>
      <c r="BO13" s="150">
        <v>3.4863859390710395E-10</v>
      </c>
      <c r="BP13" s="150">
        <f t="shared" ref="BP13:BP21" si="32">BN13+BO13</f>
        <v>1.0459157817213126E-8</v>
      </c>
      <c r="BQ13" s="150">
        <v>3.4863859390710395E-10</v>
      </c>
      <c r="BR13" s="150">
        <f t="shared" ref="BR13:BR21" si="33">BP13+BQ13</f>
        <v>1.080779641112023E-8</v>
      </c>
      <c r="BS13" s="150">
        <v>3.4863859390710395E-10</v>
      </c>
      <c r="BT13" s="150">
        <f t="shared" ref="BT13:BT21" si="34">BR13+BS13</f>
        <v>1.1156435005027335E-8</v>
      </c>
      <c r="BU13" s="150">
        <v>3.4863859390710395E-10</v>
      </c>
      <c r="BV13" s="150">
        <f t="shared" ref="BV13:BV21" si="35">BT13+BU13</f>
        <v>1.1505073598934439E-8</v>
      </c>
      <c r="BW13" s="150">
        <v>3.4863859390710395E-10</v>
      </c>
      <c r="BX13" s="150">
        <f t="shared" ref="BX13:BX21" si="36">BV13+BW13</f>
        <v>1.1853712192841543E-8</v>
      </c>
      <c r="BY13" s="150">
        <v>3.4863859390710395E-10</v>
      </c>
      <c r="BZ13" s="150">
        <f t="shared" ref="BZ13:BZ21" si="37">BX13+BY13</f>
        <v>1.2202350786748648E-8</v>
      </c>
      <c r="CA13" s="150">
        <v>3.4863859390710395E-10</v>
      </c>
      <c r="CB13" s="150">
        <f t="shared" ref="CB13:CB21" si="38">BZ13+CA13</f>
        <v>1.2550989380655752E-8</v>
      </c>
      <c r="CC13" s="150">
        <v>3.4863859390710395E-10</v>
      </c>
      <c r="CD13" s="150">
        <f t="shared" ref="CD13:CD21" si="39">CB13+CC13</f>
        <v>1.2899627974562856E-8</v>
      </c>
      <c r="CE13" s="150">
        <v>3.4863859390710395E-10</v>
      </c>
      <c r="CF13" s="150">
        <f t="shared" ref="CF13:CF21" si="40">CD13+CE13</f>
        <v>1.3248266568469961E-8</v>
      </c>
      <c r="CG13" s="150">
        <v>3.4863859390710395E-10</v>
      </c>
      <c r="CH13" s="150">
        <f t="shared" ref="CH13:CH21" si="41">CF13+CG13</f>
        <v>1.3596905162377065E-8</v>
      </c>
      <c r="CI13" s="150">
        <v>3.4863859390710395E-10</v>
      </c>
      <c r="CJ13" s="150">
        <f t="shared" ref="CJ13:CJ21" si="42">CH13+CI13</f>
        <v>1.3945543756284169E-8</v>
      </c>
      <c r="CK13" s="150">
        <v>3.4863859390710395E-10</v>
      </c>
      <c r="CL13" s="150">
        <f t="shared" ref="CL13:CL21" si="43">CJ13+CK13</f>
        <v>1.4294182350191274E-8</v>
      </c>
      <c r="CM13" s="150">
        <v>3.4863859390710395E-10</v>
      </c>
      <c r="CN13" s="150">
        <f t="shared" ref="CN13:CN21" si="44">CL13+CM13</f>
        <v>1.4642820944098378E-8</v>
      </c>
      <c r="CP13" s="151">
        <f t="shared" ref="CP13:CP21" si="45">(AR13+BP13+2*SUM(AT13,AV13,AX13,AZ13,BB13,BD13,BF13,BH13,BJ13,BL13,BN13,))/24</f>
        <v>8.3673262537705013E-9</v>
      </c>
      <c r="CQ13" s="151">
        <f t="shared" ref="CQ13:CQ21" si="46">CR13-CP13</f>
        <v>4.1836631268852507E-9</v>
      </c>
      <c r="CR13" s="151">
        <f t="shared" ref="CR13:CR21" si="47">(BP13+CN13+2*SUM(BR13,BT13,BV13,BX13,BZ13,CB13,CD13,CF13,CH13,CJ13,CL13,))/24</f>
        <v>1.2550989380655752E-8</v>
      </c>
      <c r="CS13" s="9"/>
      <c r="CT13" s="9"/>
    </row>
    <row r="14" spans="1:98" s="150" customFormat="1" x14ac:dyDescent="0.2">
      <c r="A14" s="146" t="s">
        <v>82</v>
      </c>
      <c r="B14" s="146" t="str">
        <f t="shared" si="25"/>
        <v>SG</v>
      </c>
      <c r="C14" s="52" t="s">
        <v>16</v>
      </c>
      <c r="D14" s="52" t="s">
        <v>79</v>
      </c>
      <c r="E14" s="52" t="s">
        <v>80</v>
      </c>
      <c r="F14" s="52" t="str">
        <f t="shared" si="0"/>
        <v>DSTMPSG</v>
      </c>
      <c r="G14" s="52" t="str">
        <f t="shared" si="1"/>
        <v>STMPSG</v>
      </c>
      <c r="H14" s="149">
        <v>0</v>
      </c>
      <c r="I14" s="150">
        <v>-180028.12371433718</v>
      </c>
      <c r="J14" s="150">
        <f t="shared" si="2"/>
        <v>-180028.12371433718</v>
      </c>
      <c r="K14" s="150">
        <v>-179872.66456843988</v>
      </c>
      <c r="L14" s="150">
        <f t="shared" si="3"/>
        <v>-359900.78828277707</v>
      </c>
      <c r="M14" s="150">
        <v>-179717.20542254255</v>
      </c>
      <c r="N14" s="150">
        <f t="shared" si="4"/>
        <v>-539617.99370531959</v>
      </c>
      <c r="O14" s="150">
        <v>-179561.74627664525</v>
      </c>
      <c r="P14" s="150">
        <f t="shared" si="5"/>
        <v>-719179.73998196481</v>
      </c>
      <c r="Q14" s="150">
        <v>-179406.28713074792</v>
      </c>
      <c r="R14" s="150">
        <f t="shared" si="6"/>
        <v>-898586.02711271273</v>
      </c>
      <c r="S14" s="150">
        <v>-179250.82798485056</v>
      </c>
      <c r="T14" s="150">
        <f t="shared" si="7"/>
        <v>-1077836.8550975632</v>
      </c>
      <c r="U14" s="150">
        <v>-179095.36883895326</v>
      </c>
      <c r="V14" s="150">
        <f t="shared" si="8"/>
        <v>-1256932.2239365166</v>
      </c>
      <c r="W14" s="150">
        <v>-178939.90969305593</v>
      </c>
      <c r="X14" s="150">
        <f t="shared" si="9"/>
        <v>-1435872.1336295726</v>
      </c>
      <c r="Y14" s="150">
        <v>-178784.45054715863</v>
      </c>
      <c r="Z14" s="150">
        <f t="shared" si="10"/>
        <v>-1614656.5841767313</v>
      </c>
      <c r="AA14" s="150">
        <v>-178628.9914012613</v>
      </c>
      <c r="AB14" s="150">
        <f t="shared" si="11"/>
        <v>-1793285.5755779925</v>
      </c>
      <c r="AC14" s="150">
        <v>-178473.532255364</v>
      </c>
      <c r="AD14" s="150">
        <f t="shared" si="12"/>
        <v>-1971759.1078333566</v>
      </c>
      <c r="AE14" s="150">
        <v>-178318.07310946664</v>
      </c>
      <c r="AF14" s="150">
        <f t="shared" si="13"/>
        <v>-2150077.1809428232</v>
      </c>
      <c r="AG14" s="150">
        <v>-178162.61396356934</v>
      </c>
      <c r="AH14" s="150">
        <f t="shared" si="14"/>
        <v>-2328239.7949063927</v>
      </c>
      <c r="AI14" s="150">
        <v>-178007.15481767201</v>
      </c>
      <c r="AJ14" s="150">
        <f t="shared" si="15"/>
        <v>-2506246.9497240647</v>
      </c>
      <c r="AK14" s="150">
        <v>-177851.69567177471</v>
      </c>
      <c r="AL14" s="150">
        <f t="shared" si="16"/>
        <v>-2684098.6453958396</v>
      </c>
      <c r="AM14" s="150">
        <v>-177696.23652587738</v>
      </c>
      <c r="AN14" s="150">
        <f t="shared" si="17"/>
        <v>-2861794.881921717</v>
      </c>
      <c r="AO14" s="150">
        <v>-177540.77737998008</v>
      </c>
      <c r="AP14" s="150">
        <f t="shared" si="18"/>
        <v>-3039335.6593016973</v>
      </c>
      <c r="AQ14" s="150">
        <v>-177385.31823408272</v>
      </c>
      <c r="AR14" s="150">
        <f t="shared" si="19"/>
        <v>-3216720.9775357801</v>
      </c>
      <c r="AS14" s="150">
        <v>-177229.85908818542</v>
      </c>
      <c r="AT14" s="150">
        <f t="shared" si="20"/>
        <v>-3393950.8366239653</v>
      </c>
      <c r="AU14" s="150">
        <v>-177074.39994228809</v>
      </c>
      <c r="AV14" s="150">
        <f t="shared" si="21"/>
        <v>-3571025.2365662535</v>
      </c>
      <c r="AW14" s="150">
        <v>-176918.94079639079</v>
      </c>
      <c r="AX14" s="150">
        <f t="shared" si="22"/>
        <v>-3747944.1773626441</v>
      </c>
      <c r="AY14" s="150">
        <v>-176763.48165049346</v>
      </c>
      <c r="AZ14" s="150">
        <f t="shared" si="23"/>
        <v>-3924707.6590131377</v>
      </c>
      <c r="BA14" s="150">
        <v>-176608.02250459616</v>
      </c>
      <c r="BB14" s="150">
        <f t="shared" si="24"/>
        <v>-4101315.6815177337</v>
      </c>
      <c r="BC14" s="150">
        <v>-176452.5633586988</v>
      </c>
      <c r="BD14" s="150">
        <f t="shared" si="26"/>
        <v>-4277768.2448764322</v>
      </c>
      <c r="BE14" s="150">
        <v>-176297.1042128015</v>
      </c>
      <c r="BF14" s="150">
        <f t="shared" si="27"/>
        <v>-4454065.3490892341</v>
      </c>
      <c r="BG14" s="150">
        <v>-176141.64506690417</v>
      </c>
      <c r="BH14" s="150">
        <f t="shared" si="28"/>
        <v>-4630206.994156138</v>
      </c>
      <c r="BI14" s="150">
        <v>-175986.18592100687</v>
      </c>
      <c r="BJ14" s="150">
        <f t="shared" si="29"/>
        <v>-4806193.1800771449</v>
      </c>
      <c r="BK14" s="150">
        <v>-175830.72677510954</v>
      </c>
      <c r="BL14" s="150">
        <f t="shared" si="30"/>
        <v>-4982023.9068522546</v>
      </c>
      <c r="BM14" s="150">
        <v>-175675.26762921223</v>
      </c>
      <c r="BN14" s="150">
        <f t="shared" si="31"/>
        <v>-5157699.1744814664</v>
      </c>
      <c r="BO14" s="150">
        <v>-175519.80848331488</v>
      </c>
      <c r="BP14" s="150">
        <f t="shared" si="32"/>
        <v>-5333218.9829647811</v>
      </c>
      <c r="BQ14" s="150">
        <v>-175364.34933741757</v>
      </c>
      <c r="BR14" s="150">
        <f t="shared" si="33"/>
        <v>-5508583.3323021987</v>
      </c>
      <c r="BS14" s="150">
        <v>-175208.89019152024</v>
      </c>
      <c r="BT14" s="150">
        <f t="shared" si="34"/>
        <v>-5683792.2224937193</v>
      </c>
      <c r="BU14" s="150">
        <v>-175053.43104562294</v>
      </c>
      <c r="BV14" s="150">
        <f t="shared" si="35"/>
        <v>-5858845.6535393419</v>
      </c>
      <c r="BW14" s="150">
        <v>-174897.97189972561</v>
      </c>
      <c r="BX14" s="150">
        <f t="shared" si="36"/>
        <v>-6033743.6254390674</v>
      </c>
      <c r="BY14" s="150">
        <v>-174742.51275382831</v>
      </c>
      <c r="BZ14" s="150">
        <f t="shared" si="37"/>
        <v>-6208486.1381928958</v>
      </c>
      <c r="CA14" s="150">
        <v>-174587.05360793095</v>
      </c>
      <c r="CB14" s="150">
        <f t="shared" si="38"/>
        <v>-6383073.1918008272</v>
      </c>
      <c r="CC14" s="150">
        <v>-174431.59446203365</v>
      </c>
      <c r="CD14" s="150">
        <f t="shared" si="39"/>
        <v>-6557504.7862628605</v>
      </c>
      <c r="CE14" s="150">
        <v>-174276.13531613632</v>
      </c>
      <c r="CF14" s="150">
        <f t="shared" si="40"/>
        <v>-6731780.9215789968</v>
      </c>
      <c r="CG14" s="150">
        <v>-174120.67617023902</v>
      </c>
      <c r="CH14" s="150">
        <f t="shared" si="41"/>
        <v>-6905901.597749236</v>
      </c>
      <c r="CI14" s="150">
        <v>-173965.21702434169</v>
      </c>
      <c r="CJ14" s="150">
        <f t="shared" si="42"/>
        <v>-7079866.8147735782</v>
      </c>
      <c r="CK14" s="150">
        <v>-173809.75787844439</v>
      </c>
      <c r="CL14" s="150">
        <f t="shared" si="43"/>
        <v>-7253676.5726520224</v>
      </c>
      <c r="CM14" s="150">
        <v>-173654.29873254703</v>
      </c>
      <c r="CN14" s="150">
        <f t="shared" si="44"/>
        <v>-7427330.8713845694</v>
      </c>
      <c r="CP14" s="151">
        <f t="shared" si="45"/>
        <v>-4276822.5350722233</v>
      </c>
      <c r="CQ14" s="151">
        <f t="shared" si="46"/>
        <v>-2105304.9469243949</v>
      </c>
      <c r="CR14" s="151">
        <f t="shared" si="47"/>
        <v>-6382127.4819966182</v>
      </c>
    </row>
    <row r="15" spans="1:98" s="150" customFormat="1" x14ac:dyDescent="0.2">
      <c r="A15" s="146" t="s">
        <v>83</v>
      </c>
      <c r="B15" s="146" t="str">
        <f t="shared" si="25"/>
        <v>SG</v>
      </c>
      <c r="C15" s="52" t="s">
        <v>16</v>
      </c>
      <c r="D15" s="52" t="s">
        <v>79</v>
      </c>
      <c r="E15" s="52" t="s">
        <v>135</v>
      </c>
      <c r="F15" s="52" t="str">
        <f>D15&amp;E15&amp;C15</f>
        <v>DSTMPBSG</v>
      </c>
      <c r="G15" s="52" t="str">
        <f t="shared" si="1"/>
        <v>STMPBSG</v>
      </c>
      <c r="H15" s="149">
        <v>-73912557.730000004</v>
      </c>
      <c r="I15" s="150">
        <v>-511583.54636468645</v>
      </c>
      <c r="J15" s="150">
        <f t="shared" si="2"/>
        <v>-74424141.276364684</v>
      </c>
      <c r="K15" s="150">
        <v>-511583.54636468645</v>
      </c>
      <c r="L15" s="150">
        <f t="shared" si="3"/>
        <v>-74935724.822729364</v>
      </c>
      <c r="M15" s="150">
        <v>-511583.54636468645</v>
      </c>
      <c r="N15" s="150">
        <f t="shared" si="4"/>
        <v>-75447308.369094044</v>
      </c>
      <c r="O15" s="150">
        <v>-511583.54636468645</v>
      </c>
      <c r="P15" s="150">
        <f t="shared" si="5"/>
        <v>-75958891.915458724</v>
      </c>
      <c r="Q15" s="150">
        <v>-511729.86953522137</v>
      </c>
      <c r="R15" s="150">
        <f t="shared" si="6"/>
        <v>-76470621.784993947</v>
      </c>
      <c r="S15" s="150">
        <v>-512152.27763951628</v>
      </c>
      <c r="T15" s="150">
        <f t="shared" si="7"/>
        <v>-76982774.06263347</v>
      </c>
      <c r="U15" s="150">
        <v>-512443.91815593524</v>
      </c>
      <c r="V15" s="150">
        <f t="shared" si="8"/>
        <v>-77495217.980789408</v>
      </c>
      <c r="W15" s="150">
        <v>-512475.02932125283</v>
      </c>
      <c r="X15" s="150">
        <f t="shared" si="9"/>
        <v>-78007693.010110661</v>
      </c>
      <c r="Y15" s="150">
        <v>-512506.14048657054</v>
      </c>
      <c r="Z15" s="150">
        <f t="shared" si="10"/>
        <v>-78520199.15059723</v>
      </c>
      <c r="AA15" s="150">
        <v>-514389.30410438043</v>
      </c>
      <c r="AB15" s="150">
        <f t="shared" si="11"/>
        <v>-79034588.454701617</v>
      </c>
      <c r="AC15" s="150">
        <v>-516272.46772219043</v>
      </c>
      <c r="AD15" s="150">
        <f t="shared" si="12"/>
        <v>-79550860.92242381</v>
      </c>
      <c r="AE15" s="150">
        <v>-516473.74252181046</v>
      </c>
      <c r="AF15" s="150">
        <f t="shared" si="13"/>
        <v>-80067334.664945617</v>
      </c>
      <c r="AG15" s="150">
        <v>-516675.01732143061</v>
      </c>
      <c r="AH15" s="150">
        <f t="shared" si="14"/>
        <v>-80584009.682267055</v>
      </c>
      <c r="AI15" s="150">
        <v>-516706.1284867482</v>
      </c>
      <c r="AJ15" s="150">
        <f t="shared" si="15"/>
        <v>-81100715.810753807</v>
      </c>
      <c r="AK15" s="150">
        <v>-516737.23965206591</v>
      </c>
      <c r="AL15" s="150">
        <f t="shared" si="16"/>
        <v>-81617453.050405875</v>
      </c>
      <c r="AM15" s="150">
        <v>-516768.35081738362</v>
      </c>
      <c r="AN15" s="150">
        <f t="shared" si="17"/>
        <v>-82134221.401223257</v>
      </c>
      <c r="AO15" s="150">
        <v>-516799.46198270121</v>
      </c>
      <c r="AP15" s="150">
        <f t="shared" si="18"/>
        <v>-82651020.863205954</v>
      </c>
      <c r="AQ15" s="150">
        <v>-516894.61858714651</v>
      </c>
      <c r="AR15" s="150">
        <f t="shared" si="19"/>
        <v>-83167915.481793106</v>
      </c>
      <c r="AS15" s="150">
        <v>-516990.24185907154</v>
      </c>
      <c r="AT15" s="150">
        <f t="shared" si="20"/>
        <v>-83684905.723652184</v>
      </c>
      <c r="AU15" s="150">
        <v>-517022.28635934868</v>
      </c>
      <c r="AV15" s="150">
        <f t="shared" si="21"/>
        <v>-84201928.010011539</v>
      </c>
      <c r="AW15" s="150">
        <v>-517054.33085962594</v>
      </c>
      <c r="AX15" s="150">
        <f t="shared" si="22"/>
        <v>-84718982.34087117</v>
      </c>
      <c r="AY15" s="150">
        <v>-517086.37535990309</v>
      </c>
      <c r="AZ15" s="150">
        <f t="shared" si="23"/>
        <v>-85236068.716231078</v>
      </c>
      <c r="BA15" s="150">
        <v>-517118.41986018023</v>
      </c>
      <c r="BB15" s="150">
        <f t="shared" si="24"/>
        <v>-85753187.136091262</v>
      </c>
      <c r="BC15" s="150">
        <v>-517274.22766209452</v>
      </c>
      <c r="BD15" s="150">
        <f t="shared" si="26"/>
        <v>-86270461.363753363</v>
      </c>
      <c r="BE15" s="150">
        <v>-517430.03546400892</v>
      </c>
      <c r="BF15" s="150">
        <f t="shared" si="27"/>
        <v>-86787891.399217367</v>
      </c>
      <c r="BG15" s="150">
        <v>-517462.07996428607</v>
      </c>
      <c r="BH15" s="150">
        <f t="shared" si="28"/>
        <v>-87305353.479181647</v>
      </c>
      <c r="BI15" s="150">
        <v>-517494.12446456321</v>
      </c>
      <c r="BJ15" s="150">
        <f t="shared" si="29"/>
        <v>-87822847.603646204</v>
      </c>
      <c r="BK15" s="150">
        <v>-517526.16896484036</v>
      </c>
      <c r="BL15" s="150">
        <f t="shared" si="30"/>
        <v>-88340373.772611037</v>
      </c>
      <c r="BM15" s="150">
        <v>-517558.21346511762</v>
      </c>
      <c r="BN15" s="150">
        <f t="shared" si="31"/>
        <v>-88857931.986076161</v>
      </c>
      <c r="BO15" s="150">
        <v>-517590.25796539476</v>
      </c>
      <c r="BP15" s="150">
        <f t="shared" si="32"/>
        <v>-89375522.244041562</v>
      </c>
      <c r="BQ15" s="150">
        <v>-517622.70379970456</v>
      </c>
      <c r="BR15" s="150">
        <f t="shared" si="33"/>
        <v>-89893144.947841272</v>
      </c>
      <c r="BS15" s="150">
        <v>-517655.550968047</v>
      </c>
      <c r="BT15" s="150">
        <f t="shared" si="34"/>
        <v>-90410800.498809323</v>
      </c>
      <c r="BU15" s="150">
        <v>-517688.39813638933</v>
      </c>
      <c r="BV15" s="150">
        <f t="shared" si="35"/>
        <v>-90928488.896945715</v>
      </c>
      <c r="BW15" s="150">
        <v>-518444.66052419331</v>
      </c>
      <c r="BX15" s="150">
        <f t="shared" si="36"/>
        <v>-91446933.557469904</v>
      </c>
      <c r="BY15" s="150">
        <v>-519237.96265782637</v>
      </c>
      <c r="BZ15" s="150">
        <f t="shared" si="37"/>
        <v>-91966171.520127729</v>
      </c>
      <c r="CA15" s="150">
        <v>-519307.84957199788</v>
      </c>
      <c r="CB15" s="150">
        <f t="shared" si="38"/>
        <v>-92485479.369699731</v>
      </c>
      <c r="CC15" s="150">
        <v>-519340.69674034021</v>
      </c>
      <c r="CD15" s="150">
        <f t="shared" si="39"/>
        <v>-93004820.066440076</v>
      </c>
      <c r="CE15" s="150">
        <v>-519373.54390868265</v>
      </c>
      <c r="CF15" s="150">
        <f t="shared" si="40"/>
        <v>-93524193.610348761</v>
      </c>
      <c r="CG15" s="150">
        <v>-519406.3910770251</v>
      </c>
      <c r="CH15" s="150">
        <f t="shared" si="41"/>
        <v>-94043600.001425788</v>
      </c>
      <c r="CI15" s="150">
        <v>-519439.23824536742</v>
      </c>
      <c r="CJ15" s="150">
        <f t="shared" si="42"/>
        <v>-94563039.239671156</v>
      </c>
      <c r="CK15" s="150">
        <v>-519472.08541370986</v>
      </c>
      <c r="CL15" s="150">
        <f t="shared" si="43"/>
        <v>-95082511.325084865</v>
      </c>
      <c r="CM15" s="150">
        <v>-519504.93258205231</v>
      </c>
      <c r="CN15" s="150">
        <f t="shared" si="44"/>
        <v>-95602016.257666916</v>
      </c>
      <c r="CP15" s="151">
        <f t="shared" si="45"/>
        <v>-86270970.866188347</v>
      </c>
      <c r="CQ15" s="151">
        <f t="shared" si="46"/>
        <v>-6215525.1575381905</v>
      </c>
      <c r="CR15" s="151">
        <f t="shared" si="47"/>
        <v>-92486496.023726538</v>
      </c>
    </row>
    <row r="16" spans="1:98" s="150" customFormat="1" x14ac:dyDescent="0.2">
      <c r="A16" s="146" t="s">
        <v>136</v>
      </c>
      <c r="B16" s="146" t="str">
        <f t="shared" si="25"/>
        <v>SG</v>
      </c>
      <c r="C16" s="52" t="s">
        <v>16</v>
      </c>
      <c r="D16" s="52" t="s">
        <v>79</v>
      </c>
      <c r="E16" s="52" t="s">
        <v>84</v>
      </c>
      <c r="F16" s="52" t="str">
        <f t="shared" ref="F16" si="48">D16&amp;E16&amp;C16</f>
        <v>DSTMPRSG</v>
      </c>
      <c r="G16" s="52" t="str">
        <f t="shared" si="1"/>
        <v>STMPRSG</v>
      </c>
      <c r="H16" s="149">
        <v>-11573084.930000002</v>
      </c>
      <c r="I16" s="150">
        <v>-72074.674932527749</v>
      </c>
      <c r="J16" s="150">
        <f t="shared" si="2"/>
        <v>-11645159.60493253</v>
      </c>
      <c r="K16" s="150">
        <v>-72074.674932527749</v>
      </c>
      <c r="L16" s="150">
        <f t="shared" si="3"/>
        <v>-11717234.279865058</v>
      </c>
      <c r="M16" s="150">
        <v>-72074.674932527749</v>
      </c>
      <c r="N16" s="150">
        <f t="shared" si="4"/>
        <v>-11789308.954797586</v>
      </c>
      <c r="O16" s="150">
        <v>-72074.674932527749</v>
      </c>
      <c r="P16" s="150">
        <f t="shared" si="5"/>
        <v>-11861383.629730115</v>
      </c>
      <c r="Q16" s="150">
        <v>-72074.674932527749</v>
      </c>
      <c r="R16" s="150">
        <f t="shared" si="6"/>
        <v>-11933458.304662643</v>
      </c>
      <c r="S16" s="150">
        <v>-72074.674932527749</v>
      </c>
      <c r="T16" s="150">
        <f t="shared" si="7"/>
        <v>-12005532.979595171</v>
      </c>
      <c r="U16" s="150">
        <v>-72074.674932527749</v>
      </c>
      <c r="V16" s="150">
        <f t="shared" si="8"/>
        <v>-12077607.6545277</v>
      </c>
      <c r="W16" s="150">
        <v>-72074.674932527749</v>
      </c>
      <c r="X16" s="150">
        <f t="shared" si="9"/>
        <v>-12149682.329460228</v>
      </c>
      <c r="Y16" s="150">
        <v>-72074.674932527749</v>
      </c>
      <c r="Z16" s="150">
        <f t="shared" si="10"/>
        <v>-12221757.004392756</v>
      </c>
      <c r="AA16" s="150">
        <v>-72074.674932527749</v>
      </c>
      <c r="AB16" s="150">
        <f t="shared" si="11"/>
        <v>-12293831.679325284</v>
      </c>
      <c r="AC16" s="150">
        <v>-72074.674932527749</v>
      </c>
      <c r="AD16" s="150">
        <f t="shared" si="12"/>
        <v>-12365906.354257813</v>
      </c>
      <c r="AE16" s="150">
        <v>-72074.674932527749</v>
      </c>
      <c r="AF16" s="150">
        <f t="shared" si="13"/>
        <v>-12437981.029190341</v>
      </c>
      <c r="AG16" s="150">
        <v>-72074.674932527749</v>
      </c>
      <c r="AH16" s="150">
        <f t="shared" si="14"/>
        <v>-12510055.704122869</v>
      </c>
      <c r="AI16" s="150">
        <v>-72074.674932527749</v>
      </c>
      <c r="AJ16" s="150">
        <f t="shared" si="15"/>
        <v>-12582130.379055398</v>
      </c>
      <c r="AK16" s="150">
        <v>-72074.674932527749</v>
      </c>
      <c r="AL16" s="150">
        <f t="shared" si="16"/>
        <v>-12654205.053987926</v>
      </c>
      <c r="AM16" s="150">
        <v>-72074.674932527749</v>
      </c>
      <c r="AN16" s="150">
        <f t="shared" si="17"/>
        <v>-12726279.728920454</v>
      </c>
      <c r="AO16" s="150">
        <v>-72074.674932527749</v>
      </c>
      <c r="AP16" s="150">
        <f t="shared" si="18"/>
        <v>-12798354.403852982</v>
      </c>
      <c r="AQ16" s="150">
        <v>-72074.674932527749</v>
      </c>
      <c r="AR16" s="150">
        <f t="shared" si="19"/>
        <v>-12870429.078785511</v>
      </c>
      <c r="AS16" s="150">
        <v>-72074.674932527749</v>
      </c>
      <c r="AT16" s="150">
        <f t="shared" si="20"/>
        <v>-12942503.753718039</v>
      </c>
      <c r="AU16" s="150">
        <v>-72074.674932527749</v>
      </c>
      <c r="AV16" s="150">
        <f t="shared" si="21"/>
        <v>-13014578.428650567</v>
      </c>
      <c r="AW16" s="150">
        <v>-72074.674932527749</v>
      </c>
      <c r="AX16" s="150">
        <f t="shared" si="22"/>
        <v>-13086653.103583096</v>
      </c>
      <c r="AY16" s="150">
        <v>-72074.674932527749</v>
      </c>
      <c r="AZ16" s="150">
        <f t="shared" si="23"/>
        <v>-13158727.778515624</v>
      </c>
      <c r="BA16" s="150">
        <v>-72074.674932527749</v>
      </c>
      <c r="BB16" s="150">
        <f t="shared" si="24"/>
        <v>-13230802.453448152</v>
      </c>
      <c r="BC16" s="150">
        <v>-72074.674932527749</v>
      </c>
      <c r="BD16" s="150">
        <f t="shared" si="26"/>
        <v>-13302877.12838068</v>
      </c>
      <c r="BE16" s="150">
        <v>-72074.674932527749</v>
      </c>
      <c r="BF16" s="150">
        <f t="shared" si="27"/>
        <v>-13374951.803313209</v>
      </c>
      <c r="BG16" s="150">
        <v>-72074.674932527749</v>
      </c>
      <c r="BH16" s="150">
        <f t="shared" si="28"/>
        <v>-13447026.478245737</v>
      </c>
      <c r="BI16" s="150">
        <v>-72074.674932527749</v>
      </c>
      <c r="BJ16" s="150">
        <f t="shared" si="29"/>
        <v>-13519101.153178265</v>
      </c>
      <c r="BK16" s="150">
        <v>-72074.674932527749</v>
      </c>
      <c r="BL16" s="150">
        <f t="shared" si="30"/>
        <v>-13591175.828110794</v>
      </c>
      <c r="BM16" s="150">
        <v>-72074.674932527749</v>
      </c>
      <c r="BN16" s="150">
        <f t="shared" si="31"/>
        <v>-13663250.503043322</v>
      </c>
      <c r="BO16" s="150">
        <v>-72074.674932527749</v>
      </c>
      <c r="BP16" s="150">
        <f t="shared" si="32"/>
        <v>-13735325.17797585</v>
      </c>
      <c r="BQ16" s="150">
        <v>-72074.674932527749</v>
      </c>
      <c r="BR16" s="150">
        <f t="shared" si="33"/>
        <v>-13807399.852908378</v>
      </c>
      <c r="BS16" s="150">
        <v>-72074.674932527749</v>
      </c>
      <c r="BT16" s="150">
        <f t="shared" si="34"/>
        <v>-13879474.527840907</v>
      </c>
      <c r="BU16" s="150">
        <v>-72074.674932527749</v>
      </c>
      <c r="BV16" s="150">
        <f t="shared" si="35"/>
        <v>-13951549.202773435</v>
      </c>
      <c r="BW16" s="150">
        <v>-72074.674932527749</v>
      </c>
      <c r="BX16" s="150">
        <f t="shared" si="36"/>
        <v>-14023623.877705963</v>
      </c>
      <c r="BY16" s="150">
        <v>-72074.674932527749</v>
      </c>
      <c r="BZ16" s="150">
        <f t="shared" si="37"/>
        <v>-14095698.552638492</v>
      </c>
      <c r="CA16" s="150">
        <v>-72074.674932527749</v>
      </c>
      <c r="CB16" s="150">
        <f t="shared" si="38"/>
        <v>-14167773.22757102</v>
      </c>
      <c r="CC16" s="150">
        <v>-72074.674932527749</v>
      </c>
      <c r="CD16" s="150">
        <f t="shared" si="39"/>
        <v>-14239847.902503548</v>
      </c>
      <c r="CE16" s="150">
        <v>-72074.674932527749</v>
      </c>
      <c r="CF16" s="150">
        <f t="shared" si="40"/>
        <v>-14311922.577436076</v>
      </c>
      <c r="CG16" s="150">
        <v>-72074.674932527749</v>
      </c>
      <c r="CH16" s="150">
        <f t="shared" si="41"/>
        <v>-14383997.252368605</v>
      </c>
      <c r="CI16" s="150">
        <v>-72074.674932527749</v>
      </c>
      <c r="CJ16" s="150">
        <f t="shared" si="42"/>
        <v>-14456071.927301133</v>
      </c>
      <c r="CK16" s="150">
        <v>-72074.674932527749</v>
      </c>
      <c r="CL16" s="150">
        <f t="shared" si="43"/>
        <v>-14528146.602233661</v>
      </c>
      <c r="CM16" s="150">
        <v>-72074.674932527749</v>
      </c>
      <c r="CN16" s="150">
        <f t="shared" si="44"/>
        <v>-14600221.27716619</v>
      </c>
      <c r="CP16" s="151">
        <f t="shared" si="45"/>
        <v>-13302877.12838068</v>
      </c>
      <c r="CQ16" s="151">
        <f t="shared" si="46"/>
        <v>-864896.09919033758</v>
      </c>
      <c r="CR16" s="151">
        <f t="shared" si="47"/>
        <v>-14167773.227571018</v>
      </c>
    </row>
    <row r="17" spans="1:96" s="149" customFormat="1" hidden="1" x14ac:dyDescent="0.2">
      <c r="A17" s="146"/>
      <c r="B17" s="146"/>
      <c r="C17" s="52"/>
      <c r="D17" s="52"/>
      <c r="E17" s="52"/>
      <c r="F17" s="52"/>
      <c r="G17" s="52"/>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0"/>
      <c r="CN17" s="150"/>
      <c r="CP17" s="151"/>
      <c r="CQ17" s="151"/>
      <c r="CR17" s="151"/>
    </row>
    <row r="18" spans="1:96" s="150" customFormat="1" x14ac:dyDescent="0.2">
      <c r="A18" s="146" t="s">
        <v>137</v>
      </c>
      <c r="B18" s="146" t="str">
        <f t="shared" si="25"/>
        <v>CAGE</v>
      </c>
      <c r="C18" s="52" t="s">
        <v>14</v>
      </c>
      <c r="D18" s="52" t="s">
        <v>79</v>
      </c>
      <c r="E18" s="52" t="s">
        <v>138</v>
      </c>
      <c r="F18" s="52" t="str">
        <f>D18&amp;E18&amp;C18</f>
        <v>DSTMPPCCAGE</v>
      </c>
      <c r="G18" s="52" t="str">
        <f>E18&amp;C18</f>
        <v>STMPPCCAGE</v>
      </c>
      <c r="H18" s="149">
        <v>0</v>
      </c>
      <c r="I18" s="150">
        <v>0</v>
      </c>
      <c r="J18" s="150">
        <f t="shared" si="2"/>
        <v>0</v>
      </c>
      <c r="K18" s="150">
        <v>0</v>
      </c>
      <c r="L18" s="150">
        <f t="shared" si="3"/>
        <v>0</v>
      </c>
      <c r="M18" s="150">
        <v>0</v>
      </c>
      <c r="N18" s="150">
        <f t="shared" si="4"/>
        <v>0</v>
      </c>
      <c r="O18" s="150">
        <v>0</v>
      </c>
      <c r="P18" s="150">
        <f t="shared" si="5"/>
        <v>0</v>
      </c>
      <c r="Q18" s="150">
        <v>0</v>
      </c>
      <c r="R18" s="150">
        <f t="shared" si="6"/>
        <v>0</v>
      </c>
      <c r="S18" s="150">
        <v>-533.1472582489971</v>
      </c>
      <c r="T18" s="150">
        <f t="shared" si="7"/>
        <v>-533.1472582489971</v>
      </c>
      <c r="U18" s="150">
        <v>-1066.2945164979942</v>
      </c>
      <c r="V18" s="150">
        <f t="shared" si="8"/>
        <v>-1599.4417747469913</v>
      </c>
      <c r="W18" s="150">
        <v>-1066.2945164979942</v>
      </c>
      <c r="X18" s="150">
        <f t="shared" si="9"/>
        <v>-2665.7362912449853</v>
      </c>
      <c r="Y18" s="150">
        <v>-1066.2945164979942</v>
      </c>
      <c r="Z18" s="150">
        <f t="shared" si="10"/>
        <v>-3732.0308077429795</v>
      </c>
      <c r="AA18" s="150">
        <v>-1774.4327136638337</v>
      </c>
      <c r="AB18" s="150">
        <f t="shared" si="11"/>
        <v>-5506.463521406813</v>
      </c>
      <c r="AC18" s="150">
        <v>-2482.5709108296733</v>
      </c>
      <c r="AD18" s="150">
        <f t="shared" si="12"/>
        <v>-7989.0344322364863</v>
      </c>
      <c r="AE18" s="150">
        <v>-2482.5709108296733</v>
      </c>
      <c r="AF18" s="150">
        <f t="shared" si="13"/>
        <v>-10471.60534306616</v>
      </c>
      <c r="AG18" s="150">
        <v>-2482.5709108296733</v>
      </c>
      <c r="AH18" s="150">
        <f t="shared" si="14"/>
        <v>-12954.176253895832</v>
      </c>
      <c r="AI18" s="150">
        <v>-2482.5709108296733</v>
      </c>
      <c r="AJ18" s="150">
        <f t="shared" si="15"/>
        <v>-15436.747164725504</v>
      </c>
      <c r="AK18" s="150">
        <v>-2482.5709108296733</v>
      </c>
      <c r="AL18" s="150">
        <f t="shared" si="16"/>
        <v>-17919.318075555177</v>
      </c>
      <c r="AM18" s="150">
        <v>-2482.5709108296733</v>
      </c>
      <c r="AN18" s="150">
        <f t="shared" si="17"/>
        <v>-20401.888986384849</v>
      </c>
      <c r="AO18" s="150">
        <v>-2482.5709108296733</v>
      </c>
      <c r="AP18" s="150">
        <f t="shared" si="18"/>
        <v>-22884.459897214521</v>
      </c>
      <c r="AQ18" s="150">
        <v>-4216.8286425618962</v>
      </c>
      <c r="AR18" s="150">
        <f t="shared" si="19"/>
        <v>-27101.288539776418</v>
      </c>
      <c r="AS18" s="150">
        <v>-5951.0863742941183</v>
      </c>
      <c r="AT18" s="150">
        <f t="shared" si="20"/>
        <v>-33052.374914070533</v>
      </c>
      <c r="AU18" s="150">
        <v>-5951.0863742941183</v>
      </c>
      <c r="AV18" s="150">
        <f t="shared" si="21"/>
        <v>-39003.461288364648</v>
      </c>
      <c r="AW18" s="150">
        <v>-5951.0863742941183</v>
      </c>
      <c r="AX18" s="150">
        <f t="shared" si="22"/>
        <v>-44954.547662658762</v>
      </c>
      <c r="AY18" s="150">
        <v>-5951.0863742941183</v>
      </c>
      <c r="AZ18" s="150">
        <f t="shared" si="23"/>
        <v>-50905.634036952877</v>
      </c>
      <c r="BA18" s="150">
        <v>-5951.0863742941183</v>
      </c>
      <c r="BB18" s="150">
        <f t="shared" si="24"/>
        <v>-56856.720411246992</v>
      </c>
      <c r="BC18" s="150">
        <v>-5951.0863742941183</v>
      </c>
      <c r="BD18" s="150">
        <f t="shared" si="26"/>
        <v>-62807.806785541106</v>
      </c>
      <c r="BE18" s="150">
        <v>-7406.8630263670284</v>
      </c>
      <c r="BF18" s="150">
        <f t="shared" si="27"/>
        <v>-70214.669811908141</v>
      </c>
      <c r="BG18" s="150">
        <v>-8862.6396784399385</v>
      </c>
      <c r="BH18" s="150">
        <f t="shared" si="28"/>
        <v>-79077.309490348081</v>
      </c>
      <c r="BI18" s="150">
        <v>-8862.6396784399385</v>
      </c>
      <c r="BJ18" s="150">
        <f t="shared" si="29"/>
        <v>-87939.949168788022</v>
      </c>
      <c r="BK18" s="150">
        <v>-8862.6396784399385</v>
      </c>
      <c r="BL18" s="150">
        <f t="shared" si="30"/>
        <v>-96802.588847227962</v>
      </c>
      <c r="BM18" s="150">
        <v>-8862.6396784399385</v>
      </c>
      <c r="BN18" s="150">
        <f t="shared" si="31"/>
        <v>-105665.2285256679</v>
      </c>
      <c r="BO18" s="150">
        <v>-8862.6396784399385</v>
      </c>
      <c r="BP18" s="150">
        <f t="shared" si="32"/>
        <v>-114527.86820410784</v>
      </c>
      <c r="BQ18" s="150">
        <v>-8862.6396784399385</v>
      </c>
      <c r="BR18" s="150">
        <f t="shared" si="33"/>
        <v>-123390.50788254778</v>
      </c>
      <c r="BS18" s="150">
        <v>-8862.6396784399385</v>
      </c>
      <c r="BT18" s="150">
        <f t="shared" si="34"/>
        <v>-132253.14756098771</v>
      </c>
      <c r="BU18" s="150">
        <v>-8862.6396784399385</v>
      </c>
      <c r="BV18" s="150">
        <f t="shared" si="35"/>
        <v>-141115.78723942765</v>
      </c>
      <c r="BW18" s="150">
        <v>-8862.6396784399385</v>
      </c>
      <c r="BX18" s="150">
        <f t="shared" si="36"/>
        <v>-149978.42691786759</v>
      </c>
      <c r="BY18" s="150">
        <v>-8862.6396784399385</v>
      </c>
      <c r="BZ18" s="150">
        <f t="shared" si="37"/>
        <v>-158841.06659630753</v>
      </c>
      <c r="CA18" s="150">
        <v>-8862.6396784399385</v>
      </c>
      <c r="CB18" s="150">
        <f t="shared" si="38"/>
        <v>-167703.70627474747</v>
      </c>
      <c r="CC18" s="150">
        <v>-8862.6396784399385</v>
      </c>
      <c r="CD18" s="150">
        <f t="shared" si="39"/>
        <v>-176566.34595318741</v>
      </c>
      <c r="CE18" s="150">
        <v>-8862.6396784399385</v>
      </c>
      <c r="CF18" s="150">
        <f t="shared" si="40"/>
        <v>-185428.98563162735</v>
      </c>
      <c r="CG18" s="150">
        <v>-8862.6396784399385</v>
      </c>
      <c r="CH18" s="150">
        <f t="shared" si="41"/>
        <v>-194291.62531006729</v>
      </c>
      <c r="CI18" s="150">
        <v>-8862.6396784399385</v>
      </c>
      <c r="CJ18" s="150">
        <f t="shared" si="42"/>
        <v>-203154.26498850723</v>
      </c>
      <c r="CK18" s="150">
        <v>-8862.6396784399385</v>
      </c>
      <c r="CL18" s="150">
        <f t="shared" si="43"/>
        <v>-212016.90466694717</v>
      </c>
      <c r="CM18" s="150">
        <v>-8862.6396784399385</v>
      </c>
      <c r="CN18" s="150">
        <f t="shared" si="44"/>
        <v>-220879.54434538711</v>
      </c>
      <c r="CP18" s="151">
        <f t="shared" si="45"/>
        <v>-66507.905776226442</v>
      </c>
      <c r="CQ18" s="151">
        <f t="shared" si="46"/>
        <v>-101195.80049852103</v>
      </c>
      <c r="CR18" s="151">
        <f t="shared" si="47"/>
        <v>-167703.70627474747</v>
      </c>
    </row>
    <row r="19" spans="1:96" s="150" customFormat="1" hidden="1" x14ac:dyDescent="0.2">
      <c r="A19" s="146" t="s">
        <v>137</v>
      </c>
      <c r="B19" s="146" t="str">
        <f t="shared" si="25"/>
        <v>CAGW</v>
      </c>
      <c r="C19" s="52" t="s">
        <v>15</v>
      </c>
      <c r="D19" s="52" t="s">
        <v>79</v>
      </c>
      <c r="E19" s="52" t="s">
        <v>138</v>
      </c>
      <c r="F19" s="52" t="str">
        <f>D19&amp;E19&amp;C19</f>
        <v>DSTMPPCCAGW</v>
      </c>
      <c r="G19" s="52" t="str">
        <f>E19&amp;C19</f>
        <v>STMPPCCAGW</v>
      </c>
      <c r="H19" s="149">
        <v>0</v>
      </c>
      <c r="I19" s="150">
        <v>0</v>
      </c>
      <c r="J19" s="150">
        <f t="shared" si="2"/>
        <v>0</v>
      </c>
      <c r="K19" s="150">
        <v>0</v>
      </c>
      <c r="L19" s="150">
        <f t="shared" si="3"/>
        <v>0</v>
      </c>
      <c r="M19" s="150">
        <v>0</v>
      </c>
      <c r="N19" s="150">
        <f t="shared" si="4"/>
        <v>0</v>
      </c>
      <c r="O19" s="150">
        <v>0</v>
      </c>
      <c r="P19" s="150">
        <f t="shared" si="5"/>
        <v>0</v>
      </c>
      <c r="Q19" s="150">
        <v>0</v>
      </c>
      <c r="R19" s="150">
        <f t="shared" si="6"/>
        <v>0</v>
      </c>
      <c r="S19" s="150">
        <v>0</v>
      </c>
      <c r="T19" s="150">
        <f t="shared" si="7"/>
        <v>0</v>
      </c>
      <c r="U19" s="150">
        <v>0</v>
      </c>
      <c r="V19" s="150">
        <f t="shared" si="8"/>
        <v>0</v>
      </c>
      <c r="W19" s="150">
        <v>0</v>
      </c>
      <c r="X19" s="150">
        <f t="shared" si="9"/>
        <v>0</v>
      </c>
      <c r="Y19" s="150">
        <v>0</v>
      </c>
      <c r="Z19" s="150">
        <f t="shared" si="10"/>
        <v>0</v>
      </c>
      <c r="AA19" s="150">
        <v>0</v>
      </c>
      <c r="AB19" s="150">
        <f t="shared" si="11"/>
        <v>0</v>
      </c>
      <c r="AC19" s="150">
        <v>0</v>
      </c>
      <c r="AD19" s="150">
        <f t="shared" si="12"/>
        <v>0</v>
      </c>
      <c r="AE19" s="150">
        <v>0</v>
      </c>
      <c r="AF19" s="150">
        <f t="shared" si="13"/>
        <v>0</v>
      </c>
      <c r="AG19" s="150">
        <v>0</v>
      </c>
      <c r="AH19" s="150">
        <f t="shared" si="14"/>
        <v>0</v>
      </c>
      <c r="AI19" s="150">
        <v>0</v>
      </c>
      <c r="AJ19" s="150">
        <f t="shared" si="15"/>
        <v>0</v>
      </c>
      <c r="AK19" s="150">
        <v>0</v>
      </c>
      <c r="AL19" s="150">
        <f t="shared" si="16"/>
        <v>0</v>
      </c>
      <c r="AM19" s="150">
        <v>0</v>
      </c>
      <c r="AN19" s="150">
        <f t="shared" si="17"/>
        <v>0</v>
      </c>
      <c r="AO19" s="150">
        <v>0</v>
      </c>
      <c r="AP19" s="150">
        <f t="shared" si="18"/>
        <v>0</v>
      </c>
      <c r="AQ19" s="150">
        <v>0</v>
      </c>
      <c r="AR19" s="150">
        <f t="shared" si="19"/>
        <v>0</v>
      </c>
      <c r="AS19" s="150">
        <v>0</v>
      </c>
      <c r="AT19" s="150">
        <f t="shared" si="20"/>
        <v>0</v>
      </c>
      <c r="AU19" s="150">
        <v>0</v>
      </c>
      <c r="AV19" s="150">
        <f t="shared" si="21"/>
        <v>0</v>
      </c>
      <c r="AW19" s="150">
        <v>0</v>
      </c>
      <c r="AX19" s="150">
        <f t="shared" si="22"/>
        <v>0</v>
      </c>
      <c r="AY19" s="150">
        <v>0</v>
      </c>
      <c r="AZ19" s="150">
        <f t="shared" si="23"/>
        <v>0</v>
      </c>
      <c r="BA19" s="150">
        <v>0</v>
      </c>
      <c r="BB19" s="150">
        <f t="shared" si="24"/>
        <v>0</v>
      </c>
      <c r="BC19" s="150">
        <v>0</v>
      </c>
      <c r="BD19" s="150">
        <f t="shared" si="26"/>
        <v>0</v>
      </c>
      <c r="BE19" s="150">
        <v>0</v>
      </c>
      <c r="BF19" s="150">
        <f t="shared" si="27"/>
        <v>0</v>
      </c>
      <c r="BG19" s="150">
        <v>0</v>
      </c>
      <c r="BH19" s="150">
        <f t="shared" si="28"/>
        <v>0</v>
      </c>
      <c r="BI19" s="150">
        <v>0</v>
      </c>
      <c r="BJ19" s="150">
        <f t="shared" si="29"/>
        <v>0</v>
      </c>
      <c r="BK19" s="150">
        <v>0</v>
      </c>
      <c r="BL19" s="150">
        <f t="shared" si="30"/>
        <v>0</v>
      </c>
      <c r="BM19" s="150">
        <v>0</v>
      </c>
      <c r="BN19" s="150">
        <f t="shared" si="31"/>
        <v>0</v>
      </c>
      <c r="BO19" s="150">
        <v>0</v>
      </c>
      <c r="BP19" s="150">
        <f t="shared" si="32"/>
        <v>0</v>
      </c>
      <c r="BQ19" s="150">
        <v>0</v>
      </c>
      <c r="BR19" s="150">
        <f t="shared" si="33"/>
        <v>0</v>
      </c>
      <c r="BS19" s="150">
        <v>0</v>
      </c>
      <c r="BT19" s="150">
        <f t="shared" si="34"/>
        <v>0</v>
      </c>
      <c r="BU19" s="150">
        <v>0</v>
      </c>
      <c r="BV19" s="150">
        <f t="shared" si="35"/>
        <v>0</v>
      </c>
      <c r="BW19" s="150">
        <v>0</v>
      </c>
      <c r="BX19" s="150">
        <f t="shared" si="36"/>
        <v>0</v>
      </c>
      <c r="BY19" s="150">
        <v>0</v>
      </c>
      <c r="BZ19" s="150">
        <f t="shared" si="37"/>
        <v>0</v>
      </c>
      <c r="CA19" s="150">
        <v>0</v>
      </c>
      <c r="CB19" s="150">
        <f t="shared" si="38"/>
        <v>0</v>
      </c>
      <c r="CC19" s="150">
        <v>0</v>
      </c>
      <c r="CD19" s="150">
        <f t="shared" si="39"/>
        <v>0</v>
      </c>
      <c r="CE19" s="150">
        <v>0</v>
      </c>
      <c r="CF19" s="150">
        <f t="shared" si="40"/>
        <v>0</v>
      </c>
      <c r="CG19" s="150">
        <v>0</v>
      </c>
      <c r="CH19" s="150">
        <f t="shared" si="41"/>
        <v>0</v>
      </c>
      <c r="CI19" s="150">
        <v>0</v>
      </c>
      <c r="CJ19" s="150">
        <f t="shared" si="42"/>
        <v>0</v>
      </c>
      <c r="CK19" s="150">
        <v>0</v>
      </c>
      <c r="CL19" s="150">
        <f t="shared" si="43"/>
        <v>0</v>
      </c>
      <c r="CM19" s="150">
        <v>0</v>
      </c>
      <c r="CN19" s="150">
        <f t="shared" si="44"/>
        <v>0</v>
      </c>
      <c r="CP19" s="151">
        <f t="shared" si="45"/>
        <v>0</v>
      </c>
      <c r="CQ19" s="151">
        <f t="shared" si="46"/>
        <v>0</v>
      </c>
      <c r="CR19" s="151">
        <f t="shared" si="47"/>
        <v>0</v>
      </c>
    </row>
    <row r="20" spans="1:96" s="150" customFormat="1" hidden="1" x14ac:dyDescent="0.2">
      <c r="A20" s="146" t="s">
        <v>137</v>
      </c>
      <c r="B20" s="146" t="str">
        <f t="shared" si="25"/>
        <v>JBG</v>
      </c>
      <c r="C20" s="52" t="s">
        <v>18</v>
      </c>
      <c r="D20" s="52" t="s">
        <v>79</v>
      </c>
      <c r="E20" s="52" t="s">
        <v>138</v>
      </c>
      <c r="F20" s="52" t="str">
        <f t="shared" ref="F20:F21" si="49">D20&amp;E20&amp;C20</f>
        <v>DSTMPPCJBG</v>
      </c>
      <c r="G20" s="52" t="str">
        <f t="shared" ref="G20:G21" si="50">E20&amp;C20</f>
        <v>STMPPCJBG</v>
      </c>
      <c r="H20" s="149">
        <v>0</v>
      </c>
      <c r="I20" s="150">
        <v>0</v>
      </c>
      <c r="J20" s="150">
        <f t="shared" si="2"/>
        <v>0</v>
      </c>
      <c r="K20" s="150">
        <v>0</v>
      </c>
      <c r="L20" s="150">
        <f t="shared" si="3"/>
        <v>0</v>
      </c>
      <c r="M20" s="150">
        <v>0</v>
      </c>
      <c r="N20" s="150">
        <f t="shared" si="4"/>
        <v>0</v>
      </c>
      <c r="O20" s="150">
        <v>0</v>
      </c>
      <c r="P20" s="150">
        <f t="shared" si="5"/>
        <v>0</v>
      </c>
      <c r="Q20" s="150">
        <v>0</v>
      </c>
      <c r="R20" s="150">
        <f t="shared" si="6"/>
        <v>0</v>
      </c>
      <c r="S20" s="150">
        <v>0</v>
      </c>
      <c r="T20" s="150">
        <f t="shared" si="7"/>
        <v>0</v>
      </c>
      <c r="U20" s="150">
        <v>0</v>
      </c>
      <c r="V20" s="150">
        <f t="shared" si="8"/>
        <v>0</v>
      </c>
      <c r="W20" s="150">
        <v>0</v>
      </c>
      <c r="X20" s="150">
        <f t="shared" si="9"/>
        <v>0</v>
      </c>
      <c r="Y20" s="150">
        <v>0</v>
      </c>
      <c r="Z20" s="150">
        <f t="shared" si="10"/>
        <v>0</v>
      </c>
      <c r="AA20" s="150">
        <v>0</v>
      </c>
      <c r="AB20" s="150">
        <f t="shared" si="11"/>
        <v>0</v>
      </c>
      <c r="AC20" s="150">
        <v>0</v>
      </c>
      <c r="AD20" s="150">
        <f t="shared" si="12"/>
        <v>0</v>
      </c>
      <c r="AE20" s="150">
        <v>0</v>
      </c>
      <c r="AF20" s="150">
        <f t="shared" si="13"/>
        <v>0</v>
      </c>
      <c r="AG20" s="150">
        <v>0</v>
      </c>
      <c r="AH20" s="150">
        <f t="shared" si="14"/>
        <v>0</v>
      </c>
      <c r="AI20" s="150">
        <v>0</v>
      </c>
      <c r="AJ20" s="150">
        <f t="shared" si="15"/>
        <v>0</v>
      </c>
      <c r="AK20" s="150">
        <v>0</v>
      </c>
      <c r="AL20" s="150">
        <f t="shared" si="16"/>
        <v>0</v>
      </c>
      <c r="AM20" s="150">
        <v>0</v>
      </c>
      <c r="AN20" s="150">
        <f t="shared" si="17"/>
        <v>0</v>
      </c>
      <c r="AO20" s="150">
        <v>0</v>
      </c>
      <c r="AP20" s="150">
        <f t="shared" si="18"/>
        <v>0</v>
      </c>
      <c r="AQ20" s="150">
        <v>0</v>
      </c>
      <c r="AR20" s="150">
        <f t="shared" si="19"/>
        <v>0</v>
      </c>
      <c r="AS20" s="150">
        <v>0</v>
      </c>
      <c r="AT20" s="150">
        <f t="shared" si="20"/>
        <v>0</v>
      </c>
      <c r="AU20" s="150">
        <v>0</v>
      </c>
      <c r="AV20" s="150">
        <f t="shared" si="21"/>
        <v>0</v>
      </c>
      <c r="AW20" s="150">
        <v>0</v>
      </c>
      <c r="AX20" s="150">
        <f t="shared" si="22"/>
        <v>0</v>
      </c>
      <c r="AY20" s="150">
        <v>0</v>
      </c>
      <c r="AZ20" s="150">
        <f t="shared" si="23"/>
        <v>0</v>
      </c>
      <c r="BA20" s="150">
        <v>0</v>
      </c>
      <c r="BB20" s="150">
        <f t="shared" si="24"/>
        <v>0</v>
      </c>
      <c r="BC20" s="150">
        <v>0</v>
      </c>
      <c r="BD20" s="150">
        <f t="shared" si="26"/>
        <v>0</v>
      </c>
      <c r="BE20" s="150">
        <v>0</v>
      </c>
      <c r="BF20" s="150">
        <f t="shared" si="27"/>
        <v>0</v>
      </c>
      <c r="BG20" s="150">
        <v>0</v>
      </c>
      <c r="BH20" s="150">
        <f t="shared" si="28"/>
        <v>0</v>
      </c>
      <c r="BI20" s="150">
        <v>0</v>
      </c>
      <c r="BJ20" s="150">
        <f t="shared" si="29"/>
        <v>0</v>
      </c>
      <c r="BK20" s="150">
        <v>0</v>
      </c>
      <c r="BL20" s="150">
        <f t="shared" si="30"/>
        <v>0</v>
      </c>
      <c r="BM20" s="150">
        <v>0</v>
      </c>
      <c r="BN20" s="150">
        <f t="shared" si="31"/>
        <v>0</v>
      </c>
      <c r="BO20" s="150">
        <v>0</v>
      </c>
      <c r="BP20" s="150">
        <f t="shared" si="32"/>
        <v>0</v>
      </c>
      <c r="BQ20" s="150">
        <v>0</v>
      </c>
      <c r="BR20" s="150">
        <f t="shared" si="33"/>
        <v>0</v>
      </c>
      <c r="BS20" s="150">
        <v>0</v>
      </c>
      <c r="BT20" s="150">
        <f t="shared" si="34"/>
        <v>0</v>
      </c>
      <c r="BU20" s="150">
        <v>0</v>
      </c>
      <c r="BV20" s="150">
        <f t="shared" si="35"/>
        <v>0</v>
      </c>
      <c r="BW20" s="150">
        <v>0</v>
      </c>
      <c r="BX20" s="150">
        <f t="shared" si="36"/>
        <v>0</v>
      </c>
      <c r="BY20" s="150">
        <v>0</v>
      </c>
      <c r="BZ20" s="150">
        <f t="shared" si="37"/>
        <v>0</v>
      </c>
      <c r="CA20" s="150">
        <v>0</v>
      </c>
      <c r="CB20" s="150">
        <f t="shared" si="38"/>
        <v>0</v>
      </c>
      <c r="CC20" s="150">
        <v>0</v>
      </c>
      <c r="CD20" s="150">
        <f t="shared" si="39"/>
        <v>0</v>
      </c>
      <c r="CE20" s="150">
        <v>0</v>
      </c>
      <c r="CF20" s="150">
        <f t="shared" si="40"/>
        <v>0</v>
      </c>
      <c r="CG20" s="150">
        <v>0</v>
      </c>
      <c r="CH20" s="150">
        <f t="shared" si="41"/>
        <v>0</v>
      </c>
      <c r="CI20" s="150">
        <v>0</v>
      </c>
      <c r="CJ20" s="150">
        <f t="shared" si="42"/>
        <v>0</v>
      </c>
      <c r="CK20" s="150">
        <v>0</v>
      </c>
      <c r="CL20" s="150">
        <f t="shared" si="43"/>
        <v>0</v>
      </c>
      <c r="CM20" s="150">
        <v>0</v>
      </c>
      <c r="CN20" s="150">
        <f t="shared" si="44"/>
        <v>0</v>
      </c>
      <c r="CP20" s="151">
        <f t="shared" si="45"/>
        <v>0</v>
      </c>
      <c r="CQ20" s="151">
        <f t="shared" si="46"/>
        <v>0</v>
      </c>
      <c r="CR20" s="151">
        <f t="shared" si="47"/>
        <v>0</v>
      </c>
    </row>
    <row r="21" spans="1:96" s="150" customFormat="1" x14ac:dyDescent="0.2">
      <c r="A21" s="146" t="s">
        <v>85</v>
      </c>
      <c r="B21" s="146" t="str">
        <f t="shared" si="25"/>
        <v>JBG</v>
      </c>
      <c r="C21" s="52" t="s">
        <v>18</v>
      </c>
      <c r="D21" s="52" t="s">
        <v>79</v>
      </c>
      <c r="E21" s="52" t="s">
        <v>80</v>
      </c>
      <c r="F21" s="52" t="str">
        <f t="shared" si="49"/>
        <v>DSTMPJBG</v>
      </c>
      <c r="G21" s="52" t="str">
        <f t="shared" si="50"/>
        <v>STMPJBG</v>
      </c>
      <c r="H21" s="149">
        <v>0</v>
      </c>
      <c r="I21" s="150">
        <v>6.2741250739093361E-10</v>
      </c>
      <c r="J21" s="150">
        <f t="shared" si="2"/>
        <v>6.2741250739093361E-10</v>
      </c>
      <c r="K21" s="150">
        <v>6.2741250739093361E-10</v>
      </c>
      <c r="L21" s="150">
        <f t="shared" si="3"/>
        <v>1.2548250147818672E-9</v>
      </c>
      <c r="M21" s="150">
        <v>6.2741250739093361E-10</v>
      </c>
      <c r="N21" s="150">
        <f t="shared" si="4"/>
        <v>1.8822375221728008E-9</v>
      </c>
      <c r="O21" s="150">
        <v>6.2741250739093361E-10</v>
      </c>
      <c r="P21" s="150">
        <f t="shared" si="5"/>
        <v>2.5096500295637344E-9</v>
      </c>
      <c r="Q21" s="150">
        <v>6.2741250739093361E-10</v>
      </c>
      <c r="R21" s="150">
        <f t="shared" si="6"/>
        <v>3.1370625369546681E-9</v>
      </c>
      <c r="S21" s="150">
        <v>6.2741250739093361E-10</v>
      </c>
      <c r="T21" s="150">
        <f t="shared" si="7"/>
        <v>3.7644750443456017E-9</v>
      </c>
      <c r="U21" s="150">
        <v>6.2741250739093361E-10</v>
      </c>
      <c r="V21" s="150">
        <f t="shared" si="8"/>
        <v>4.3918875517365353E-9</v>
      </c>
      <c r="W21" s="150">
        <v>6.2741250739093361E-10</v>
      </c>
      <c r="X21" s="150">
        <f t="shared" si="9"/>
        <v>5.0193000591274689E-9</v>
      </c>
      <c r="Y21" s="150">
        <v>6.2741250739093361E-10</v>
      </c>
      <c r="Z21" s="150">
        <f t="shared" si="10"/>
        <v>5.6467125665184025E-9</v>
      </c>
      <c r="AA21" s="150">
        <v>6.2741250739093361E-10</v>
      </c>
      <c r="AB21" s="150">
        <f t="shared" si="11"/>
        <v>6.2741250739093361E-9</v>
      </c>
      <c r="AC21" s="150">
        <v>6.2741250739093361E-10</v>
      </c>
      <c r="AD21" s="150">
        <f t="shared" si="12"/>
        <v>6.9015375813002697E-9</v>
      </c>
      <c r="AE21" s="150">
        <v>6.2741250739093361E-10</v>
      </c>
      <c r="AF21" s="150">
        <f t="shared" si="13"/>
        <v>7.5289500886912033E-9</v>
      </c>
      <c r="AG21" s="150">
        <v>6.2741250739093361E-10</v>
      </c>
      <c r="AH21" s="150">
        <f t="shared" si="14"/>
        <v>8.1563625960821369E-9</v>
      </c>
      <c r="AI21" s="150">
        <v>6.2741250739093361E-10</v>
      </c>
      <c r="AJ21" s="150">
        <f t="shared" si="15"/>
        <v>8.7837751034730705E-9</v>
      </c>
      <c r="AK21" s="150">
        <v>6.2741250739093361E-10</v>
      </c>
      <c r="AL21" s="150">
        <f t="shared" si="16"/>
        <v>9.4111876108640042E-9</v>
      </c>
      <c r="AM21" s="150">
        <v>6.2741250739093361E-10</v>
      </c>
      <c r="AN21" s="150">
        <f t="shared" si="17"/>
        <v>1.0038600118254938E-8</v>
      </c>
      <c r="AO21" s="150">
        <v>6.2741250739093361E-10</v>
      </c>
      <c r="AP21" s="150">
        <f t="shared" si="18"/>
        <v>1.0666012625645871E-8</v>
      </c>
      <c r="AQ21" s="150">
        <v>6.2741250739093361E-10</v>
      </c>
      <c r="AR21" s="150">
        <f t="shared" si="19"/>
        <v>1.1293425133036805E-8</v>
      </c>
      <c r="AS21" s="150">
        <v>6.2741250739093361E-10</v>
      </c>
      <c r="AT21" s="150">
        <f t="shared" si="20"/>
        <v>1.1920837640427739E-8</v>
      </c>
      <c r="AU21" s="150">
        <v>6.2741250739093361E-10</v>
      </c>
      <c r="AV21" s="150">
        <f t="shared" si="21"/>
        <v>1.2548250147818672E-8</v>
      </c>
      <c r="AW21" s="150">
        <v>6.2741250739093361E-10</v>
      </c>
      <c r="AX21" s="150">
        <f t="shared" si="22"/>
        <v>1.3175662655209606E-8</v>
      </c>
      <c r="AY21" s="150">
        <v>6.2741250739093361E-10</v>
      </c>
      <c r="AZ21" s="150">
        <f t="shared" si="23"/>
        <v>1.3803075162600539E-8</v>
      </c>
      <c r="BA21" s="150">
        <v>6.2741250739093361E-10</v>
      </c>
      <c r="BB21" s="150">
        <f t="shared" si="24"/>
        <v>1.4430487669991473E-8</v>
      </c>
      <c r="BC21" s="150">
        <v>6.2741250739093361E-10</v>
      </c>
      <c r="BD21" s="150">
        <f t="shared" si="26"/>
        <v>1.5057900177382407E-8</v>
      </c>
      <c r="BE21" s="150">
        <v>6.2741250739093361E-10</v>
      </c>
      <c r="BF21" s="150">
        <f t="shared" si="27"/>
        <v>1.5685312684773342E-8</v>
      </c>
      <c r="BG21" s="150">
        <v>6.2741250739093361E-10</v>
      </c>
      <c r="BH21" s="150">
        <f t="shared" si="28"/>
        <v>1.6312725192164277E-8</v>
      </c>
      <c r="BI21" s="150">
        <v>6.2741250739093361E-10</v>
      </c>
      <c r="BJ21" s="150">
        <f t="shared" si="29"/>
        <v>1.6940137699555212E-8</v>
      </c>
      <c r="BK21" s="150">
        <v>6.2741250739093361E-10</v>
      </c>
      <c r="BL21" s="150">
        <f t="shared" si="30"/>
        <v>1.7567550206946148E-8</v>
      </c>
      <c r="BM21" s="150">
        <v>6.2741250739093361E-10</v>
      </c>
      <c r="BN21" s="150">
        <f t="shared" si="31"/>
        <v>1.8194962714337083E-8</v>
      </c>
      <c r="BO21" s="150">
        <v>6.2741250739093361E-10</v>
      </c>
      <c r="BP21" s="150">
        <f t="shared" si="32"/>
        <v>1.8822375221728018E-8</v>
      </c>
      <c r="BQ21" s="150">
        <v>6.2741250739093361E-10</v>
      </c>
      <c r="BR21" s="150">
        <f t="shared" si="33"/>
        <v>1.9449787729118954E-8</v>
      </c>
      <c r="BS21" s="150">
        <v>6.2741250739093361E-10</v>
      </c>
      <c r="BT21" s="150">
        <f t="shared" si="34"/>
        <v>2.0077200236509889E-8</v>
      </c>
      <c r="BU21" s="150">
        <v>6.2741250739093361E-10</v>
      </c>
      <c r="BV21" s="150">
        <f t="shared" si="35"/>
        <v>2.0704612743900824E-8</v>
      </c>
      <c r="BW21" s="150">
        <v>6.2741250739093361E-10</v>
      </c>
      <c r="BX21" s="150">
        <f t="shared" si="36"/>
        <v>2.1332025251291759E-8</v>
      </c>
      <c r="BY21" s="150">
        <v>6.2741250739093361E-10</v>
      </c>
      <c r="BZ21" s="150">
        <f t="shared" si="37"/>
        <v>2.1959437758682695E-8</v>
      </c>
      <c r="CA21" s="150">
        <v>6.2741250739093361E-10</v>
      </c>
      <c r="CB21" s="150">
        <f t="shared" si="38"/>
        <v>2.258685026607363E-8</v>
      </c>
      <c r="CC21" s="150">
        <v>6.2741250739093361E-10</v>
      </c>
      <c r="CD21" s="150">
        <f t="shared" si="39"/>
        <v>2.3214262773464565E-8</v>
      </c>
      <c r="CE21" s="150">
        <v>6.2741250739093361E-10</v>
      </c>
      <c r="CF21" s="150">
        <f t="shared" si="40"/>
        <v>2.38416752808555E-8</v>
      </c>
      <c r="CG21" s="150">
        <v>6.2741250739093361E-10</v>
      </c>
      <c r="CH21" s="150">
        <f t="shared" si="41"/>
        <v>2.4469087788246436E-8</v>
      </c>
      <c r="CI21" s="150">
        <v>6.2741250739093361E-10</v>
      </c>
      <c r="CJ21" s="150">
        <f t="shared" si="42"/>
        <v>2.5096500295637371E-8</v>
      </c>
      <c r="CK21" s="150">
        <v>6.2741250739093361E-10</v>
      </c>
      <c r="CL21" s="150">
        <f t="shared" si="43"/>
        <v>2.5723912803028306E-8</v>
      </c>
      <c r="CM21" s="150">
        <v>6.2741250739093361E-10</v>
      </c>
      <c r="CN21" s="150">
        <f t="shared" si="44"/>
        <v>2.6351325310419241E-8</v>
      </c>
      <c r="CP21" s="151">
        <f t="shared" si="45"/>
        <v>1.505790017738241E-8</v>
      </c>
      <c r="CQ21" s="151">
        <f t="shared" si="46"/>
        <v>7.5289500886912199E-9</v>
      </c>
      <c r="CR21" s="151">
        <f t="shared" si="47"/>
        <v>2.258685026607363E-8</v>
      </c>
    </row>
    <row r="22" spans="1:96" s="150" customFormat="1" x14ac:dyDescent="0.2">
      <c r="A22" s="146" t="s">
        <v>86</v>
      </c>
      <c r="B22" s="146"/>
      <c r="C22" s="52"/>
      <c r="D22" s="52"/>
      <c r="E22" s="52"/>
      <c r="F22" s="52"/>
      <c r="G22" s="52"/>
      <c r="H22" s="152">
        <f>SUBTOTAL(9,H12:H21)</f>
        <v>-2766707462.0499997</v>
      </c>
      <c r="I22" s="153">
        <f t="shared" ref="I22:BT22" si="51">SUBTOTAL(9,I12:I21)</f>
        <v>-19056432.417711444</v>
      </c>
      <c r="J22" s="153">
        <f t="shared" si="51"/>
        <v>-2785763894.4677114</v>
      </c>
      <c r="K22" s="153">
        <f t="shared" si="51"/>
        <v>-19056921.231180236</v>
      </c>
      <c r="L22" s="153">
        <f t="shared" si="51"/>
        <v>-2804820815.6988921</v>
      </c>
      <c r="M22" s="153">
        <f t="shared" si="51"/>
        <v>-19056061.657825898</v>
      </c>
      <c r="N22" s="153">
        <f t="shared" si="51"/>
        <v>-2823876877.3567176</v>
      </c>
      <c r="O22" s="153">
        <f t="shared" si="51"/>
        <v>-19064233.837139402</v>
      </c>
      <c r="P22" s="153">
        <f t="shared" si="51"/>
        <v>-2842941111.1938572</v>
      </c>
      <c r="Q22" s="153">
        <f t="shared" si="51"/>
        <v>-19091868.698421836</v>
      </c>
      <c r="R22" s="153">
        <f t="shared" si="51"/>
        <v>-2862032979.8922787</v>
      </c>
      <c r="S22" s="153">
        <f t="shared" si="51"/>
        <v>-19173789.748016756</v>
      </c>
      <c r="T22" s="153">
        <f t="shared" si="51"/>
        <v>-2881206769.6402955</v>
      </c>
      <c r="U22" s="153">
        <f t="shared" si="51"/>
        <v>-19232017.285585586</v>
      </c>
      <c r="V22" s="153">
        <f t="shared" si="51"/>
        <v>-2900438786.9258809</v>
      </c>
      <c r="W22" s="153">
        <f t="shared" si="51"/>
        <v>-19225347.038918369</v>
      </c>
      <c r="X22" s="153">
        <f t="shared" si="51"/>
        <v>-2919664133.9647999</v>
      </c>
      <c r="Y22" s="153">
        <f t="shared" si="51"/>
        <v>-19234639.718453981</v>
      </c>
      <c r="Z22" s="153">
        <f t="shared" si="51"/>
        <v>-2938898773.6832533</v>
      </c>
      <c r="AA22" s="153">
        <f t="shared" si="51"/>
        <v>-19280944.640422631</v>
      </c>
      <c r="AB22" s="153">
        <f t="shared" si="51"/>
        <v>-2958179718.3236761</v>
      </c>
      <c r="AC22" s="153">
        <f t="shared" si="51"/>
        <v>-19315476.747232042</v>
      </c>
      <c r="AD22" s="153">
        <f t="shared" si="51"/>
        <v>-2977495195.0709081</v>
      </c>
      <c r="AE22" s="153">
        <f t="shared" si="51"/>
        <v>-19319545.398302566</v>
      </c>
      <c r="AF22" s="153">
        <f t="shared" si="51"/>
        <v>-2996814740.4692106</v>
      </c>
      <c r="AG22" s="153">
        <f t="shared" si="51"/>
        <v>-19318503.018765159</v>
      </c>
      <c r="AH22" s="153">
        <f t="shared" si="51"/>
        <v>-3016133243.4879761</v>
      </c>
      <c r="AI22" s="153">
        <f t="shared" si="51"/>
        <v>-19310364.215998564</v>
      </c>
      <c r="AJ22" s="153">
        <f t="shared" si="51"/>
        <v>-3035443607.7039742</v>
      </c>
      <c r="AK22" s="153">
        <f t="shared" si="51"/>
        <v>-19302669.433851004</v>
      </c>
      <c r="AL22" s="153">
        <f t="shared" si="51"/>
        <v>-3054746277.137825</v>
      </c>
      <c r="AM22" s="153">
        <f t="shared" si="51"/>
        <v>-19303167.331312642</v>
      </c>
      <c r="AN22" s="153">
        <f t="shared" si="51"/>
        <v>-3074049444.4691377</v>
      </c>
      <c r="AO22" s="153">
        <f t="shared" si="51"/>
        <v>-19319683.298293162</v>
      </c>
      <c r="AP22" s="153">
        <f t="shared" si="51"/>
        <v>-3093369127.7674303</v>
      </c>
      <c r="AQ22" s="153">
        <f t="shared" si="51"/>
        <v>-19377512.918647196</v>
      </c>
      <c r="AR22" s="153">
        <f t="shared" si="51"/>
        <v>-3112746640.6860776</v>
      </c>
      <c r="AS22" s="153">
        <f t="shared" si="51"/>
        <v>-19419051.590697277</v>
      </c>
      <c r="AT22" s="153">
        <f t="shared" si="51"/>
        <v>-3132165692.2767754</v>
      </c>
      <c r="AU22" s="153">
        <f t="shared" si="51"/>
        <v>-19411272.005179193</v>
      </c>
      <c r="AV22" s="153">
        <f t="shared" si="51"/>
        <v>-3151576964.2819543</v>
      </c>
      <c r="AW22" s="153">
        <f t="shared" si="51"/>
        <v>-19409979.870562408</v>
      </c>
      <c r="AX22" s="153">
        <f t="shared" si="51"/>
        <v>-3170986944.1525168</v>
      </c>
      <c r="AY22" s="153">
        <f t="shared" si="51"/>
        <v>-19465757.799497481</v>
      </c>
      <c r="AZ22" s="153">
        <f t="shared" si="51"/>
        <v>-3190452701.9520149</v>
      </c>
      <c r="BA22" s="153">
        <f t="shared" si="51"/>
        <v>-19516227.684852</v>
      </c>
      <c r="BB22" s="153">
        <f t="shared" si="51"/>
        <v>-3209968929.6368666</v>
      </c>
      <c r="BC22" s="153">
        <f t="shared" si="51"/>
        <v>-19518636.073747795</v>
      </c>
      <c r="BD22" s="153">
        <f t="shared" si="51"/>
        <v>-3229487565.7106142</v>
      </c>
      <c r="BE22" s="153">
        <f t="shared" si="51"/>
        <v>-19521163.2062626</v>
      </c>
      <c r="BF22" s="153">
        <f t="shared" si="51"/>
        <v>-3249008728.9168763</v>
      </c>
      <c r="BG22" s="153">
        <f t="shared" si="51"/>
        <v>-19514712.792473197</v>
      </c>
      <c r="BH22" s="153">
        <f t="shared" si="51"/>
        <v>-3268523441.7093501</v>
      </c>
      <c r="BI22" s="153">
        <f t="shared" si="51"/>
        <v>-19507332.306828178</v>
      </c>
      <c r="BJ22" s="153">
        <f t="shared" si="51"/>
        <v>-3288030774.0161781</v>
      </c>
      <c r="BK22" s="153">
        <f t="shared" si="51"/>
        <v>-19501903.632751741</v>
      </c>
      <c r="BL22" s="153">
        <f t="shared" si="51"/>
        <v>-3307532677.6489301</v>
      </c>
      <c r="BM22" s="153">
        <f t="shared" si="51"/>
        <v>-19499708.369450655</v>
      </c>
      <c r="BN22" s="153">
        <f t="shared" si="51"/>
        <v>-3327032386.0183806</v>
      </c>
      <c r="BO22" s="153">
        <f t="shared" si="51"/>
        <v>-19507348.01988541</v>
      </c>
      <c r="BP22" s="153">
        <f t="shared" si="51"/>
        <v>-3346539734.0382662</v>
      </c>
      <c r="BQ22" s="153">
        <f t="shared" si="51"/>
        <v>-19511262.31001075</v>
      </c>
      <c r="BR22" s="153">
        <f t="shared" si="51"/>
        <v>-3366050996.3482771</v>
      </c>
      <c r="BS22" s="153">
        <f t="shared" si="51"/>
        <v>-19503365.152330149</v>
      </c>
      <c r="BT22" s="153">
        <f t="shared" si="51"/>
        <v>-3385554361.5006075</v>
      </c>
      <c r="BU22" s="153">
        <f t="shared" ref="BU22:CN22" si="52">SUBTOTAL(9,BU12:BU21)</f>
        <v>-19495467.994649541</v>
      </c>
      <c r="BV22" s="153">
        <f t="shared" si="52"/>
        <v>-3405049829.4952574</v>
      </c>
      <c r="BW22" s="153">
        <f t="shared" si="52"/>
        <v>-19488919.724471331</v>
      </c>
      <c r="BX22" s="153">
        <f t="shared" si="52"/>
        <v>-3424538749.2197285</v>
      </c>
      <c r="BY22" s="153">
        <f t="shared" si="52"/>
        <v>-19485023.275066368</v>
      </c>
      <c r="BZ22" s="153">
        <f t="shared" si="52"/>
        <v>-3444023772.4947948</v>
      </c>
      <c r="CA22" s="153">
        <f t="shared" si="52"/>
        <v>-19483179.429298643</v>
      </c>
      <c r="CB22" s="153">
        <f t="shared" si="52"/>
        <v>-3463506951.9240928</v>
      </c>
      <c r="CC22" s="153">
        <f t="shared" si="52"/>
        <v>-19480243.492199365</v>
      </c>
      <c r="CD22" s="153">
        <f t="shared" si="52"/>
        <v>-3482987195.4162922</v>
      </c>
      <c r="CE22" s="153">
        <f t="shared" si="52"/>
        <v>-19474140.407034677</v>
      </c>
      <c r="CF22" s="153">
        <f t="shared" si="52"/>
        <v>-3502461335.8233266</v>
      </c>
      <c r="CG22" s="153">
        <f t="shared" si="52"/>
        <v>-19466693.921111625</v>
      </c>
      <c r="CH22" s="153">
        <f t="shared" si="52"/>
        <v>-3521928029.7444382</v>
      </c>
      <c r="CI22" s="153">
        <f t="shared" si="52"/>
        <v>-19461432.603307638</v>
      </c>
      <c r="CJ22" s="153">
        <f t="shared" si="52"/>
        <v>-3541389462.3477459</v>
      </c>
      <c r="CK22" s="153">
        <f t="shared" si="52"/>
        <v>-19463193.906447582</v>
      </c>
      <c r="CL22" s="153">
        <f t="shared" si="52"/>
        <v>-3560852656.2541938</v>
      </c>
      <c r="CM22" s="153">
        <f t="shared" si="52"/>
        <v>-19549088.188863724</v>
      </c>
      <c r="CN22" s="153">
        <f t="shared" si="52"/>
        <v>-3580401744.443058</v>
      </c>
      <c r="CP22" s="154">
        <f>SUBTOTAL(9,CP12:CP21)</f>
        <v>-3229534166.1402197</v>
      </c>
      <c r="CQ22" s="154">
        <f>SUBTOTAL(9,CQ12:CQ21)</f>
        <v>-233950340.51056534</v>
      </c>
      <c r="CR22" s="154">
        <f>SUBTOTAL(9,CR12:CR21)</f>
        <v>-3463484506.6507845</v>
      </c>
    </row>
    <row r="23" spans="1:96" s="150" customFormat="1" x14ac:dyDescent="0.2">
      <c r="A23" s="146"/>
      <c r="B23" s="146"/>
      <c r="C23" s="52"/>
      <c r="D23" s="52"/>
      <c r="E23" s="52"/>
      <c r="F23" s="52"/>
      <c r="G23" s="52"/>
      <c r="CP23" s="151"/>
      <c r="CQ23" s="151"/>
      <c r="CR23" s="151"/>
    </row>
    <row r="24" spans="1:96" s="150" customFormat="1" x14ac:dyDescent="0.2">
      <c r="A24" s="2" t="s">
        <v>87</v>
      </c>
      <c r="B24" s="146"/>
      <c r="C24" s="52"/>
      <c r="D24" s="52"/>
      <c r="E24" s="52"/>
      <c r="F24" s="52"/>
      <c r="G24" s="52"/>
      <c r="CP24" s="151"/>
      <c r="CQ24" s="151"/>
      <c r="CR24" s="151"/>
    </row>
    <row r="25" spans="1:96" s="150" customFormat="1" x14ac:dyDescent="0.2">
      <c r="A25" s="146" t="s">
        <v>82</v>
      </c>
      <c r="B25" s="146" t="str">
        <f t="shared" ref="B25:B27" si="53">C25</f>
        <v>SG-U</v>
      </c>
      <c r="C25" s="52" t="s">
        <v>22</v>
      </c>
      <c r="D25" s="52" t="s">
        <v>79</v>
      </c>
      <c r="E25" s="52" t="s">
        <v>88</v>
      </c>
      <c r="F25" s="52" t="str">
        <f>D25&amp;E25&amp;C25</f>
        <v>DHYDPSG-U</v>
      </c>
      <c r="G25" s="52" t="str">
        <f>E25&amp;C25</f>
        <v>HYDPSG-U</v>
      </c>
      <c r="H25" s="150">
        <v>-101195552.98999999</v>
      </c>
      <c r="I25" s="150">
        <v>-592430.0180278027</v>
      </c>
      <c r="J25" s="150">
        <f t="shared" ref="J25:J27" si="54">H25+I25</f>
        <v>-101787983.00802779</v>
      </c>
      <c r="K25" s="150">
        <v>-598699.55783253233</v>
      </c>
      <c r="L25" s="150">
        <f t="shared" ref="L25:L27" si="55">J25+K25</f>
        <v>-102386682.56586033</v>
      </c>
      <c r="M25" s="150">
        <v>-607005.22627675021</v>
      </c>
      <c r="N25" s="150">
        <f t="shared" ref="N25:N27" si="56">L25+M25</f>
        <v>-102993687.79213709</v>
      </c>
      <c r="O25" s="150">
        <v>-611387.10632787575</v>
      </c>
      <c r="P25" s="150">
        <f t="shared" ref="P25:P27" si="57">N25+O25</f>
        <v>-103605074.89846496</v>
      </c>
      <c r="Q25" s="150">
        <v>-616960.16490167635</v>
      </c>
      <c r="R25" s="150">
        <f t="shared" ref="R25:R27" si="58">P25+Q25</f>
        <v>-104222035.06336664</v>
      </c>
      <c r="S25" s="150">
        <v>-634223.32128346642</v>
      </c>
      <c r="T25" s="150">
        <f t="shared" ref="T25:T27" si="59">R25+S25</f>
        <v>-104856258.3846501</v>
      </c>
      <c r="U25" s="150">
        <v>-648223.25716176466</v>
      </c>
      <c r="V25" s="150">
        <f t="shared" ref="V25:V27" si="60">T25+U25</f>
        <v>-105504481.64181186</v>
      </c>
      <c r="W25" s="150">
        <v>-652816.50163970492</v>
      </c>
      <c r="X25" s="150">
        <f t="shared" ref="X25:X27" si="61">V25+W25</f>
        <v>-106157298.14345157</v>
      </c>
      <c r="Y25" s="150">
        <v>-657409.74611764541</v>
      </c>
      <c r="Z25" s="150">
        <f t="shared" ref="Z25:Z27" si="62">X25+Y25</f>
        <v>-106814707.88956922</v>
      </c>
      <c r="AA25" s="150">
        <v>-656863.18063959456</v>
      </c>
      <c r="AB25" s="150">
        <f t="shared" ref="AB25:AB27" si="63">Z25+AA25</f>
        <v>-107471571.07020882</v>
      </c>
      <c r="AC25" s="150">
        <v>-656316.61516154371</v>
      </c>
      <c r="AD25" s="150">
        <f t="shared" ref="AD25:AD27" si="64">AB25+AC25</f>
        <v>-108127887.68537036</v>
      </c>
      <c r="AE25" s="150">
        <v>-656903.54273866117</v>
      </c>
      <c r="AF25" s="150">
        <f t="shared" ref="AF25:AF27" si="65">AD25+AE25</f>
        <v>-108784791.22810902</v>
      </c>
      <c r="AG25" s="150">
        <v>-659881.69864649256</v>
      </c>
      <c r="AH25" s="150">
        <f t="shared" ref="AH25:AH27" si="66">AF25+AG25</f>
        <v>-109444672.9267555</v>
      </c>
      <c r="AI25" s="150">
        <v>-661726.36149915564</v>
      </c>
      <c r="AJ25" s="150">
        <f t="shared" ref="AJ25:AJ27" si="67">AH25+AI25</f>
        <v>-110106399.28825466</v>
      </c>
      <c r="AK25" s="150">
        <v>-661179.79602110502</v>
      </c>
      <c r="AL25" s="150">
        <f t="shared" ref="AL25:AL27" si="68">AJ25+AK25</f>
        <v>-110767579.08427577</v>
      </c>
      <c r="AM25" s="150">
        <v>-674792.83134071412</v>
      </c>
      <c r="AN25" s="150">
        <f t="shared" ref="AN25:AN27" si="69">AL25+AM25</f>
        <v>-111442371.91561648</v>
      </c>
      <c r="AO25" s="150">
        <v>-700956.36706833425</v>
      </c>
      <c r="AP25" s="150">
        <f t="shared" ref="AP25:AP27" si="70">AN25+AO25</f>
        <v>-112143328.28268482</v>
      </c>
      <c r="AQ25" s="150">
        <v>-731845.0661328584</v>
      </c>
      <c r="AR25" s="150">
        <f t="shared" ref="AR25:AR27" si="71">AP25+AQ25</f>
        <v>-112875173.34881768</v>
      </c>
      <c r="AS25" s="150">
        <v>-750183.26478937152</v>
      </c>
      <c r="AT25" s="150">
        <f t="shared" ref="AT25:AT27" si="72">AR25+AS25</f>
        <v>-113625356.61360705</v>
      </c>
      <c r="AU25" s="150">
        <v>-749636.69931132067</v>
      </c>
      <c r="AV25" s="150">
        <f t="shared" ref="AV25:AV27" si="73">AT25+AU25</f>
        <v>-114374993.31291837</v>
      </c>
      <c r="AW25" s="150">
        <v>-749090.13383326982</v>
      </c>
      <c r="AX25" s="150">
        <f t="shared" ref="AX25:AX27" si="74">AV25+AW25</f>
        <v>-115124083.44675164</v>
      </c>
      <c r="AY25" s="150">
        <v>-748543.56835521897</v>
      </c>
      <c r="AZ25" s="150">
        <f t="shared" ref="AZ25:AZ27" si="75">AX25+AY25</f>
        <v>-115872627.01510686</v>
      </c>
      <c r="BA25" s="150">
        <v>-747997.00287716812</v>
      </c>
      <c r="BB25" s="150">
        <f t="shared" ref="BB25:BB27" si="76">AZ25+BA25</f>
        <v>-116620624.01798402</v>
      </c>
      <c r="BC25" s="150">
        <v>-753842.3329174465</v>
      </c>
      <c r="BD25" s="150">
        <f t="shared" ref="BD25:BD27" si="77">BB25+BC25</f>
        <v>-117374466.35090147</v>
      </c>
      <c r="BE25" s="150">
        <v>-759687.66295772488</v>
      </c>
      <c r="BF25" s="150">
        <f t="shared" ref="BF25:BF27" si="78">BD25+BE25</f>
        <v>-118134154.0138592</v>
      </c>
      <c r="BG25" s="150">
        <v>-759141.09747967427</v>
      </c>
      <c r="BH25" s="150">
        <f t="shared" ref="BH25:BH27" si="79">BF25+BG25</f>
        <v>-118893295.11133887</v>
      </c>
      <c r="BI25" s="150">
        <v>-767029.43199285027</v>
      </c>
      <c r="BJ25" s="150">
        <f t="shared" ref="BJ25:BJ27" si="80">BH25+BI25</f>
        <v>-119660324.54333171</v>
      </c>
      <c r="BK25" s="150">
        <v>-776340.48769981437</v>
      </c>
      <c r="BL25" s="150">
        <f t="shared" ref="BL25:BL27" si="81">BJ25+BK25</f>
        <v>-120436665.03103153</v>
      </c>
      <c r="BM25" s="150">
        <v>-814350.6941561203</v>
      </c>
      <c r="BN25" s="150">
        <f t="shared" ref="BN25:BN27" si="82">BL25+BM25</f>
        <v>-121251015.72518766</v>
      </c>
      <c r="BO25" s="150">
        <v>-873056.49116880517</v>
      </c>
      <c r="BP25" s="150">
        <f t="shared" ref="BP25:BP27" si="83">BN25+BO25</f>
        <v>-122124072.21635647</v>
      </c>
      <c r="BQ25" s="150">
        <v>-894628.2374409202</v>
      </c>
      <c r="BR25" s="150">
        <f t="shared" ref="BR25:BR27" si="84">BP25+BQ25</f>
        <v>-123018700.45379739</v>
      </c>
      <c r="BS25" s="150">
        <v>-894081.67196286959</v>
      </c>
      <c r="BT25" s="150">
        <f t="shared" ref="BT25:BT27" si="85">BR25+BS25</f>
        <v>-123912782.12576026</v>
      </c>
      <c r="BU25" s="150">
        <v>-893535.10648481851</v>
      </c>
      <c r="BV25" s="150">
        <f t="shared" ref="BV25:BV27" si="86">BT25+BU25</f>
        <v>-124806317.23224507</v>
      </c>
      <c r="BW25" s="150">
        <v>-892988.54100676789</v>
      </c>
      <c r="BX25" s="150">
        <f t="shared" ref="BX25:BX27" si="87">BV25+BW25</f>
        <v>-125699305.77325185</v>
      </c>
      <c r="BY25" s="150">
        <v>-897753.02523349831</v>
      </c>
      <c r="BZ25" s="150">
        <f t="shared" ref="BZ25:BZ27" si="88">BX25+BY25</f>
        <v>-126597058.79848534</v>
      </c>
      <c r="CA25" s="150">
        <v>-902517.5094602285</v>
      </c>
      <c r="CB25" s="150">
        <f t="shared" ref="CB25:CB27" si="89">BZ25+CA25</f>
        <v>-127499576.30794556</v>
      </c>
      <c r="CC25" s="150">
        <v>-901970.94398217788</v>
      </c>
      <c r="CD25" s="150">
        <f t="shared" ref="CD25:CD27" si="90">CB25+CC25</f>
        <v>-128401547.25192775</v>
      </c>
      <c r="CE25" s="150">
        <v>-902753.90820317133</v>
      </c>
      <c r="CF25" s="150">
        <f t="shared" ref="CF25:CF27" si="91">CD25+CE25</f>
        <v>-129304301.16013092</v>
      </c>
      <c r="CG25" s="150">
        <v>-903536.87242416479</v>
      </c>
      <c r="CH25" s="150">
        <f t="shared" ref="CH25:CH27" si="92">CF25+CG25</f>
        <v>-130207838.03255509</v>
      </c>
      <c r="CI25" s="150">
        <v>-903145.19814991695</v>
      </c>
      <c r="CJ25" s="150">
        <f t="shared" ref="CJ25:CJ27" si="93">CH25+CI25</f>
        <v>-131110983.23070501</v>
      </c>
      <c r="CK25" s="150">
        <v>-922841.22408899129</v>
      </c>
      <c r="CL25" s="150">
        <f t="shared" ref="CL25:CL27" si="94">CJ25+CK25</f>
        <v>-132033824.454794</v>
      </c>
      <c r="CM25" s="150">
        <v>-1074018.4043041947</v>
      </c>
      <c r="CN25" s="150">
        <f t="shared" ref="CN25:CN27" si="95">CL25+CM25</f>
        <v>-133107842.8590982</v>
      </c>
      <c r="CP25" s="151">
        <f t="shared" ref="CP25:CP27" si="96">(AR25+BP25+2*SUM(AT25,AV25,AX25,AZ25,BB25,BD25,BF25,BH25,BJ25,BL25,BN25,))/24</f>
        <v>-117405602.33038378</v>
      </c>
      <c r="CQ25" s="151">
        <f t="shared" ref="CQ25:CQ27" si="97">CR25-CP25</f>
        <v>-10111747.03289336</v>
      </c>
      <c r="CR25" s="151">
        <f t="shared" ref="CR25:CR27" si="98">(BP25+CN25+2*SUM(BR25,BT25,BV25,BX25,BZ25,CB25,CD25,CF25,CH25,CJ25,CL25,))/24</f>
        <v>-127517349.36327714</v>
      </c>
    </row>
    <row r="26" spans="1:96" s="150" customFormat="1" x14ac:dyDescent="0.2">
      <c r="A26" s="146" t="s">
        <v>82</v>
      </c>
      <c r="B26" s="146" t="str">
        <f t="shared" si="53"/>
        <v>SG-P</v>
      </c>
      <c r="C26" s="52" t="s">
        <v>21</v>
      </c>
      <c r="D26" s="52" t="s">
        <v>79</v>
      </c>
      <c r="E26" s="52" t="s">
        <v>88</v>
      </c>
      <c r="F26" s="52" t="str">
        <f>D26&amp;E26&amp;C26</f>
        <v>DHYDPSG-P</v>
      </c>
      <c r="G26" s="52" t="str">
        <f>E26&amp;C26</f>
        <v>HYDPSG-P</v>
      </c>
      <c r="H26" s="150">
        <v>-329226891.47999996</v>
      </c>
      <c r="I26" s="150">
        <v>-1414157.911462801</v>
      </c>
      <c r="J26" s="150">
        <f t="shared" si="54"/>
        <v>-330641049.39146274</v>
      </c>
      <c r="K26" s="150">
        <v>-1404490.0868125209</v>
      </c>
      <c r="L26" s="150">
        <f t="shared" si="55"/>
        <v>-332045539.47827524</v>
      </c>
      <c r="M26" s="150">
        <v>-1434703.1856029704</v>
      </c>
      <c r="N26" s="150">
        <f t="shared" si="56"/>
        <v>-333480242.6638782</v>
      </c>
      <c r="O26" s="150">
        <v>-1455953.9004361278</v>
      </c>
      <c r="P26" s="150">
        <f t="shared" si="57"/>
        <v>-334936196.56431431</v>
      </c>
      <c r="Q26" s="150">
        <v>-1277704.3399723894</v>
      </c>
      <c r="R26" s="150">
        <f t="shared" si="58"/>
        <v>-336213900.90428668</v>
      </c>
      <c r="S26" s="150">
        <v>-1503116.2621945362</v>
      </c>
      <c r="T26" s="150">
        <f t="shared" si="59"/>
        <v>-337717017.1664812</v>
      </c>
      <c r="U26" s="150">
        <v>-1516162.4331560661</v>
      </c>
      <c r="V26" s="150">
        <f t="shared" si="60"/>
        <v>-339233179.59963727</v>
      </c>
      <c r="W26" s="150">
        <v>-1515490.7656853106</v>
      </c>
      <c r="X26" s="150">
        <f t="shared" si="61"/>
        <v>-340748670.36532259</v>
      </c>
      <c r="Y26" s="150">
        <v>-1516164.267047591</v>
      </c>
      <c r="Z26" s="150">
        <f t="shared" si="62"/>
        <v>-342264834.63237017</v>
      </c>
      <c r="AA26" s="150">
        <v>-1518854.9977018274</v>
      </c>
      <c r="AB26" s="150">
        <f t="shared" si="63"/>
        <v>-343783689.630072</v>
      </c>
      <c r="AC26" s="150">
        <v>-1520533.5305083082</v>
      </c>
      <c r="AD26" s="150">
        <f t="shared" si="64"/>
        <v>-345304223.16058028</v>
      </c>
      <c r="AE26" s="150">
        <v>-1521952.8376818746</v>
      </c>
      <c r="AF26" s="150">
        <f t="shared" si="65"/>
        <v>-346826175.99826217</v>
      </c>
      <c r="AG26" s="150">
        <v>-1522991.0869184071</v>
      </c>
      <c r="AH26" s="150">
        <f t="shared" si="66"/>
        <v>-348349167.08518058</v>
      </c>
      <c r="AI26" s="150">
        <v>-1522271.332495898</v>
      </c>
      <c r="AJ26" s="150">
        <f t="shared" si="67"/>
        <v>-349871438.41767645</v>
      </c>
      <c r="AK26" s="150">
        <v>-1521551.5780733889</v>
      </c>
      <c r="AL26" s="150">
        <f t="shared" si="68"/>
        <v>-351392989.99574983</v>
      </c>
      <c r="AM26" s="150">
        <v>-1522459.5471546114</v>
      </c>
      <c r="AN26" s="150">
        <f t="shared" si="69"/>
        <v>-352915449.54290444</v>
      </c>
      <c r="AO26" s="150">
        <v>-1527885.2998538385</v>
      </c>
      <c r="AP26" s="150">
        <f t="shared" si="70"/>
        <v>-354443334.8427583</v>
      </c>
      <c r="AQ26" s="150">
        <v>-1599239.2342349784</v>
      </c>
      <c r="AR26" s="150">
        <f t="shared" si="71"/>
        <v>-356042574.07699329</v>
      </c>
      <c r="AS26" s="150">
        <v>-1666075.3849981143</v>
      </c>
      <c r="AT26" s="150">
        <f t="shared" si="72"/>
        <v>-357708649.46199143</v>
      </c>
      <c r="AU26" s="150">
        <v>-1665355.6305756052</v>
      </c>
      <c r="AV26" s="150">
        <f t="shared" si="73"/>
        <v>-359374005.09256703</v>
      </c>
      <c r="AW26" s="150">
        <v>-1664635.8761530966</v>
      </c>
      <c r="AX26" s="150">
        <f t="shared" si="74"/>
        <v>-361038640.96872014</v>
      </c>
      <c r="AY26" s="150">
        <v>-1668000.8225490828</v>
      </c>
      <c r="AZ26" s="150">
        <f t="shared" si="75"/>
        <v>-362706641.79126924</v>
      </c>
      <c r="BA26" s="150">
        <v>-1673048.8284329502</v>
      </c>
      <c r="BB26" s="150">
        <f t="shared" si="76"/>
        <v>-364379690.61970222</v>
      </c>
      <c r="BC26" s="150">
        <v>-1677851.7507885261</v>
      </c>
      <c r="BD26" s="150">
        <f t="shared" si="77"/>
        <v>-366057542.37049073</v>
      </c>
      <c r="BE26" s="150">
        <v>-1680971.613656221</v>
      </c>
      <c r="BF26" s="150">
        <f t="shared" si="78"/>
        <v>-367738513.98414695</v>
      </c>
      <c r="BG26" s="150">
        <v>-1680251.8592337118</v>
      </c>
      <c r="BH26" s="150">
        <f t="shared" si="79"/>
        <v>-369418765.84338069</v>
      </c>
      <c r="BI26" s="150">
        <v>-1685927.1094193421</v>
      </c>
      <c r="BJ26" s="150">
        <f t="shared" si="80"/>
        <v>-371104692.95280004</v>
      </c>
      <c r="BK26" s="150">
        <v>-1696269.1156256432</v>
      </c>
      <c r="BL26" s="150">
        <f t="shared" si="81"/>
        <v>-372800962.06842566</v>
      </c>
      <c r="BM26" s="150">
        <v>-1708757.7993549122</v>
      </c>
      <c r="BN26" s="150">
        <f t="shared" si="82"/>
        <v>-374509719.86778057</v>
      </c>
      <c r="BO26" s="150">
        <v>-1812889.9318853924</v>
      </c>
      <c r="BP26" s="150">
        <f t="shared" si="83"/>
        <v>-376322609.79966599</v>
      </c>
      <c r="BQ26" s="150">
        <v>-1908480.3822847651</v>
      </c>
      <c r="BR26" s="150">
        <f t="shared" si="84"/>
        <v>-378231090.18195075</v>
      </c>
      <c r="BS26" s="150">
        <v>-1910678.9738289276</v>
      </c>
      <c r="BT26" s="150">
        <f t="shared" si="85"/>
        <v>-380141769.15577966</v>
      </c>
      <c r="BU26" s="150">
        <v>-1914276.0785707356</v>
      </c>
      <c r="BV26" s="150">
        <f t="shared" si="86"/>
        <v>-382056045.23435038</v>
      </c>
      <c r="BW26" s="150">
        <v>-1922394.3773004981</v>
      </c>
      <c r="BX26" s="150">
        <f t="shared" si="87"/>
        <v>-383978439.61165088</v>
      </c>
      <c r="BY26" s="150">
        <v>-1929141.2233311967</v>
      </c>
      <c r="BZ26" s="150">
        <f t="shared" si="88"/>
        <v>-385907580.8349821</v>
      </c>
      <c r="CA26" s="150">
        <v>-1928543.68277513</v>
      </c>
      <c r="CB26" s="150">
        <f t="shared" si="89"/>
        <v>-387836124.51775724</v>
      </c>
      <c r="CC26" s="150">
        <v>-1931355.4038512856</v>
      </c>
      <c r="CD26" s="150">
        <f t="shared" si="90"/>
        <v>-389767479.92160851</v>
      </c>
      <c r="CE26" s="150">
        <v>-1934231.0414258391</v>
      </c>
      <c r="CF26" s="150">
        <f t="shared" si="91"/>
        <v>-391701710.96303433</v>
      </c>
      <c r="CG26" s="150">
        <v>-1933670.3568695881</v>
      </c>
      <c r="CH26" s="150">
        <f t="shared" si="92"/>
        <v>-393635381.31990391</v>
      </c>
      <c r="CI26" s="150">
        <v>-1974426.0423388425</v>
      </c>
      <c r="CJ26" s="150">
        <f t="shared" si="93"/>
        <v>-395609807.36224276</v>
      </c>
      <c r="CK26" s="150">
        <v>-2016415.2633630857</v>
      </c>
      <c r="CL26" s="150">
        <f t="shared" si="94"/>
        <v>-397626222.62560582</v>
      </c>
      <c r="CM26" s="150">
        <v>-2124365.7583204517</v>
      </c>
      <c r="CN26" s="150">
        <f t="shared" si="95"/>
        <v>-399750588.38392627</v>
      </c>
      <c r="CP26" s="151">
        <f t="shared" si="96"/>
        <v>-366085034.74663371</v>
      </c>
      <c r="CQ26" s="151">
        <f t="shared" si="97"/>
        <v>-21792319.4884215</v>
      </c>
      <c r="CR26" s="151">
        <f t="shared" si="98"/>
        <v>-387877354.23505521</v>
      </c>
    </row>
    <row r="27" spans="1:96" s="149" customFormat="1" x14ac:dyDescent="0.2">
      <c r="A27" s="146" t="s">
        <v>89</v>
      </c>
      <c r="B27" s="146" t="str">
        <f t="shared" si="53"/>
        <v>SG-P</v>
      </c>
      <c r="C27" s="52" t="s">
        <v>21</v>
      </c>
      <c r="D27" s="52" t="s">
        <v>79</v>
      </c>
      <c r="E27" s="52" t="s">
        <v>90</v>
      </c>
      <c r="F27" s="52" t="str">
        <f>D27&amp;E27&amp;C27</f>
        <v>DHYDPKDSG-P</v>
      </c>
      <c r="G27" s="52" t="str">
        <f>E27&amp;C27</f>
        <v>HYDPKDSG-P</v>
      </c>
      <c r="H27" s="150">
        <v>-94309988.960000023</v>
      </c>
      <c r="I27" s="150">
        <v>0</v>
      </c>
      <c r="J27" s="150">
        <f t="shared" si="54"/>
        <v>-94309988.960000023</v>
      </c>
      <c r="K27" s="150">
        <v>0</v>
      </c>
      <c r="L27" s="150">
        <f t="shared" si="55"/>
        <v>-94309988.960000023</v>
      </c>
      <c r="M27" s="150">
        <v>0</v>
      </c>
      <c r="N27" s="150">
        <f t="shared" si="56"/>
        <v>-94309988.960000023</v>
      </c>
      <c r="O27" s="150">
        <v>0</v>
      </c>
      <c r="P27" s="150">
        <f t="shared" si="57"/>
        <v>-94309988.960000023</v>
      </c>
      <c r="Q27" s="150">
        <v>0</v>
      </c>
      <c r="R27" s="150">
        <f t="shared" si="58"/>
        <v>-94309988.960000023</v>
      </c>
      <c r="S27" s="150">
        <v>0</v>
      </c>
      <c r="T27" s="150">
        <f t="shared" si="59"/>
        <v>-94309988.960000023</v>
      </c>
      <c r="U27" s="150">
        <v>0</v>
      </c>
      <c r="V27" s="150">
        <f t="shared" si="60"/>
        <v>-94309988.960000023</v>
      </c>
      <c r="W27" s="150">
        <v>0</v>
      </c>
      <c r="X27" s="150">
        <f t="shared" si="61"/>
        <v>-94309988.960000023</v>
      </c>
      <c r="Y27" s="150">
        <v>0</v>
      </c>
      <c r="Z27" s="150">
        <f t="shared" si="62"/>
        <v>-94309988.960000023</v>
      </c>
      <c r="AA27" s="150">
        <v>0</v>
      </c>
      <c r="AB27" s="150">
        <f t="shared" si="63"/>
        <v>-94309988.960000023</v>
      </c>
      <c r="AC27" s="150">
        <v>0</v>
      </c>
      <c r="AD27" s="150">
        <f t="shared" si="64"/>
        <v>-94309988.960000023</v>
      </c>
      <c r="AE27" s="150">
        <v>0</v>
      </c>
      <c r="AF27" s="150">
        <f t="shared" si="65"/>
        <v>-94309988.960000023</v>
      </c>
      <c r="AG27" s="150">
        <v>0</v>
      </c>
      <c r="AH27" s="150">
        <f t="shared" si="66"/>
        <v>-94309988.960000023</v>
      </c>
      <c r="AI27" s="150">
        <v>0</v>
      </c>
      <c r="AJ27" s="150">
        <f t="shared" si="67"/>
        <v>-94309988.960000023</v>
      </c>
      <c r="AK27" s="150">
        <v>0</v>
      </c>
      <c r="AL27" s="150">
        <f t="shared" si="68"/>
        <v>-94309988.960000023</v>
      </c>
      <c r="AM27" s="150">
        <v>0</v>
      </c>
      <c r="AN27" s="150">
        <f t="shared" si="69"/>
        <v>-94309988.960000023</v>
      </c>
      <c r="AO27" s="150">
        <v>0</v>
      </c>
      <c r="AP27" s="150">
        <f t="shared" si="70"/>
        <v>-94309988.960000023</v>
      </c>
      <c r="AQ27" s="150">
        <v>0</v>
      </c>
      <c r="AR27" s="150">
        <f t="shared" si="71"/>
        <v>-94309988.960000023</v>
      </c>
      <c r="AS27" s="150">
        <v>0</v>
      </c>
      <c r="AT27" s="150">
        <f t="shared" si="72"/>
        <v>-94309988.960000023</v>
      </c>
      <c r="AU27" s="150">
        <v>0</v>
      </c>
      <c r="AV27" s="150">
        <f t="shared" si="73"/>
        <v>-94309988.960000023</v>
      </c>
      <c r="AW27" s="150">
        <v>0</v>
      </c>
      <c r="AX27" s="150">
        <f t="shared" si="74"/>
        <v>-94309988.960000023</v>
      </c>
      <c r="AY27" s="150">
        <v>0</v>
      </c>
      <c r="AZ27" s="150">
        <f t="shared" si="75"/>
        <v>-94309988.960000023</v>
      </c>
      <c r="BA27" s="150">
        <v>0</v>
      </c>
      <c r="BB27" s="150">
        <f t="shared" si="76"/>
        <v>-94309988.960000023</v>
      </c>
      <c r="BC27" s="150">
        <v>0</v>
      </c>
      <c r="BD27" s="150">
        <f t="shared" si="77"/>
        <v>-94309988.960000023</v>
      </c>
      <c r="BE27" s="150">
        <v>0</v>
      </c>
      <c r="BF27" s="150">
        <f t="shared" si="78"/>
        <v>-94309988.960000023</v>
      </c>
      <c r="BG27" s="150">
        <v>0</v>
      </c>
      <c r="BH27" s="150">
        <f t="shared" si="79"/>
        <v>-94309988.960000023</v>
      </c>
      <c r="BI27" s="150">
        <v>0</v>
      </c>
      <c r="BJ27" s="150">
        <f t="shared" si="80"/>
        <v>-94309988.960000023</v>
      </c>
      <c r="BK27" s="150">
        <v>0</v>
      </c>
      <c r="BL27" s="150">
        <f t="shared" si="81"/>
        <v>-94309988.960000023</v>
      </c>
      <c r="BM27" s="150">
        <v>0</v>
      </c>
      <c r="BN27" s="150">
        <f t="shared" si="82"/>
        <v>-94309988.960000023</v>
      </c>
      <c r="BO27" s="150">
        <v>0</v>
      </c>
      <c r="BP27" s="150">
        <f t="shared" si="83"/>
        <v>-94309988.960000023</v>
      </c>
      <c r="BQ27" s="150">
        <v>0</v>
      </c>
      <c r="BR27" s="150">
        <f t="shared" si="84"/>
        <v>-94309988.960000023</v>
      </c>
      <c r="BS27" s="150">
        <v>0</v>
      </c>
      <c r="BT27" s="150">
        <f t="shared" si="85"/>
        <v>-94309988.960000023</v>
      </c>
      <c r="BU27" s="150">
        <v>0</v>
      </c>
      <c r="BV27" s="150">
        <f t="shared" si="86"/>
        <v>-94309988.960000023</v>
      </c>
      <c r="BW27" s="150">
        <v>0</v>
      </c>
      <c r="BX27" s="150">
        <f t="shared" si="87"/>
        <v>-94309988.960000023</v>
      </c>
      <c r="BY27" s="150">
        <v>0</v>
      </c>
      <c r="BZ27" s="150">
        <f t="shared" si="88"/>
        <v>-94309988.960000023</v>
      </c>
      <c r="CA27" s="150">
        <v>0</v>
      </c>
      <c r="CB27" s="150">
        <f t="shared" si="89"/>
        <v>-94309988.960000023</v>
      </c>
      <c r="CC27" s="150">
        <v>0</v>
      </c>
      <c r="CD27" s="150">
        <f t="shared" si="90"/>
        <v>-94309988.960000023</v>
      </c>
      <c r="CE27" s="150">
        <v>0</v>
      </c>
      <c r="CF27" s="150">
        <f t="shared" si="91"/>
        <v>-94309988.960000023</v>
      </c>
      <c r="CG27" s="150">
        <v>0</v>
      </c>
      <c r="CH27" s="150">
        <f t="shared" si="92"/>
        <v>-94309988.960000023</v>
      </c>
      <c r="CI27" s="150">
        <v>0</v>
      </c>
      <c r="CJ27" s="150">
        <f t="shared" si="93"/>
        <v>-94309988.960000023</v>
      </c>
      <c r="CK27" s="150">
        <v>0</v>
      </c>
      <c r="CL27" s="150">
        <f t="shared" si="94"/>
        <v>-94309988.960000023</v>
      </c>
      <c r="CM27" s="150">
        <v>0</v>
      </c>
      <c r="CN27" s="150">
        <f t="shared" si="95"/>
        <v>-94309988.960000023</v>
      </c>
      <c r="CP27" s="151">
        <f t="shared" si="96"/>
        <v>-94309988.960000023</v>
      </c>
      <c r="CQ27" s="151">
        <f t="shared" si="97"/>
        <v>0</v>
      </c>
      <c r="CR27" s="151">
        <f t="shared" si="98"/>
        <v>-94309988.960000023</v>
      </c>
    </row>
    <row r="28" spans="1:96" s="150" customFormat="1" x14ac:dyDescent="0.2">
      <c r="A28" s="146" t="s">
        <v>91</v>
      </c>
      <c r="B28" s="146"/>
      <c r="C28" s="52"/>
      <c r="D28" s="52"/>
      <c r="E28" s="52"/>
      <c r="F28" s="52"/>
      <c r="G28" s="52"/>
      <c r="H28" s="153">
        <f t="shared" ref="H28:BS28" si="99">SUBTOTAL(9,H25:H27)</f>
        <v>-524732433.43000001</v>
      </c>
      <c r="I28" s="153">
        <f t="shared" si="99"/>
        <v>-2006587.9294906037</v>
      </c>
      <c r="J28" s="153">
        <f t="shared" si="99"/>
        <v>-526739021.35949057</v>
      </c>
      <c r="K28" s="153">
        <f t="shared" si="99"/>
        <v>-2003189.6446450532</v>
      </c>
      <c r="L28" s="153">
        <f t="shared" si="99"/>
        <v>-528742211.00413561</v>
      </c>
      <c r="M28" s="153">
        <f t="shared" si="99"/>
        <v>-2041708.4118797206</v>
      </c>
      <c r="N28" s="153">
        <f t="shared" si="99"/>
        <v>-530783919.41601533</v>
      </c>
      <c r="O28" s="153">
        <f t="shared" si="99"/>
        <v>-2067341.0067640035</v>
      </c>
      <c r="P28" s="153">
        <f t="shared" si="99"/>
        <v>-532851260.42277932</v>
      </c>
      <c r="Q28" s="153">
        <f t="shared" si="99"/>
        <v>-1894664.5048740658</v>
      </c>
      <c r="R28" s="153">
        <f t="shared" si="99"/>
        <v>-534745924.92765337</v>
      </c>
      <c r="S28" s="153">
        <f t="shared" si="99"/>
        <v>-2137339.5834780028</v>
      </c>
      <c r="T28" s="153">
        <f t="shared" si="99"/>
        <v>-536883264.51113129</v>
      </c>
      <c r="U28" s="153">
        <f t="shared" si="99"/>
        <v>-2164385.690317831</v>
      </c>
      <c r="V28" s="153">
        <f t="shared" si="99"/>
        <v>-539047650.20144916</v>
      </c>
      <c r="W28" s="153">
        <f t="shared" si="99"/>
        <v>-2168307.2673250157</v>
      </c>
      <c r="X28" s="153">
        <f t="shared" si="99"/>
        <v>-541215957.4687742</v>
      </c>
      <c r="Y28" s="153">
        <f t="shared" si="99"/>
        <v>-2173574.0131652365</v>
      </c>
      <c r="Z28" s="153">
        <f t="shared" si="99"/>
        <v>-543389531.48193944</v>
      </c>
      <c r="AA28" s="153">
        <f t="shared" si="99"/>
        <v>-2175718.1783414222</v>
      </c>
      <c r="AB28" s="153">
        <f t="shared" si="99"/>
        <v>-545565249.66028082</v>
      </c>
      <c r="AC28" s="153">
        <f t="shared" si="99"/>
        <v>-2176850.1456698519</v>
      </c>
      <c r="AD28" s="153">
        <f t="shared" si="99"/>
        <v>-547742099.80595064</v>
      </c>
      <c r="AE28" s="153">
        <f t="shared" si="99"/>
        <v>-2178856.3804205358</v>
      </c>
      <c r="AF28" s="153">
        <f t="shared" si="99"/>
        <v>-549920956.18637121</v>
      </c>
      <c r="AG28" s="153">
        <f t="shared" si="99"/>
        <v>-2182872.7855648994</v>
      </c>
      <c r="AH28" s="153">
        <f t="shared" si="99"/>
        <v>-552103828.97193611</v>
      </c>
      <c r="AI28" s="153">
        <f t="shared" si="99"/>
        <v>-2183997.6939950539</v>
      </c>
      <c r="AJ28" s="153">
        <f t="shared" si="99"/>
        <v>-554287826.66593111</v>
      </c>
      <c r="AK28" s="153">
        <f t="shared" si="99"/>
        <v>-2182731.3740944937</v>
      </c>
      <c r="AL28" s="153">
        <f t="shared" si="99"/>
        <v>-556470558.04002559</v>
      </c>
      <c r="AM28" s="153">
        <f t="shared" si="99"/>
        <v>-2197252.3784953253</v>
      </c>
      <c r="AN28" s="153">
        <f t="shared" si="99"/>
        <v>-558667810.41852093</v>
      </c>
      <c r="AO28" s="153">
        <f t="shared" si="99"/>
        <v>-2228841.6669221725</v>
      </c>
      <c r="AP28" s="153">
        <f t="shared" si="99"/>
        <v>-560896652.08544314</v>
      </c>
      <c r="AQ28" s="153">
        <f t="shared" si="99"/>
        <v>-2331084.3003678368</v>
      </c>
      <c r="AR28" s="153">
        <f t="shared" si="99"/>
        <v>-563227736.38581097</v>
      </c>
      <c r="AS28" s="153">
        <f t="shared" si="99"/>
        <v>-2416258.6497874856</v>
      </c>
      <c r="AT28" s="153">
        <f t="shared" si="99"/>
        <v>-565643995.03559852</v>
      </c>
      <c r="AU28" s="153">
        <f t="shared" si="99"/>
        <v>-2414992.3298869259</v>
      </c>
      <c r="AV28" s="153">
        <f t="shared" si="99"/>
        <v>-568058987.36548543</v>
      </c>
      <c r="AW28" s="153">
        <f t="shared" si="99"/>
        <v>-2413726.0099863661</v>
      </c>
      <c r="AX28" s="153">
        <f t="shared" si="99"/>
        <v>-570472713.37547183</v>
      </c>
      <c r="AY28" s="153">
        <f t="shared" si="99"/>
        <v>-2416544.3909043018</v>
      </c>
      <c r="AZ28" s="153">
        <f t="shared" si="99"/>
        <v>-572889257.76637614</v>
      </c>
      <c r="BA28" s="153">
        <f t="shared" si="99"/>
        <v>-2421045.8313101185</v>
      </c>
      <c r="BB28" s="153">
        <f t="shared" si="99"/>
        <v>-575310303.59768629</v>
      </c>
      <c r="BC28" s="153">
        <f t="shared" si="99"/>
        <v>-2431694.0837059729</v>
      </c>
      <c r="BD28" s="153">
        <f t="shared" si="99"/>
        <v>-577741997.68139219</v>
      </c>
      <c r="BE28" s="153">
        <f t="shared" si="99"/>
        <v>-2440659.2766139461</v>
      </c>
      <c r="BF28" s="153">
        <f t="shared" si="99"/>
        <v>-580182656.95800614</v>
      </c>
      <c r="BG28" s="153">
        <f t="shared" si="99"/>
        <v>-2439392.9567133859</v>
      </c>
      <c r="BH28" s="153">
        <f t="shared" si="99"/>
        <v>-582622049.91471958</v>
      </c>
      <c r="BI28" s="153">
        <f t="shared" si="99"/>
        <v>-2452956.5414121924</v>
      </c>
      <c r="BJ28" s="153">
        <f t="shared" si="99"/>
        <v>-585075006.45613182</v>
      </c>
      <c r="BK28" s="153">
        <f t="shared" si="99"/>
        <v>-2472609.6033254573</v>
      </c>
      <c r="BL28" s="153">
        <f t="shared" si="99"/>
        <v>-587547616.05945718</v>
      </c>
      <c r="BM28" s="153">
        <f t="shared" si="99"/>
        <v>-2523108.4935110323</v>
      </c>
      <c r="BN28" s="153">
        <f t="shared" si="99"/>
        <v>-590070724.55296826</v>
      </c>
      <c r="BO28" s="153">
        <f t="shared" si="99"/>
        <v>-2685946.4230541978</v>
      </c>
      <c r="BP28" s="153">
        <f t="shared" si="99"/>
        <v>-592756670.97602248</v>
      </c>
      <c r="BQ28" s="153">
        <f t="shared" si="99"/>
        <v>-2803108.6197256856</v>
      </c>
      <c r="BR28" s="153">
        <f t="shared" si="99"/>
        <v>-595559779.59574819</v>
      </c>
      <c r="BS28" s="153">
        <f t="shared" si="99"/>
        <v>-2804760.645791797</v>
      </c>
      <c r="BT28" s="153">
        <f t="shared" ref="BT28:CN28" si="100">SUBTOTAL(9,BT25:BT27)</f>
        <v>-598364540.24153996</v>
      </c>
      <c r="BU28" s="153">
        <f t="shared" si="100"/>
        <v>-2807811.1850555539</v>
      </c>
      <c r="BV28" s="153">
        <f t="shared" si="100"/>
        <v>-601172351.42659545</v>
      </c>
      <c r="BW28" s="153">
        <f t="shared" si="100"/>
        <v>-2815382.9183072662</v>
      </c>
      <c r="BX28" s="153">
        <f t="shared" si="100"/>
        <v>-603987734.34490275</v>
      </c>
      <c r="BY28" s="153">
        <f t="shared" si="100"/>
        <v>-2826894.248564695</v>
      </c>
      <c r="BZ28" s="153">
        <f t="shared" si="100"/>
        <v>-606814628.59346747</v>
      </c>
      <c r="CA28" s="153">
        <f t="shared" si="100"/>
        <v>-2831061.1922353585</v>
      </c>
      <c r="CB28" s="153">
        <f t="shared" si="100"/>
        <v>-609645689.78570282</v>
      </c>
      <c r="CC28" s="153">
        <f t="shared" si="100"/>
        <v>-2833326.3478334635</v>
      </c>
      <c r="CD28" s="153">
        <f t="shared" si="100"/>
        <v>-612479016.13353622</v>
      </c>
      <c r="CE28" s="153">
        <f t="shared" si="100"/>
        <v>-2836984.9496290106</v>
      </c>
      <c r="CF28" s="153">
        <f t="shared" si="100"/>
        <v>-615316001.08316529</v>
      </c>
      <c r="CG28" s="153">
        <f t="shared" si="100"/>
        <v>-2837207.2292937529</v>
      </c>
      <c r="CH28" s="153">
        <f t="shared" si="100"/>
        <v>-618153208.31245899</v>
      </c>
      <c r="CI28" s="153">
        <f t="shared" si="100"/>
        <v>-2877571.2404887592</v>
      </c>
      <c r="CJ28" s="153">
        <f t="shared" si="100"/>
        <v>-621030779.55294776</v>
      </c>
      <c r="CK28" s="153">
        <f t="shared" si="100"/>
        <v>-2939256.4874520767</v>
      </c>
      <c r="CL28" s="153">
        <f t="shared" si="100"/>
        <v>-623970036.04039979</v>
      </c>
      <c r="CM28" s="153">
        <f t="shared" si="100"/>
        <v>-3198384.1626246464</v>
      </c>
      <c r="CN28" s="153">
        <f t="shared" si="100"/>
        <v>-627168420.20302451</v>
      </c>
      <c r="CP28" s="154">
        <f>SUBTOTAL(9,CP25:CP27)</f>
        <v>-577800626.03701746</v>
      </c>
      <c r="CQ28" s="154">
        <f>SUBTOTAL(9,CQ25:CQ27)</f>
        <v>-31904066.521314859</v>
      </c>
      <c r="CR28" s="154">
        <f>SUBTOTAL(9,CR25:CR27)</f>
        <v>-609704692.55833232</v>
      </c>
    </row>
    <row r="29" spans="1:96" s="150" customFormat="1" x14ac:dyDescent="0.2">
      <c r="A29" s="146"/>
      <c r="B29" s="146"/>
      <c r="C29" s="52"/>
      <c r="D29" s="52"/>
      <c r="E29" s="52"/>
      <c r="F29" s="52"/>
      <c r="G29" s="52"/>
      <c r="CP29" s="151"/>
      <c r="CQ29" s="151"/>
      <c r="CR29" s="151"/>
    </row>
    <row r="30" spans="1:96" s="150" customFormat="1" x14ac:dyDescent="0.2">
      <c r="A30" s="2" t="s">
        <v>92</v>
      </c>
      <c r="B30" s="146"/>
      <c r="C30" s="52"/>
      <c r="D30" s="52"/>
      <c r="E30" s="52"/>
      <c r="F30" s="52"/>
      <c r="G30" s="52"/>
      <c r="CP30" s="151"/>
      <c r="CQ30" s="151"/>
      <c r="CR30" s="151"/>
    </row>
    <row r="31" spans="1:96" s="150" customFormat="1" x14ac:dyDescent="0.2">
      <c r="A31" s="146" t="s">
        <v>78</v>
      </c>
      <c r="B31" s="146" t="str">
        <f t="shared" ref="B31:B34" si="101">C31</f>
        <v>CAGE</v>
      </c>
      <c r="C31" s="52" t="s">
        <v>14</v>
      </c>
      <c r="D31" s="52" t="s">
        <v>79</v>
      </c>
      <c r="E31" s="52" t="s">
        <v>93</v>
      </c>
      <c r="F31" s="52" t="str">
        <f>D31&amp;E31&amp;C31</f>
        <v>DOTHPCAGE</v>
      </c>
      <c r="G31" s="52" t="str">
        <f>E31&amp;C31</f>
        <v>OTHPCAGE</v>
      </c>
      <c r="H31" s="150">
        <v>-316597190.87</v>
      </c>
      <c r="I31" s="150">
        <v>-2693278.7040493633</v>
      </c>
      <c r="J31" s="150">
        <f t="shared" ref="J31:J34" si="102">H31+I31</f>
        <v>-319290469.57404935</v>
      </c>
      <c r="K31" s="150">
        <v>-2688485.8710687566</v>
      </c>
      <c r="L31" s="150">
        <f t="shared" ref="L31:L34" si="103">J31+K31</f>
        <v>-321978955.44511813</v>
      </c>
      <c r="M31" s="150">
        <v>-2683982.9126854553</v>
      </c>
      <c r="N31" s="150">
        <f t="shared" ref="N31:N34" si="104">L31+M31</f>
        <v>-324662938.35780358</v>
      </c>
      <c r="O31" s="150">
        <v>-2679632.6141963764</v>
      </c>
      <c r="P31" s="150">
        <f t="shared" ref="P31:P34" si="105">N31+O31</f>
        <v>-327342570.97199994</v>
      </c>
      <c r="Q31" s="150">
        <v>-2674993.3303633858</v>
      </c>
      <c r="R31" s="150">
        <f t="shared" ref="R31:R34" si="106">P31+Q31</f>
        <v>-330017564.30236334</v>
      </c>
      <c r="S31" s="150">
        <v>-2670914.086525301</v>
      </c>
      <c r="T31" s="150">
        <f t="shared" ref="T31:T34" si="107">R31+S31</f>
        <v>-332688478.38888866</v>
      </c>
      <c r="U31" s="150">
        <v>-2666910.9137388817</v>
      </c>
      <c r="V31" s="150">
        <f t="shared" ref="V31:V34" si="108">T31+U31</f>
        <v>-335355389.30262756</v>
      </c>
      <c r="W31" s="150">
        <v>-2662272.0013683974</v>
      </c>
      <c r="X31" s="150">
        <f t="shared" ref="X31:X34" si="109">V31+W31</f>
        <v>-338017661.30399597</v>
      </c>
      <c r="Y31" s="150">
        <v>-2657902.2650597128</v>
      </c>
      <c r="Z31" s="150">
        <f t="shared" ref="Z31:Z34" si="110">X31+Y31</f>
        <v>-340675563.56905568</v>
      </c>
      <c r="AA31" s="150">
        <v>-2654217.6814497258</v>
      </c>
      <c r="AB31" s="150">
        <f t="shared" ref="AB31:AB34" si="111">Z31+AA31</f>
        <v>-343329781.25050539</v>
      </c>
      <c r="AC31" s="150">
        <v>-2650393.2991643432</v>
      </c>
      <c r="AD31" s="150">
        <f t="shared" ref="AD31:AD34" si="112">AB31+AC31</f>
        <v>-345980174.54966974</v>
      </c>
      <c r="AE31" s="150">
        <v>-2645935.4406957976</v>
      </c>
      <c r="AF31" s="150">
        <f t="shared" ref="AF31:AF34" si="113">AD31+AE31</f>
        <v>-348626109.99036556</v>
      </c>
      <c r="AG31" s="150">
        <v>-2641348.2048408412</v>
      </c>
      <c r="AH31" s="150">
        <f t="shared" ref="AH31:AH34" si="114">AF31+AG31</f>
        <v>-351267458.1952064</v>
      </c>
      <c r="AI31" s="150">
        <v>-2636709.2924703569</v>
      </c>
      <c r="AJ31" s="150">
        <f t="shared" ref="AJ31:AJ34" si="115">AH31+AI31</f>
        <v>-353904167.48767674</v>
      </c>
      <c r="AK31" s="150">
        <v>-2632070.3800998717</v>
      </c>
      <c r="AL31" s="150">
        <f t="shared" ref="AL31:AL34" si="116">AJ31+AK31</f>
        <v>-356536237.86777663</v>
      </c>
      <c r="AM31" s="150">
        <v>-2694322.2214334453</v>
      </c>
      <c r="AN31" s="150">
        <f t="shared" ref="AN31:AN34" si="117">AL31+AM31</f>
        <v>-359230560.08921009</v>
      </c>
      <c r="AO31" s="150">
        <v>-2756574.0627670181</v>
      </c>
      <c r="AP31" s="150">
        <f t="shared" ref="AP31:AP34" si="118">AN31+AO31</f>
        <v>-361987134.15197712</v>
      </c>
      <c r="AQ31" s="150">
        <v>-2755248.5856800876</v>
      </c>
      <c r="AR31" s="150">
        <f t="shared" ref="AR31:AR34" si="119">AP31+AQ31</f>
        <v>-364742382.73765719</v>
      </c>
      <c r="AS31" s="150">
        <v>-2753925.6976098833</v>
      </c>
      <c r="AT31" s="150">
        <f t="shared" ref="AT31:AT34" si="120">AR31+AS31</f>
        <v>-367496308.43526709</v>
      </c>
      <c r="AU31" s="150">
        <v>-2749291.9632728524</v>
      </c>
      <c r="AV31" s="150">
        <f t="shared" ref="AV31:AV34" si="121">AT31+AU31</f>
        <v>-370245600.39853996</v>
      </c>
      <c r="AW31" s="150">
        <v>-2744658.2289358205</v>
      </c>
      <c r="AX31" s="150">
        <f t="shared" ref="AX31:AX34" si="122">AV31+AW31</f>
        <v>-372990258.6274758</v>
      </c>
      <c r="AY31" s="150">
        <v>-2782571.9902860816</v>
      </c>
      <c r="AZ31" s="150">
        <f t="shared" ref="AZ31:AZ34" si="123">AX31+AY31</f>
        <v>-375772830.61776185</v>
      </c>
      <c r="BA31" s="150">
        <v>-2821408.6540681631</v>
      </c>
      <c r="BB31" s="150">
        <f t="shared" ref="BB31:BB34" si="124">AZ31+BA31</f>
        <v>-378594239.27183002</v>
      </c>
      <c r="BC31" s="150">
        <v>-2817751.0489739482</v>
      </c>
      <c r="BD31" s="150">
        <f t="shared" ref="BD31:BD34" si="125">BB31+BC31</f>
        <v>-381411990.320804</v>
      </c>
      <c r="BE31" s="150">
        <v>-2813441.6531590638</v>
      </c>
      <c r="BF31" s="150">
        <f t="shared" ref="BF31:BF34" si="126">BD31+BE31</f>
        <v>-384225431.97396308</v>
      </c>
      <c r="BG31" s="150">
        <v>-2809079.0305331838</v>
      </c>
      <c r="BH31" s="150">
        <f t="shared" ref="BH31:BH34" si="127">BF31+BG31</f>
        <v>-387034511.00449628</v>
      </c>
      <c r="BI31" s="150">
        <v>-2804445.296196152</v>
      </c>
      <c r="BJ31" s="150">
        <f t="shared" ref="BJ31:BJ34" si="128">BH31+BI31</f>
        <v>-389838956.30069244</v>
      </c>
      <c r="BK31" s="150">
        <v>-2799811.5618591211</v>
      </c>
      <c r="BL31" s="150">
        <f t="shared" ref="BL31:BL34" si="129">BJ31+BK31</f>
        <v>-392638767.86255157</v>
      </c>
      <c r="BM31" s="150">
        <v>-2795177.8275220892</v>
      </c>
      <c r="BN31" s="150">
        <f t="shared" ref="BN31:BN34" si="130">BL31+BM31</f>
        <v>-395433945.69007367</v>
      </c>
      <c r="BO31" s="150">
        <v>-2790652.3956938931</v>
      </c>
      <c r="BP31" s="150">
        <f t="shared" ref="BP31:BP34" si="131">BN31+BO31</f>
        <v>-398224598.08576757</v>
      </c>
      <c r="BQ31" s="150">
        <v>-2786129.1904200814</v>
      </c>
      <c r="BR31" s="150">
        <f t="shared" ref="BR31:BR34" si="132">BP31+BQ31</f>
        <v>-401010727.27618766</v>
      </c>
      <c r="BS31" s="150">
        <v>-2781499.9091918203</v>
      </c>
      <c r="BT31" s="150">
        <f t="shared" ref="BT31:BT34" si="133">BR31+BS31</f>
        <v>-403792227.18537951</v>
      </c>
      <c r="BU31" s="150">
        <v>-2849502.0014965371</v>
      </c>
      <c r="BV31" s="150">
        <f t="shared" ref="BV31:BV34" si="134">BT31+BU31</f>
        <v>-406641729.18687606</v>
      </c>
      <c r="BW31" s="150">
        <v>-2964164.3980059582</v>
      </c>
      <c r="BX31" s="150">
        <f t="shared" ref="BX31:BX34" si="135">BV31+BW31</f>
        <v>-409605893.58488202</v>
      </c>
      <c r="BY31" s="150">
        <v>-3034538.0148979402</v>
      </c>
      <c r="BZ31" s="150">
        <f t="shared" ref="BZ31:BZ34" si="136">BX31+BY31</f>
        <v>-412640431.59977996</v>
      </c>
      <c r="CA31" s="150">
        <v>-3058305.887650317</v>
      </c>
      <c r="CB31" s="150">
        <f t="shared" ref="CB31:CB34" si="137">BZ31+CA31</f>
        <v>-415698737.48743027</v>
      </c>
      <c r="CC31" s="150">
        <v>-3053731.1664871513</v>
      </c>
      <c r="CD31" s="150">
        <f t="shared" ref="CD31:CD34" si="138">CB31+CC31</f>
        <v>-418752468.65391743</v>
      </c>
      <c r="CE31" s="150">
        <v>-3049101.8852588902</v>
      </c>
      <c r="CF31" s="150">
        <f t="shared" ref="CF31:CF34" si="139">CD31+CE31</f>
        <v>-421801570.53917634</v>
      </c>
      <c r="CG31" s="150">
        <v>-3044472.6040306292</v>
      </c>
      <c r="CH31" s="150">
        <f t="shared" ref="CH31:CH34" si="140">CF31+CG31</f>
        <v>-424846043.14320695</v>
      </c>
      <c r="CI31" s="150">
        <v>-3040051.2098626266</v>
      </c>
      <c r="CJ31" s="150">
        <f t="shared" ref="CJ31:CJ34" si="141">CH31+CI31</f>
        <v>-427886094.3530696</v>
      </c>
      <c r="CK31" s="150">
        <v>-3035629.8156946241</v>
      </c>
      <c r="CL31" s="150">
        <f t="shared" ref="CL31:CL34" si="142">CJ31+CK31</f>
        <v>-430921724.16876423</v>
      </c>
      <c r="CM31" s="150">
        <v>-3031231.3511110586</v>
      </c>
      <c r="CN31" s="150">
        <f t="shared" ref="CN31:CN34" si="143">CL31+CM31</f>
        <v>-433952955.51987529</v>
      </c>
      <c r="CP31" s="151">
        <f t="shared" ref="CP31:CP34" si="144">(AR31+BP31+2*SUM(AT31,AV31,AX31,AZ31,BB31,BD31,BF31,BH31,BJ31,BL31,BN31,))/24</f>
        <v>-381430527.57626396</v>
      </c>
      <c r="CQ31" s="151">
        <f t="shared" ref="CQ31:CQ34" si="145">CR31-CP31</f>
        <v>-34376674.422193646</v>
      </c>
      <c r="CR31" s="151">
        <f t="shared" ref="CR31:CR34" si="146">(BP31+CN31+2*SUM(BR31,BT31,BV31,BX31,BZ31,CB31,CD31,CF31,CH31,CJ31,CL31,))/24</f>
        <v>-415807201.99845761</v>
      </c>
    </row>
    <row r="32" spans="1:96" s="150" customFormat="1" x14ac:dyDescent="0.2">
      <c r="A32" s="146" t="s">
        <v>81</v>
      </c>
      <c r="B32" s="146" t="str">
        <f t="shared" si="101"/>
        <v>CAGW</v>
      </c>
      <c r="C32" s="52" t="s">
        <v>15</v>
      </c>
      <c r="D32" s="52" t="s">
        <v>79</v>
      </c>
      <c r="E32" s="52" t="s">
        <v>93</v>
      </c>
      <c r="F32" s="52" t="str">
        <f>D32&amp;E32&amp;C32</f>
        <v>DOTHPCAGW</v>
      </c>
      <c r="G32" s="52" t="str">
        <f>E32&amp;C32</f>
        <v>OTHPCAGW</v>
      </c>
      <c r="H32" s="150">
        <v>-253034447.34</v>
      </c>
      <c r="I32" s="150">
        <v>-1572314.5335071562</v>
      </c>
      <c r="J32" s="150">
        <f t="shared" si="102"/>
        <v>-254606761.87350717</v>
      </c>
      <c r="K32" s="150">
        <v>-1573027.4703788846</v>
      </c>
      <c r="L32" s="150">
        <f t="shared" si="103"/>
        <v>-256179789.34388605</v>
      </c>
      <c r="M32" s="150">
        <v>-1573740.3921481231</v>
      </c>
      <c r="N32" s="150">
        <f t="shared" si="104"/>
        <v>-257753529.73603418</v>
      </c>
      <c r="O32" s="150">
        <v>-1573615.3375323825</v>
      </c>
      <c r="P32" s="150">
        <f t="shared" si="105"/>
        <v>-259327145.07356656</v>
      </c>
      <c r="Q32" s="150">
        <v>-1573490.2829166427</v>
      </c>
      <c r="R32" s="150">
        <f t="shared" si="106"/>
        <v>-260900635.35648319</v>
      </c>
      <c r="S32" s="150">
        <v>-1583144.4858624504</v>
      </c>
      <c r="T32" s="150">
        <f t="shared" si="107"/>
        <v>-262483779.84234565</v>
      </c>
      <c r="U32" s="150">
        <v>-1592810.4035057644</v>
      </c>
      <c r="V32" s="150">
        <f t="shared" si="108"/>
        <v>-264076590.24585143</v>
      </c>
      <c r="W32" s="150">
        <v>-1592558.2000147752</v>
      </c>
      <c r="X32" s="150">
        <f t="shared" si="109"/>
        <v>-265669148.4458662</v>
      </c>
      <c r="Y32" s="150">
        <v>-1592319.8075666018</v>
      </c>
      <c r="Z32" s="150">
        <f t="shared" si="110"/>
        <v>-267261468.25343281</v>
      </c>
      <c r="AA32" s="150">
        <v>-1592110.839664741</v>
      </c>
      <c r="AB32" s="150">
        <f t="shared" si="111"/>
        <v>-268853579.09309757</v>
      </c>
      <c r="AC32" s="150">
        <v>-1592240.2710434394</v>
      </c>
      <c r="AD32" s="150">
        <f t="shared" si="112"/>
        <v>-270445819.36414099</v>
      </c>
      <c r="AE32" s="150">
        <v>-1592748.7971573956</v>
      </c>
      <c r="AF32" s="150">
        <f t="shared" si="113"/>
        <v>-272038568.16129839</v>
      </c>
      <c r="AG32" s="150">
        <v>-1593002.062031114</v>
      </c>
      <c r="AH32" s="150">
        <f t="shared" si="114"/>
        <v>-273631570.22332948</v>
      </c>
      <c r="AI32" s="150">
        <v>-1592871.2693594077</v>
      </c>
      <c r="AJ32" s="150">
        <f t="shared" si="115"/>
        <v>-275224441.49268889</v>
      </c>
      <c r="AK32" s="150">
        <v>-1592667.9893407077</v>
      </c>
      <c r="AL32" s="150">
        <f t="shared" si="116"/>
        <v>-276817109.48202962</v>
      </c>
      <c r="AM32" s="150">
        <v>-1592464.7093220081</v>
      </c>
      <c r="AN32" s="150">
        <f t="shared" si="117"/>
        <v>-278409574.19135165</v>
      </c>
      <c r="AO32" s="150">
        <v>-1597448.605068132</v>
      </c>
      <c r="AP32" s="150">
        <f t="shared" si="118"/>
        <v>-280007022.7964198</v>
      </c>
      <c r="AQ32" s="150">
        <v>-1603430.4193815738</v>
      </c>
      <c r="AR32" s="150">
        <f t="shared" si="119"/>
        <v>-281610453.21580136</v>
      </c>
      <c r="AS32" s="150">
        <v>-1604218.8459645393</v>
      </c>
      <c r="AT32" s="150">
        <f t="shared" si="120"/>
        <v>-283214672.06176591</v>
      </c>
      <c r="AU32" s="150">
        <v>-1604003.1420145351</v>
      </c>
      <c r="AV32" s="150">
        <f t="shared" si="121"/>
        <v>-284818675.20378047</v>
      </c>
      <c r="AW32" s="150">
        <v>-1603787.4380645314</v>
      </c>
      <c r="AX32" s="150">
        <f t="shared" si="122"/>
        <v>-286422462.64184499</v>
      </c>
      <c r="AY32" s="150">
        <v>-1603571.7341145275</v>
      </c>
      <c r="AZ32" s="150">
        <f t="shared" si="123"/>
        <v>-288026034.37595952</v>
      </c>
      <c r="BA32" s="150">
        <v>-1603356.0301645235</v>
      </c>
      <c r="BB32" s="150">
        <f t="shared" si="124"/>
        <v>-289629390.40612406</v>
      </c>
      <c r="BC32" s="150">
        <v>-1604661.7299872225</v>
      </c>
      <c r="BD32" s="150">
        <f t="shared" si="125"/>
        <v>-291234052.13611126</v>
      </c>
      <c r="BE32" s="150">
        <v>-1605967.429809921</v>
      </c>
      <c r="BF32" s="150">
        <f t="shared" si="126"/>
        <v>-292840019.56592119</v>
      </c>
      <c r="BG32" s="150">
        <v>-1605751.7258599168</v>
      </c>
      <c r="BH32" s="150">
        <f t="shared" si="127"/>
        <v>-294445771.29178113</v>
      </c>
      <c r="BI32" s="150">
        <v>-1605536.021909913</v>
      </c>
      <c r="BJ32" s="150">
        <f t="shared" si="128"/>
        <v>-296051307.31369102</v>
      </c>
      <c r="BK32" s="150">
        <v>-1605320.3179599091</v>
      </c>
      <c r="BL32" s="150">
        <f t="shared" si="129"/>
        <v>-297656627.63165092</v>
      </c>
      <c r="BM32" s="150">
        <v>-1605104.6140099051</v>
      </c>
      <c r="BN32" s="150">
        <f t="shared" si="130"/>
        <v>-299261732.24566084</v>
      </c>
      <c r="BO32" s="150">
        <v>-1605914.1861737089</v>
      </c>
      <c r="BP32" s="150">
        <f t="shared" si="131"/>
        <v>-300867646.43183458</v>
      </c>
      <c r="BQ32" s="150">
        <v>-1606724.7169454959</v>
      </c>
      <c r="BR32" s="150">
        <f t="shared" si="132"/>
        <v>-302474371.14878005</v>
      </c>
      <c r="BS32" s="150">
        <v>-1606510.9302114591</v>
      </c>
      <c r="BT32" s="150">
        <f t="shared" si="133"/>
        <v>-304080882.07899153</v>
      </c>
      <c r="BU32" s="150">
        <v>-1606297.1434774217</v>
      </c>
      <c r="BV32" s="150">
        <f t="shared" si="134"/>
        <v>-305687179.22246897</v>
      </c>
      <c r="BW32" s="150">
        <v>-1606891.6427125398</v>
      </c>
      <c r="BX32" s="150">
        <f t="shared" si="135"/>
        <v>-307294070.86518151</v>
      </c>
      <c r="BY32" s="150">
        <v>-1607486.1419476578</v>
      </c>
      <c r="BZ32" s="150">
        <f t="shared" si="136"/>
        <v>-308901557.00712919</v>
      </c>
      <c r="CA32" s="150">
        <v>-1609103.1682090757</v>
      </c>
      <c r="CB32" s="150">
        <f t="shared" si="137"/>
        <v>-310510660.17533827</v>
      </c>
      <c r="CC32" s="150">
        <v>-1610720.1944704936</v>
      </c>
      <c r="CD32" s="150">
        <f t="shared" si="138"/>
        <v>-312121380.36980873</v>
      </c>
      <c r="CE32" s="150">
        <v>-1610506.4077364567</v>
      </c>
      <c r="CF32" s="150">
        <f t="shared" si="139"/>
        <v>-313731886.77754521</v>
      </c>
      <c r="CG32" s="150">
        <v>-1610292.6210024194</v>
      </c>
      <c r="CH32" s="150">
        <f t="shared" si="140"/>
        <v>-315342179.39854765</v>
      </c>
      <c r="CI32" s="150">
        <v>-1610078.8342683825</v>
      </c>
      <c r="CJ32" s="150">
        <f t="shared" si="141"/>
        <v>-316952258.23281604</v>
      </c>
      <c r="CK32" s="150">
        <v>-1614143.6753247911</v>
      </c>
      <c r="CL32" s="150">
        <f t="shared" si="142"/>
        <v>-318566401.90814084</v>
      </c>
      <c r="CM32" s="150">
        <v>-1619259.4741685379</v>
      </c>
      <c r="CN32" s="150">
        <f t="shared" si="143"/>
        <v>-320185661.38230938</v>
      </c>
      <c r="CP32" s="151">
        <f t="shared" si="144"/>
        <v>-291236649.5581758</v>
      </c>
      <c r="CQ32" s="151">
        <f t="shared" si="145"/>
        <v>-19279140.532809198</v>
      </c>
      <c r="CR32" s="151">
        <f t="shared" si="146"/>
        <v>-310515790.090985</v>
      </c>
    </row>
    <row r="33" spans="1:96" s="150" customFormat="1" x14ac:dyDescent="0.2">
      <c r="A33" s="146" t="s">
        <v>139</v>
      </c>
      <c r="B33" s="146" t="str">
        <f t="shared" si="101"/>
        <v>SG-W</v>
      </c>
      <c r="C33" s="52" t="s">
        <v>25</v>
      </c>
      <c r="D33" s="52" t="s">
        <v>79</v>
      </c>
      <c r="E33" s="52" t="s">
        <v>93</v>
      </c>
      <c r="F33" s="52" t="str">
        <f>D33&amp;E33&amp;C33</f>
        <v>DOTHPSG-W</v>
      </c>
      <c r="G33" s="52" t="str">
        <f>E33&amp;C33</f>
        <v>OTHPSG-W</v>
      </c>
      <c r="H33" s="150">
        <v>257981879.72999999</v>
      </c>
      <c r="I33" s="150">
        <v>-11828626.148347035</v>
      </c>
      <c r="J33" s="150">
        <f t="shared" si="102"/>
        <v>246153253.58165294</v>
      </c>
      <c r="K33" s="150">
        <v>-11828500.021077983</v>
      </c>
      <c r="L33" s="150">
        <f t="shared" si="103"/>
        <v>234324753.56057495</v>
      </c>
      <c r="M33" s="150">
        <v>-11828459.260365926</v>
      </c>
      <c r="N33" s="150">
        <f t="shared" si="104"/>
        <v>222496294.30020902</v>
      </c>
      <c r="O33" s="150">
        <v>-11828285.746898321</v>
      </c>
      <c r="P33" s="150">
        <f t="shared" si="105"/>
        <v>210668008.55331069</v>
      </c>
      <c r="Q33" s="150">
        <v>-11827686.622186378</v>
      </c>
      <c r="R33" s="150">
        <f t="shared" si="106"/>
        <v>198840321.93112433</v>
      </c>
      <c r="S33" s="150">
        <v>-11832012.481986709</v>
      </c>
      <c r="T33" s="150">
        <f t="shared" si="107"/>
        <v>187008309.44913763</v>
      </c>
      <c r="U33" s="150">
        <v>-11836484.771414142</v>
      </c>
      <c r="V33" s="150">
        <f t="shared" si="108"/>
        <v>175171824.6777235</v>
      </c>
      <c r="W33" s="150">
        <v>-11836178.505956396</v>
      </c>
      <c r="X33" s="150">
        <f t="shared" si="109"/>
        <v>163335646.17176712</v>
      </c>
      <c r="Y33" s="150">
        <v>-11842178.132115852</v>
      </c>
      <c r="Z33" s="150">
        <f t="shared" si="110"/>
        <v>151493468.03965127</v>
      </c>
      <c r="AA33" s="150">
        <v>-11848177.7582753</v>
      </c>
      <c r="AB33" s="150">
        <f t="shared" si="111"/>
        <v>139645290.28137597</v>
      </c>
      <c r="AC33" s="150">
        <v>-11847871.492817558</v>
      </c>
      <c r="AD33" s="150">
        <f t="shared" si="112"/>
        <v>127797418.78855842</v>
      </c>
      <c r="AE33" s="150">
        <v>-11853871.11897701</v>
      </c>
      <c r="AF33" s="150">
        <f t="shared" si="113"/>
        <v>115943547.66958141</v>
      </c>
      <c r="AG33" s="150">
        <v>-11859870.745136462</v>
      </c>
      <c r="AH33" s="150">
        <f t="shared" si="114"/>
        <v>104083676.92444494</v>
      </c>
      <c r="AI33" s="150">
        <v>-11859564.479678718</v>
      </c>
      <c r="AJ33" s="150">
        <f t="shared" si="115"/>
        <v>92224112.444766223</v>
      </c>
      <c r="AK33" s="150">
        <v>-11865564.105838172</v>
      </c>
      <c r="AL33" s="150">
        <f t="shared" si="116"/>
        <v>80358548.338928044</v>
      </c>
      <c r="AM33" s="150">
        <v>-11871624.263316557</v>
      </c>
      <c r="AN33" s="150">
        <f t="shared" si="117"/>
        <v>68486924.075611487</v>
      </c>
      <c r="AO33" s="150">
        <v>-12014495.31672094</v>
      </c>
      <c r="AP33" s="150">
        <f t="shared" si="118"/>
        <v>56472428.758890547</v>
      </c>
      <c r="AQ33" s="150">
        <v>-12164679.481812773</v>
      </c>
      <c r="AR33" s="150">
        <f t="shared" si="119"/>
        <v>44307749.277077772</v>
      </c>
      <c r="AS33" s="150">
        <v>-12173037.549257271</v>
      </c>
      <c r="AT33" s="150">
        <f t="shared" si="120"/>
        <v>32134711.727820501</v>
      </c>
      <c r="AU33" s="150">
        <v>-12175312.663591255</v>
      </c>
      <c r="AV33" s="150">
        <f t="shared" si="121"/>
        <v>19959399.064229246</v>
      </c>
      <c r="AW33" s="150">
        <v>-12188052.793716893</v>
      </c>
      <c r="AX33" s="150">
        <f t="shared" si="122"/>
        <v>7771346.2705123536</v>
      </c>
      <c r="AY33" s="150">
        <v>-12200792.923842533</v>
      </c>
      <c r="AZ33" s="150">
        <f t="shared" si="123"/>
        <v>-4429446.6533301789</v>
      </c>
      <c r="BA33" s="150">
        <v>-12203068.038176518</v>
      </c>
      <c r="BB33" s="150">
        <f t="shared" si="124"/>
        <v>-16632514.691506697</v>
      </c>
      <c r="BC33" s="150">
        <v>-12215808.168302154</v>
      </c>
      <c r="BD33" s="150">
        <f t="shared" si="125"/>
        <v>-28848322.859808851</v>
      </c>
      <c r="BE33" s="150">
        <v>-12229108.749177314</v>
      </c>
      <c r="BF33" s="150">
        <f t="shared" si="126"/>
        <v>-41077431.608986169</v>
      </c>
      <c r="BG33" s="150">
        <v>-12231944.314260822</v>
      </c>
      <c r="BH33" s="150">
        <f t="shared" si="127"/>
        <v>-53309375.923246995</v>
      </c>
      <c r="BI33" s="150">
        <v>-12244684.44438646</v>
      </c>
      <c r="BJ33" s="150">
        <f t="shared" si="128"/>
        <v>-65554060.367633455</v>
      </c>
      <c r="BK33" s="150">
        <v>-12257496.741014525</v>
      </c>
      <c r="BL33" s="150">
        <f t="shared" si="129"/>
        <v>-77811557.108647972</v>
      </c>
      <c r="BM33" s="150">
        <v>-12259916.188353363</v>
      </c>
      <c r="BN33" s="150">
        <f t="shared" si="130"/>
        <v>-90071473.297001332</v>
      </c>
      <c r="BO33" s="150">
        <v>-12273465.209485609</v>
      </c>
      <c r="BP33" s="150">
        <f t="shared" si="131"/>
        <v>-102344938.50648694</v>
      </c>
      <c r="BQ33" s="150">
        <v>-12288617.312660046</v>
      </c>
      <c r="BR33" s="150">
        <f t="shared" si="132"/>
        <v>-114633555.81914699</v>
      </c>
      <c r="BS33" s="150">
        <v>-12294242.924083268</v>
      </c>
      <c r="BT33" s="150">
        <f t="shared" si="133"/>
        <v>-126927798.74323025</v>
      </c>
      <c r="BU33" s="150">
        <v>-12314175.833415579</v>
      </c>
      <c r="BV33" s="150">
        <f t="shared" si="134"/>
        <v>-139241974.57664582</v>
      </c>
      <c r="BW33" s="150">
        <v>-12334108.742747888</v>
      </c>
      <c r="BX33" s="150">
        <f t="shared" si="135"/>
        <v>-151576083.31939369</v>
      </c>
      <c r="BY33" s="150">
        <v>-12339734.354171108</v>
      </c>
      <c r="BZ33" s="150">
        <f t="shared" si="136"/>
        <v>-163915817.67356479</v>
      </c>
      <c r="CA33" s="150">
        <v>-12359667.263503417</v>
      </c>
      <c r="CB33" s="150">
        <f t="shared" si="137"/>
        <v>-176275484.93706822</v>
      </c>
      <c r="CC33" s="150">
        <v>-12379600.172835728</v>
      </c>
      <c r="CD33" s="150">
        <f t="shared" si="138"/>
        <v>-188655085.10990396</v>
      </c>
      <c r="CE33" s="150">
        <v>-12385225.784258951</v>
      </c>
      <c r="CF33" s="150">
        <f t="shared" si="139"/>
        <v>-201040310.89416292</v>
      </c>
      <c r="CG33" s="150">
        <v>-12405158.693591259</v>
      </c>
      <c r="CH33" s="150">
        <f t="shared" si="140"/>
        <v>-213445469.58775419</v>
      </c>
      <c r="CI33" s="150">
        <v>-12425091.602337036</v>
      </c>
      <c r="CJ33" s="150">
        <f t="shared" si="141"/>
        <v>-225870561.19009122</v>
      </c>
      <c r="CK33" s="150">
        <v>-12430717.212587191</v>
      </c>
      <c r="CL33" s="150">
        <f t="shared" si="142"/>
        <v>-238301278.4026784</v>
      </c>
      <c r="CM33" s="150">
        <v>-12455454.566961817</v>
      </c>
      <c r="CN33" s="150">
        <f t="shared" si="143"/>
        <v>-250756732.96964023</v>
      </c>
      <c r="CP33" s="151">
        <f>(AR33+BP33+2*SUM(AT33,AV33,AX33,AZ33,BB33,BD33,BF33,BH33,BJ33,BL33,BN33,))/24</f>
        <v>-28907276.67185868</v>
      </c>
      <c r="CQ33" s="151">
        <f t="shared" si="145"/>
        <v>-147462244.66078335</v>
      </c>
      <c r="CR33" s="151">
        <f t="shared" si="146"/>
        <v>-176369521.33264202</v>
      </c>
    </row>
    <row r="34" spans="1:96" s="150" customFormat="1" x14ac:dyDescent="0.2">
      <c r="A34" s="146" t="s">
        <v>82</v>
      </c>
      <c r="B34" s="146" t="str">
        <f t="shared" si="101"/>
        <v>SG</v>
      </c>
      <c r="C34" s="52" t="s">
        <v>16</v>
      </c>
      <c r="D34" s="52" t="s">
        <v>79</v>
      </c>
      <c r="E34" s="52" t="s">
        <v>93</v>
      </c>
      <c r="F34" s="52" t="str">
        <f>D34&amp;E34&amp;C34</f>
        <v>DOTHPSG</v>
      </c>
      <c r="G34" s="52" t="str">
        <f>E34&amp;C34</f>
        <v>OTHPSG</v>
      </c>
      <c r="H34" s="150">
        <v>-147932.24</v>
      </c>
      <c r="I34" s="150">
        <v>-18.994810250000004</v>
      </c>
      <c r="J34" s="150">
        <f t="shared" si="102"/>
        <v>-147951.23481025</v>
      </c>
      <c r="K34" s="150">
        <v>-18.994810250000004</v>
      </c>
      <c r="L34" s="150">
        <f t="shared" si="103"/>
        <v>-147970.2296205</v>
      </c>
      <c r="M34" s="150">
        <v>-18.994810250000004</v>
      </c>
      <c r="N34" s="150">
        <f t="shared" si="104"/>
        <v>-147989.22443075001</v>
      </c>
      <c r="O34" s="150">
        <v>-18.994810250000004</v>
      </c>
      <c r="P34" s="150">
        <f t="shared" si="105"/>
        <v>-148008.21924100001</v>
      </c>
      <c r="Q34" s="150">
        <v>-18.994810250000004</v>
      </c>
      <c r="R34" s="150">
        <f t="shared" si="106"/>
        <v>-148027.21405125002</v>
      </c>
      <c r="S34" s="150">
        <v>-18.994810250000004</v>
      </c>
      <c r="T34" s="150">
        <f t="shared" si="107"/>
        <v>-148046.20886150002</v>
      </c>
      <c r="U34" s="150">
        <v>-18.994810250000004</v>
      </c>
      <c r="V34" s="150">
        <f t="shared" si="108"/>
        <v>-148065.20367175003</v>
      </c>
      <c r="W34" s="150">
        <v>-18.994810250000004</v>
      </c>
      <c r="X34" s="150">
        <f t="shared" si="109"/>
        <v>-148084.19848200004</v>
      </c>
      <c r="Y34" s="150">
        <v>-18.994810250000004</v>
      </c>
      <c r="Z34" s="150">
        <f t="shared" si="110"/>
        <v>-148103.19329225004</v>
      </c>
      <c r="AA34" s="150">
        <v>-18.994810250000004</v>
      </c>
      <c r="AB34" s="150">
        <f t="shared" si="111"/>
        <v>-148122.18810250005</v>
      </c>
      <c r="AC34" s="150">
        <v>-18.994810250000004</v>
      </c>
      <c r="AD34" s="150">
        <f t="shared" si="112"/>
        <v>-148141.18291275005</v>
      </c>
      <c r="AE34" s="150">
        <v>-18.994810250000004</v>
      </c>
      <c r="AF34" s="150">
        <f t="shared" si="113"/>
        <v>-148160.17772300006</v>
      </c>
      <c r="AG34" s="150">
        <v>-18.994810250000004</v>
      </c>
      <c r="AH34" s="150">
        <f t="shared" si="114"/>
        <v>-148179.17253325006</v>
      </c>
      <c r="AI34" s="150">
        <v>-18.994810250000004</v>
      </c>
      <c r="AJ34" s="150">
        <f t="shared" si="115"/>
        <v>-148198.16734350007</v>
      </c>
      <c r="AK34" s="150">
        <v>-18.994810250000004</v>
      </c>
      <c r="AL34" s="150">
        <f t="shared" si="116"/>
        <v>-148217.16215375008</v>
      </c>
      <c r="AM34" s="150">
        <v>-18.994810250000004</v>
      </c>
      <c r="AN34" s="150">
        <f t="shared" si="117"/>
        <v>-148236.15696400008</v>
      </c>
      <c r="AO34" s="150">
        <v>-18.994810250000004</v>
      </c>
      <c r="AP34" s="150">
        <f t="shared" si="118"/>
        <v>-148255.15177425009</v>
      </c>
      <c r="AQ34" s="150">
        <v>-18.994810250000004</v>
      </c>
      <c r="AR34" s="150">
        <f t="shared" si="119"/>
        <v>-148274.14658450009</v>
      </c>
      <c r="AS34" s="150">
        <v>-18.994810250000004</v>
      </c>
      <c r="AT34" s="150">
        <f t="shared" si="120"/>
        <v>-148293.1413947501</v>
      </c>
      <c r="AU34" s="150">
        <v>-18.994810250000004</v>
      </c>
      <c r="AV34" s="150">
        <f t="shared" si="121"/>
        <v>-148312.1362050001</v>
      </c>
      <c r="AW34" s="150">
        <v>-18.994810250000004</v>
      </c>
      <c r="AX34" s="150">
        <f t="shared" si="122"/>
        <v>-148331.13101525011</v>
      </c>
      <c r="AY34" s="150">
        <v>-18.994810250000004</v>
      </c>
      <c r="AZ34" s="150">
        <f t="shared" si="123"/>
        <v>-148350.12582550012</v>
      </c>
      <c r="BA34" s="150">
        <v>-18.994810250000004</v>
      </c>
      <c r="BB34" s="150">
        <f t="shared" si="124"/>
        <v>-148369.12063575012</v>
      </c>
      <c r="BC34" s="150">
        <v>-18.994810250000004</v>
      </c>
      <c r="BD34" s="150">
        <f t="shared" si="125"/>
        <v>-148388.11544600013</v>
      </c>
      <c r="BE34" s="150">
        <v>-18.994810250000004</v>
      </c>
      <c r="BF34" s="150">
        <f t="shared" si="126"/>
        <v>-148407.11025625013</v>
      </c>
      <c r="BG34" s="150">
        <v>-18.994810250000004</v>
      </c>
      <c r="BH34" s="150">
        <f t="shared" si="127"/>
        <v>-148426.10506650014</v>
      </c>
      <c r="BI34" s="150">
        <v>-18.994810250000004</v>
      </c>
      <c r="BJ34" s="150">
        <f t="shared" si="128"/>
        <v>-148445.09987675014</v>
      </c>
      <c r="BK34" s="150">
        <v>-18.994810250000004</v>
      </c>
      <c r="BL34" s="150">
        <f t="shared" si="129"/>
        <v>-148464.09468700015</v>
      </c>
      <c r="BM34" s="150">
        <v>-18.994810250000004</v>
      </c>
      <c r="BN34" s="150">
        <f t="shared" si="130"/>
        <v>-148483.08949725016</v>
      </c>
      <c r="BO34" s="150">
        <v>-18.994810250000004</v>
      </c>
      <c r="BP34" s="150">
        <f t="shared" si="131"/>
        <v>-148502.08430750016</v>
      </c>
      <c r="BQ34" s="150">
        <v>-18.994810250000004</v>
      </c>
      <c r="BR34" s="150">
        <f t="shared" si="132"/>
        <v>-148521.07911775017</v>
      </c>
      <c r="BS34" s="150">
        <v>-18.994810250000004</v>
      </c>
      <c r="BT34" s="150">
        <f t="shared" si="133"/>
        <v>-148540.07392800017</v>
      </c>
      <c r="BU34" s="150">
        <v>-18.994810250000004</v>
      </c>
      <c r="BV34" s="150">
        <f t="shared" si="134"/>
        <v>-148559.06873825018</v>
      </c>
      <c r="BW34" s="150">
        <v>-18.994810250000004</v>
      </c>
      <c r="BX34" s="150">
        <f t="shared" si="135"/>
        <v>-148578.06354850018</v>
      </c>
      <c r="BY34" s="150">
        <v>-18.994810250000004</v>
      </c>
      <c r="BZ34" s="150">
        <f t="shared" si="136"/>
        <v>-148597.05835875019</v>
      </c>
      <c r="CA34" s="150">
        <v>-18.994810250000004</v>
      </c>
      <c r="CB34" s="150">
        <f t="shared" si="137"/>
        <v>-148616.0531690002</v>
      </c>
      <c r="CC34" s="150">
        <v>-18.994810250000004</v>
      </c>
      <c r="CD34" s="150">
        <f t="shared" si="138"/>
        <v>-148635.0479792502</v>
      </c>
      <c r="CE34" s="150">
        <v>-18.994810250000004</v>
      </c>
      <c r="CF34" s="150">
        <f t="shared" si="139"/>
        <v>-148654.04278950021</v>
      </c>
      <c r="CG34" s="150">
        <v>-18.994810250000004</v>
      </c>
      <c r="CH34" s="150">
        <f t="shared" si="140"/>
        <v>-148673.03759975021</v>
      </c>
      <c r="CI34" s="150">
        <v>-18.994810250000004</v>
      </c>
      <c r="CJ34" s="150">
        <f t="shared" si="141"/>
        <v>-148692.03241000022</v>
      </c>
      <c r="CK34" s="150">
        <v>-18.994810250000004</v>
      </c>
      <c r="CL34" s="150">
        <f t="shared" si="142"/>
        <v>-148711.02722025022</v>
      </c>
      <c r="CM34" s="150">
        <v>-18.994810250000004</v>
      </c>
      <c r="CN34" s="150">
        <f t="shared" si="143"/>
        <v>-148730.02203050023</v>
      </c>
      <c r="CP34" s="151">
        <f t="shared" si="144"/>
        <v>-148388.11544600016</v>
      </c>
      <c r="CQ34" s="151">
        <f t="shared" si="145"/>
        <v>-227.93772300006822</v>
      </c>
      <c r="CR34" s="151">
        <f t="shared" si="146"/>
        <v>-148616.05316900022</v>
      </c>
    </row>
    <row r="35" spans="1:96" s="150" customFormat="1" x14ac:dyDescent="0.2">
      <c r="A35" s="146" t="s">
        <v>123</v>
      </c>
      <c r="B35" s="146"/>
      <c r="C35" s="52"/>
      <c r="D35" s="52"/>
      <c r="E35" s="52"/>
      <c r="F35" s="52"/>
      <c r="G35" s="52"/>
      <c r="H35" s="153">
        <f>SUBTOTAL(9,H31:H34)</f>
        <v>-311797690.72000003</v>
      </c>
      <c r="I35" s="153">
        <f t="shared" ref="I35:CP35" si="147">SUBTOTAL(9,I31:I34)</f>
        <v>-16094238.380713804</v>
      </c>
      <c r="J35" s="153">
        <f t="shared" si="147"/>
        <v>-327891929.10071379</v>
      </c>
      <c r="K35" s="153">
        <f t="shared" si="147"/>
        <v>-16090032.357335873</v>
      </c>
      <c r="L35" s="153">
        <f t="shared" si="147"/>
        <v>-343981961.45804977</v>
      </c>
      <c r="M35" s="153">
        <f t="shared" si="147"/>
        <v>-16086201.560009753</v>
      </c>
      <c r="N35" s="153">
        <f t="shared" si="147"/>
        <v>-360068163.01805943</v>
      </c>
      <c r="O35" s="153">
        <f t="shared" si="147"/>
        <v>-16081552.69343733</v>
      </c>
      <c r="P35" s="153">
        <f t="shared" si="147"/>
        <v>-376149715.71149689</v>
      </c>
      <c r="Q35" s="153">
        <f t="shared" si="147"/>
        <v>-16076189.230276655</v>
      </c>
      <c r="R35" s="153">
        <f t="shared" si="147"/>
        <v>-392225904.94177341</v>
      </c>
      <c r="S35" s="153">
        <f t="shared" si="147"/>
        <v>-16086090.04918471</v>
      </c>
      <c r="T35" s="153">
        <f t="shared" si="147"/>
        <v>-408311994.99095821</v>
      </c>
      <c r="U35" s="153">
        <f t="shared" si="147"/>
        <v>-16096225.083469037</v>
      </c>
      <c r="V35" s="153">
        <f t="shared" si="147"/>
        <v>-424408220.07442719</v>
      </c>
      <c r="W35" s="153">
        <f t="shared" si="147"/>
        <v>-16091027.70214982</v>
      </c>
      <c r="X35" s="153">
        <f t="shared" si="147"/>
        <v>-440499247.77657706</v>
      </c>
      <c r="Y35" s="153">
        <f t="shared" si="147"/>
        <v>-16092419.199552417</v>
      </c>
      <c r="Z35" s="153">
        <f t="shared" si="147"/>
        <v>-456591666.97612953</v>
      </c>
      <c r="AA35" s="153">
        <f t="shared" si="147"/>
        <v>-16094525.274200017</v>
      </c>
      <c r="AB35" s="153">
        <f t="shared" si="147"/>
        <v>-472686192.25032938</v>
      </c>
      <c r="AC35" s="153">
        <f t="shared" si="147"/>
        <v>-16090524.05783559</v>
      </c>
      <c r="AD35" s="153">
        <f t="shared" si="147"/>
        <v>-488776716.30816507</v>
      </c>
      <c r="AE35" s="153">
        <f t="shared" si="147"/>
        <v>-16092574.351640454</v>
      </c>
      <c r="AF35" s="153">
        <f t="shared" si="147"/>
        <v>-504869290.6598056</v>
      </c>
      <c r="AG35" s="153">
        <f t="shared" si="147"/>
        <v>-16094240.006818667</v>
      </c>
      <c r="AH35" s="153">
        <f t="shared" si="147"/>
        <v>-520963530.66662431</v>
      </c>
      <c r="AI35" s="153">
        <f t="shared" si="147"/>
        <v>-16089164.036318732</v>
      </c>
      <c r="AJ35" s="153">
        <f t="shared" si="147"/>
        <v>-537052694.70294297</v>
      </c>
      <c r="AK35" s="153">
        <f t="shared" si="147"/>
        <v>-16090321.470089002</v>
      </c>
      <c r="AL35" s="153">
        <f t="shared" si="147"/>
        <v>-553143016.17303205</v>
      </c>
      <c r="AM35" s="153">
        <f t="shared" si="147"/>
        <v>-16158430.18888226</v>
      </c>
      <c r="AN35" s="153">
        <f t="shared" si="147"/>
        <v>-569301446.36191416</v>
      </c>
      <c r="AO35" s="153">
        <f t="shared" si="147"/>
        <v>-16368536.97936634</v>
      </c>
      <c r="AP35" s="153">
        <f t="shared" si="147"/>
        <v>-585669983.3412807</v>
      </c>
      <c r="AQ35" s="153">
        <f t="shared" si="147"/>
        <v>-16523377.481684685</v>
      </c>
      <c r="AR35" s="153">
        <f t="shared" si="147"/>
        <v>-602193360.82296526</v>
      </c>
      <c r="AS35" s="153">
        <f t="shared" si="147"/>
        <v>-16531201.087641943</v>
      </c>
      <c r="AT35" s="153">
        <f t="shared" si="147"/>
        <v>-618724561.91060722</v>
      </c>
      <c r="AU35" s="153">
        <f t="shared" si="147"/>
        <v>-16528626.763688892</v>
      </c>
      <c r="AV35" s="153">
        <f t="shared" si="147"/>
        <v>-635253188.67429614</v>
      </c>
      <c r="AW35" s="153">
        <f t="shared" si="147"/>
        <v>-16536517.455527494</v>
      </c>
      <c r="AX35" s="153">
        <f t="shared" si="147"/>
        <v>-651789706.12982368</v>
      </c>
      <c r="AY35" s="153">
        <f t="shared" si="147"/>
        <v>-16586955.64305339</v>
      </c>
      <c r="AZ35" s="153">
        <f t="shared" si="147"/>
        <v>-668376661.7728771</v>
      </c>
      <c r="BA35" s="153">
        <f t="shared" si="147"/>
        <v>-16627851.717219453</v>
      </c>
      <c r="BB35" s="153">
        <f t="shared" si="147"/>
        <v>-685004513.49009657</v>
      </c>
      <c r="BC35" s="153">
        <f t="shared" si="147"/>
        <v>-16638239.942073574</v>
      </c>
      <c r="BD35" s="153">
        <f t="shared" si="147"/>
        <v>-701642753.43217003</v>
      </c>
      <c r="BE35" s="153">
        <f t="shared" si="147"/>
        <v>-16648536.826956548</v>
      </c>
      <c r="BF35" s="153">
        <f t="shared" si="147"/>
        <v>-718291290.25912666</v>
      </c>
      <c r="BG35" s="153">
        <f t="shared" si="147"/>
        <v>-16646794.065464173</v>
      </c>
      <c r="BH35" s="153">
        <f t="shared" si="147"/>
        <v>-734938084.32459092</v>
      </c>
      <c r="BI35" s="153">
        <f t="shared" si="147"/>
        <v>-16654684.757302774</v>
      </c>
      <c r="BJ35" s="153">
        <f t="shared" si="147"/>
        <v>-751592769.08189368</v>
      </c>
      <c r="BK35" s="153">
        <f t="shared" si="147"/>
        <v>-16662647.615643805</v>
      </c>
      <c r="BL35" s="153">
        <f t="shared" si="147"/>
        <v>-768255416.69753742</v>
      </c>
      <c r="BM35" s="153">
        <f t="shared" si="147"/>
        <v>-16660217.624695607</v>
      </c>
      <c r="BN35" s="153">
        <f t="shared" si="147"/>
        <v>-784915634.32223308</v>
      </c>
      <c r="BO35" s="153">
        <f t="shared" si="147"/>
        <v>-16670050.78616346</v>
      </c>
      <c r="BP35" s="153">
        <f t="shared" si="147"/>
        <v>-801585685.10839665</v>
      </c>
      <c r="BQ35" s="153">
        <f t="shared" si="147"/>
        <v>-16681490.214835873</v>
      </c>
      <c r="BR35" s="153">
        <f t="shared" si="147"/>
        <v>-818267175.32323253</v>
      </c>
      <c r="BS35" s="153">
        <f t="shared" si="147"/>
        <v>-16682272.758296797</v>
      </c>
      <c r="BT35" s="153">
        <f t="shared" si="147"/>
        <v>-834949448.08152926</v>
      </c>
      <c r="BU35" s="153">
        <f t="shared" si="147"/>
        <v>-16769993.973199788</v>
      </c>
      <c r="BV35" s="153">
        <f t="shared" si="147"/>
        <v>-851719442.0547291</v>
      </c>
      <c r="BW35" s="153">
        <f t="shared" si="147"/>
        <v>-16905183.778276633</v>
      </c>
      <c r="BX35" s="153">
        <f t="shared" si="147"/>
        <v>-868624625.83300555</v>
      </c>
      <c r="BY35" s="153">
        <f t="shared" si="147"/>
        <v>-16981777.505826954</v>
      </c>
      <c r="BZ35" s="153">
        <f t="shared" si="147"/>
        <v>-885606403.33883274</v>
      </c>
      <c r="CA35" s="153">
        <f t="shared" si="147"/>
        <v>-17027095.314173061</v>
      </c>
      <c r="CB35" s="153">
        <f t="shared" si="147"/>
        <v>-902633498.65300584</v>
      </c>
      <c r="CC35" s="153">
        <f t="shared" si="147"/>
        <v>-17044070.528603625</v>
      </c>
      <c r="CD35" s="153">
        <f t="shared" si="147"/>
        <v>-919677569.18160939</v>
      </c>
      <c r="CE35" s="153">
        <f t="shared" si="147"/>
        <v>-17044853.072064545</v>
      </c>
      <c r="CF35" s="153">
        <f t="shared" si="147"/>
        <v>-936722422.25367391</v>
      </c>
      <c r="CG35" s="153">
        <f t="shared" si="147"/>
        <v>-17059942.913434558</v>
      </c>
      <c r="CH35" s="153">
        <f t="shared" si="147"/>
        <v>-953782365.16710854</v>
      </c>
      <c r="CI35" s="153">
        <f t="shared" si="147"/>
        <v>-17075240.641278293</v>
      </c>
      <c r="CJ35" s="153">
        <f t="shared" si="147"/>
        <v>-970857605.80838692</v>
      </c>
      <c r="CK35" s="153">
        <f t="shared" si="147"/>
        <v>-17080509.698416855</v>
      </c>
      <c r="CL35" s="153">
        <f t="shared" si="147"/>
        <v>-987938115.50680363</v>
      </c>
      <c r="CM35" s="153">
        <f t="shared" si="147"/>
        <v>-17105964.387051664</v>
      </c>
      <c r="CN35" s="153">
        <f t="shared" si="147"/>
        <v>-1005044079.8938555</v>
      </c>
      <c r="CP35" s="154">
        <f t="shared" si="147"/>
        <v>-701722841.92174435</v>
      </c>
      <c r="CQ35" s="154">
        <f t="shared" ref="CQ35:CR35" si="148">SUBTOTAL(9,CQ31:CQ34)</f>
        <v>-201118287.55350921</v>
      </c>
      <c r="CR35" s="154">
        <f t="shared" si="148"/>
        <v>-902841129.47525358</v>
      </c>
    </row>
    <row r="36" spans="1:96" s="150" customFormat="1" x14ac:dyDescent="0.2">
      <c r="A36" s="146"/>
      <c r="B36" s="146"/>
      <c r="C36" s="52"/>
      <c r="D36" s="52"/>
      <c r="E36" s="52"/>
      <c r="F36" s="52"/>
      <c r="G36" s="52"/>
      <c r="CP36" s="151"/>
      <c r="CQ36" s="151"/>
      <c r="CR36" s="151"/>
    </row>
    <row r="37" spans="1:96" s="150" customFormat="1" x14ac:dyDescent="0.2">
      <c r="A37" s="2" t="s">
        <v>95</v>
      </c>
      <c r="B37" s="146"/>
      <c r="C37" s="52"/>
      <c r="D37" s="52"/>
      <c r="E37" s="52"/>
      <c r="F37" s="52"/>
      <c r="G37" s="52"/>
      <c r="CP37" s="151"/>
      <c r="CQ37" s="151"/>
      <c r="CR37" s="151"/>
    </row>
    <row r="38" spans="1:96" s="150" customFormat="1" x14ac:dyDescent="0.2">
      <c r="A38" s="146" t="s">
        <v>78</v>
      </c>
      <c r="B38" s="146" t="str">
        <f t="shared" ref="B38:B41" si="149">C38</f>
        <v>CAGE</v>
      </c>
      <c r="C38" s="52" t="s">
        <v>14</v>
      </c>
      <c r="D38" s="52" t="s">
        <v>79</v>
      </c>
      <c r="E38" s="52" t="s">
        <v>96</v>
      </c>
      <c r="F38" s="52" t="str">
        <f t="shared" ref="F38:F41" si="150">D38&amp;E38&amp;C38</f>
        <v>DTRNPCAGE</v>
      </c>
      <c r="G38" s="52" t="str">
        <f t="shared" ref="G38:G41" si="151">E38&amp;C38</f>
        <v>TRNPCAGE</v>
      </c>
      <c r="H38" s="150">
        <v>-47993273.899999999</v>
      </c>
      <c r="I38" s="150">
        <v>-241160.0601100224</v>
      </c>
      <c r="J38" s="150">
        <f t="shared" ref="J38:J41" si="152">H38+I38</f>
        <v>-48234433.960110024</v>
      </c>
      <c r="K38" s="150">
        <v>-241160.0601100224</v>
      </c>
      <c r="L38" s="150">
        <f t="shared" ref="L38:L41" si="153">J38+K38</f>
        <v>-48475594.020220049</v>
      </c>
      <c r="M38" s="150">
        <v>-241160.0601100224</v>
      </c>
      <c r="N38" s="150">
        <f t="shared" ref="N38:N41" si="154">L38+M38</f>
        <v>-48716754.080330074</v>
      </c>
      <c r="O38" s="150">
        <v>-241160.0601100224</v>
      </c>
      <c r="P38" s="150">
        <f t="shared" ref="P38:P41" si="155">N38+O38</f>
        <v>-48957914.140440099</v>
      </c>
      <c r="Q38" s="150">
        <v>-241160.0601100224</v>
      </c>
      <c r="R38" s="150">
        <f t="shared" ref="R38:R41" si="156">P38+Q38</f>
        <v>-49199074.200550124</v>
      </c>
      <c r="S38" s="150">
        <v>-241160.0601100224</v>
      </c>
      <c r="T38" s="150">
        <f t="shared" ref="T38:T41" si="157">R38+S38</f>
        <v>-49440234.260660149</v>
      </c>
      <c r="U38" s="150">
        <v>-241160.0601100224</v>
      </c>
      <c r="V38" s="150">
        <f t="shared" ref="V38:V41" si="158">T38+U38</f>
        <v>-49681394.320770174</v>
      </c>
      <c r="W38" s="150">
        <v>-241160.0601100224</v>
      </c>
      <c r="X38" s="150">
        <f t="shared" ref="X38:X41" si="159">V38+W38</f>
        <v>-49922554.380880199</v>
      </c>
      <c r="Y38" s="150">
        <v>-241160.0601100224</v>
      </c>
      <c r="Z38" s="150">
        <f t="shared" ref="Z38:Z41" si="160">X38+Y38</f>
        <v>-50163714.440990224</v>
      </c>
      <c r="AA38" s="150">
        <v>-241160.0601100224</v>
      </c>
      <c r="AB38" s="150">
        <f t="shared" ref="AB38:AB41" si="161">Z38+AA38</f>
        <v>-50404874.50110025</v>
      </c>
      <c r="AC38" s="150">
        <v>-241160.0601100224</v>
      </c>
      <c r="AD38" s="150">
        <f t="shared" ref="AD38:AD41" si="162">AB38+AC38</f>
        <v>-50646034.561210275</v>
      </c>
      <c r="AE38" s="150">
        <v>-241160.0601100224</v>
      </c>
      <c r="AF38" s="150">
        <f t="shared" ref="AF38:AF41" si="163">AD38+AE38</f>
        <v>-50887194.6213203</v>
      </c>
      <c r="AG38" s="150">
        <v>-241160.0601100224</v>
      </c>
      <c r="AH38" s="150">
        <f t="shared" ref="AH38:AH41" si="164">AF38+AG38</f>
        <v>-51128354.681430325</v>
      </c>
      <c r="AI38" s="150">
        <v>-241160.0601100224</v>
      </c>
      <c r="AJ38" s="150">
        <f t="shared" ref="AJ38:AJ41" si="165">AH38+AI38</f>
        <v>-51369514.74154035</v>
      </c>
      <c r="AK38" s="150">
        <v>-241160.0601100224</v>
      </c>
      <c r="AL38" s="150">
        <f t="shared" ref="AL38:AL41" si="166">AJ38+AK38</f>
        <v>-51610674.801650375</v>
      </c>
      <c r="AM38" s="150">
        <v>-241160.0601100224</v>
      </c>
      <c r="AN38" s="150">
        <f t="shared" ref="AN38:AN41" si="167">AL38+AM38</f>
        <v>-51851834.8617604</v>
      </c>
      <c r="AO38" s="150">
        <v>-241160.0601100224</v>
      </c>
      <c r="AP38" s="150">
        <f t="shared" ref="AP38:AP41" si="168">AN38+AO38</f>
        <v>-52092994.921870425</v>
      </c>
      <c r="AQ38" s="150">
        <v>-241160.0601100224</v>
      </c>
      <c r="AR38" s="150">
        <f t="shared" ref="AR38:AR41" si="169">AP38+AQ38</f>
        <v>-52334154.98198045</v>
      </c>
      <c r="AS38" s="150">
        <v>-241160.0601100224</v>
      </c>
      <c r="AT38" s="150">
        <f t="shared" ref="AT38:AT41" si="170">AR38+AS38</f>
        <v>-52575315.042090476</v>
      </c>
      <c r="AU38" s="150">
        <v>-241160.0601100224</v>
      </c>
      <c r="AV38" s="150">
        <f t="shared" ref="AV38:AV41" si="171">AT38+AU38</f>
        <v>-52816475.102200501</v>
      </c>
      <c r="AW38" s="150">
        <v>-241160.0601100224</v>
      </c>
      <c r="AX38" s="150">
        <f t="shared" ref="AX38:AX41" si="172">AV38+AW38</f>
        <v>-53057635.162310526</v>
      </c>
      <c r="AY38" s="150">
        <v>-241160.0601100224</v>
      </c>
      <c r="AZ38" s="150">
        <f t="shared" ref="AZ38:AZ41" si="173">AX38+AY38</f>
        <v>-53298795.222420551</v>
      </c>
      <c r="BA38" s="150">
        <v>-241160.0601100224</v>
      </c>
      <c r="BB38" s="150">
        <f t="shared" ref="BB38:BB41" si="174">AZ38+BA38</f>
        <v>-53539955.282530576</v>
      </c>
      <c r="BC38" s="150">
        <v>-241160.0601100224</v>
      </c>
      <c r="BD38" s="150">
        <f t="shared" ref="BD38:BD41" si="175">BB38+BC38</f>
        <v>-53781115.342640601</v>
      </c>
      <c r="BE38" s="150">
        <v>-241160.0601100224</v>
      </c>
      <c r="BF38" s="150">
        <f t="shared" ref="BF38:BF41" si="176">BD38+BE38</f>
        <v>-54022275.402750626</v>
      </c>
      <c r="BG38" s="150">
        <v>-241160.0601100224</v>
      </c>
      <c r="BH38" s="150">
        <f t="shared" ref="BH38:BH41" si="177">BF38+BG38</f>
        <v>-54263435.462860651</v>
      </c>
      <c r="BI38" s="150">
        <v>-241160.0601100224</v>
      </c>
      <c r="BJ38" s="150">
        <f t="shared" ref="BJ38:BJ41" si="178">BH38+BI38</f>
        <v>-54504595.522970676</v>
      </c>
      <c r="BK38" s="150">
        <v>-241160.0601100224</v>
      </c>
      <c r="BL38" s="150">
        <f t="shared" ref="BL38:BL41" si="179">BJ38+BK38</f>
        <v>-54745755.583080702</v>
      </c>
      <c r="BM38" s="150">
        <v>-241160.0601100224</v>
      </c>
      <c r="BN38" s="150">
        <f t="shared" ref="BN38:BN41" si="180">BL38+BM38</f>
        <v>-54986915.643190727</v>
      </c>
      <c r="BO38" s="150">
        <v>-241160.0601100224</v>
      </c>
      <c r="BP38" s="150">
        <f t="shared" ref="BP38:BP41" si="181">BN38+BO38</f>
        <v>-55228075.703300752</v>
      </c>
      <c r="BQ38" s="150">
        <v>-241160.0601100224</v>
      </c>
      <c r="BR38" s="150">
        <f t="shared" ref="BR38:BR41" si="182">BP38+BQ38</f>
        <v>-55469235.763410777</v>
      </c>
      <c r="BS38" s="150">
        <v>-241160.0601100224</v>
      </c>
      <c r="BT38" s="150">
        <f t="shared" ref="BT38:BT41" si="183">BR38+BS38</f>
        <v>-55710395.823520802</v>
      </c>
      <c r="BU38" s="150">
        <v>-241160.0601100224</v>
      </c>
      <c r="BV38" s="150">
        <f t="shared" ref="BV38:BV41" si="184">BT38+BU38</f>
        <v>-55951555.883630827</v>
      </c>
      <c r="BW38" s="150">
        <v>-241160.0601100224</v>
      </c>
      <c r="BX38" s="150">
        <f t="shared" ref="BX38:BX41" si="185">BV38+BW38</f>
        <v>-56192715.943740852</v>
      </c>
      <c r="BY38" s="150">
        <v>-241160.0601100224</v>
      </c>
      <c r="BZ38" s="150">
        <f t="shared" ref="BZ38:BZ41" si="186">BX38+BY38</f>
        <v>-56433876.003850877</v>
      </c>
      <c r="CA38" s="150">
        <v>-241160.0601100224</v>
      </c>
      <c r="CB38" s="150">
        <f t="shared" ref="CB38:CB41" si="187">BZ38+CA38</f>
        <v>-56675036.063960902</v>
      </c>
      <c r="CC38" s="150">
        <v>-241160.0601100224</v>
      </c>
      <c r="CD38" s="150">
        <f t="shared" ref="CD38:CD41" si="188">CB38+CC38</f>
        <v>-56916196.124070928</v>
      </c>
      <c r="CE38" s="150">
        <v>-241160.0601100224</v>
      </c>
      <c r="CF38" s="150">
        <f t="shared" ref="CF38:CF41" si="189">CD38+CE38</f>
        <v>-57157356.184180953</v>
      </c>
      <c r="CG38" s="150">
        <v>-241160.0601100224</v>
      </c>
      <c r="CH38" s="150">
        <f t="shared" ref="CH38:CH41" si="190">CF38+CG38</f>
        <v>-57398516.244290978</v>
      </c>
      <c r="CI38" s="150">
        <v>-241160.0601100224</v>
      </c>
      <c r="CJ38" s="150">
        <f t="shared" ref="CJ38:CJ41" si="191">CH38+CI38</f>
        <v>-57639676.304401003</v>
      </c>
      <c r="CK38" s="150">
        <v>-241160.0601100224</v>
      </c>
      <c r="CL38" s="150">
        <f t="shared" ref="CL38:CL41" si="192">CJ38+CK38</f>
        <v>-57880836.364511028</v>
      </c>
      <c r="CM38" s="150">
        <v>-241160.0601100224</v>
      </c>
      <c r="CN38" s="150">
        <f t="shared" ref="CN38:CN41" si="193">CL38+CM38</f>
        <v>-58121996.424621053</v>
      </c>
      <c r="CP38" s="151">
        <f t="shared" ref="CP38:CP41" si="194">(AR38+BP38+2*SUM(AT38,AV38,AX38,AZ38,BB38,BD38,BF38,BH38,BJ38,BL38,BN38,))/24</f>
        <v>-53781115.342640601</v>
      </c>
      <c r="CQ38" s="151">
        <f t="shared" ref="CQ38:CQ41" si="195">CR38-CP38</f>
        <v>-2893920.7213203087</v>
      </c>
      <c r="CR38" s="151">
        <f t="shared" ref="CR38:CR41" si="196">(BP38+CN38+2*SUM(BR38,BT38,BV38,BX38,BZ38,CB38,CD38,CF38,CH38,CJ38,CL38,))/24</f>
        <v>-56675036.06396091</v>
      </c>
    </row>
    <row r="39" spans="1:96" s="150" customFormat="1" x14ac:dyDescent="0.2">
      <c r="A39" s="146" t="s">
        <v>81</v>
      </c>
      <c r="B39" s="146" t="str">
        <f t="shared" si="149"/>
        <v>CAGW</v>
      </c>
      <c r="C39" s="52" t="s">
        <v>15</v>
      </c>
      <c r="D39" s="52" t="s">
        <v>79</v>
      </c>
      <c r="E39" s="52" t="s">
        <v>96</v>
      </c>
      <c r="F39" s="52" t="str">
        <f t="shared" si="150"/>
        <v>DTRNPCAGW</v>
      </c>
      <c r="G39" s="52" t="str">
        <f t="shared" si="151"/>
        <v>TRNPCAGW</v>
      </c>
      <c r="H39" s="150">
        <v>-3948511.7721923823</v>
      </c>
      <c r="I39" s="150">
        <v>-23595.935184168058</v>
      </c>
      <c r="J39" s="150">
        <f t="shared" si="152"/>
        <v>-3972107.7073765504</v>
      </c>
      <c r="K39" s="150">
        <v>-23591.771370837498</v>
      </c>
      <c r="L39" s="150">
        <f t="shared" si="153"/>
        <v>-3995699.4787473879</v>
      </c>
      <c r="M39" s="150">
        <v>-23587.607557506944</v>
      </c>
      <c r="N39" s="150">
        <f t="shared" si="154"/>
        <v>-4019287.0863048946</v>
      </c>
      <c r="O39" s="150">
        <v>-23583.443744176388</v>
      </c>
      <c r="P39" s="150">
        <f t="shared" si="155"/>
        <v>-4042870.5300490712</v>
      </c>
      <c r="Q39" s="150">
        <v>-23579.279930845831</v>
      </c>
      <c r="R39" s="150">
        <f t="shared" si="156"/>
        <v>-4066449.809979917</v>
      </c>
      <c r="S39" s="150">
        <v>-23575.116117515277</v>
      </c>
      <c r="T39" s="150">
        <f t="shared" si="157"/>
        <v>-4090024.9260974322</v>
      </c>
      <c r="U39" s="150">
        <v>-23570.952304184717</v>
      </c>
      <c r="V39" s="150">
        <f t="shared" si="158"/>
        <v>-4113595.8784016171</v>
      </c>
      <c r="W39" s="150">
        <v>-23566.788490854164</v>
      </c>
      <c r="X39" s="150">
        <f t="shared" si="159"/>
        <v>-4137162.6668924713</v>
      </c>
      <c r="Y39" s="150">
        <v>-23562.624677523607</v>
      </c>
      <c r="Z39" s="150">
        <f t="shared" si="160"/>
        <v>-4160725.2915699948</v>
      </c>
      <c r="AA39" s="150">
        <v>-23558.46086419305</v>
      </c>
      <c r="AB39" s="150">
        <f t="shared" si="161"/>
        <v>-4184283.752434188</v>
      </c>
      <c r="AC39" s="150">
        <v>-23554.297050862497</v>
      </c>
      <c r="AD39" s="150">
        <f t="shared" si="162"/>
        <v>-4207838.0494850501</v>
      </c>
      <c r="AE39" s="150">
        <v>-23550.133237531936</v>
      </c>
      <c r="AF39" s="150">
        <f t="shared" si="163"/>
        <v>-4231388.1827225825</v>
      </c>
      <c r="AG39" s="150">
        <v>-23545.969424201379</v>
      </c>
      <c r="AH39" s="150">
        <f t="shared" si="164"/>
        <v>-4254934.1521467837</v>
      </c>
      <c r="AI39" s="150">
        <v>-23541.805610870826</v>
      </c>
      <c r="AJ39" s="150">
        <f t="shared" si="165"/>
        <v>-4278475.9577576546</v>
      </c>
      <c r="AK39" s="150">
        <v>-23537.641797540269</v>
      </c>
      <c r="AL39" s="150">
        <f t="shared" si="166"/>
        <v>-4302013.5995551953</v>
      </c>
      <c r="AM39" s="150">
        <v>-23533.477984209716</v>
      </c>
      <c r="AN39" s="150">
        <f t="shared" si="167"/>
        <v>-4325547.0775394049</v>
      </c>
      <c r="AO39" s="150">
        <v>-23529.314170879155</v>
      </c>
      <c r="AP39" s="150">
        <f t="shared" si="168"/>
        <v>-4349076.3917102842</v>
      </c>
      <c r="AQ39" s="150">
        <v>-23525.150357548599</v>
      </c>
      <c r="AR39" s="150">
        <f t="shared" si="169"/>
        <v>-4372601.5420678323</v>
      </c>
      <c r="AS39" s="150">
        <v>-23520.986544218045</v>
      </c>
      <c r="AT39" s="150">
        <f t="shared" si="170"/>
        <v>-4396122.5286120502</v>
      </c>
      <c r="AU39" s="150">
        <v>-23516.822730887488</v>
      </c>
      <c r="AV39" s="150">
        <f t="shared" si="171"/>
        <v>-4419639.3513429379</v>
      </c>
      <c r="AW39" s="150">
        <v>-23512.658917556935</v>
      </c>
      <c r="AX39" s="150">
        <f t="shared" si="172"/>
        <v>-4443152.0102604944</v>
      </c>
      <c r="AY39" s="150">
        <v>-23508.495104226375</v>
      </c>
      <c r="AZ39" s="150">
        <f t="shared" si="173"/>
        <v>-4466660.5053647207</v>
      </c>
      <c r="BA39" s="150">
        <v>-23504.331290895818</v>
      </c>
      <c r="BB39" s="150">
        <f t="shared" si="174"/>
        <v>-4490164.8366556168</v>
      </c>
      <c r="BC39" s="150">
        <v>-23500.167477565265</v>
      </c>
      <c r="BD39" s="150">
        <f t="shared" si="175"/>
        <v>-4513665.0041331816</v>
      </c>
      <c r="BE39" s="150">
        <v>-23496.003664234708</v>
      </c>
      <c r="BF39" s="150">
        <f t="shared" si="176"/>
        <v>-4537161.0077974163</v>
      </c>
      <c r="BG39" s="150">
        <v>-23491.839850904154</v>
      </c>
      <c r="BH39" s="150">
        <f t="shared" si="177"/>
        <v>-4560652.8476483207</v>
      </c>
      <c r="BI39" s="150">
        <v>-23487.676037573594</v>
      </c>
      <c r="BJ39" s="150">
        <f t="shared" si="178"/>
        <v>-4584140.523685894</v>
      </c>
      <c r="BK39" s="150">
        <v>-23483.512224243037</v>
      </c>
      <c r="BL39" s="150">
        <f t="shared" si="179"/>
        <v>-4607624.035910137</v>
      </c>
      <c r="BM39" s="150">
        <v>-23479.348410912484</v>
      </c>
      <c r="BN39" s="150">
        <f t="shared" si="180"/>
        <v>-4631103.3843210498</v>
      </c>
      <c r="BO39" s="150">
        <v>-23475.184597581927</v>
      </c>
      <c r="BP39" s="150">
        <f t="shared" si="181"/>
        <v>-4654578.5689186314</v>
      </c>
      <c r="BQ39" s="150">
        <v>-23471.020784251366</v>
      </c>
      <c r="BR39" s="150">
        <f t="shared" si="182"/>
        <v>-4678049.5897028828</v>
      </c>
      <c r="BS39" s="150">
        <v>-23466.856970920813</v>
      </c>
      <c r="BT39" s="150">
        <f t="shared" si="183"/>
        <v>-4701516.446673804</v>
      </c>
      <c r="BU39" s="150">
        <v>-23462.693157590256</v>
      </c>
      <c r="BV39" s="150">
        <f t="shared" si="184"/>
        <v>-4724979.139831394</v>
      </c>
      <c r="BW39" s="150">
        <v>-23458.529344259703</v>
      </c>
      <c r="BX39" s="150">
        <f t="shared" si="185"/>
        <v>-4748437.6691756537</v>
      </c>
      <c r="BY39" s="150">
        <v>-23454.365530929146</v>
      </c>
      <c r="BZ39" s="150">
        <f t="shared" si="186"/>
        <v>-4771892.0347065832</v>
      </c>
      <c r="CA39" s="150">
        <v>-23450.201717598586</v>
      </c>
      <c r="CB39" s="150">
        <f t="shared" si="187"/>
        <v>-4795342.2364241816</v>
      </c>
      <c r="CC39" s="150">
        <v>-23446.037904268032</v>
      </c>
      <c r="CD39" s="150">
        <f t="shared" si="188"/>
        <v>-4818788.2743284497</v>
      </c>
      <c r="CE39" s="150">
        <v>-23441.874090937476</v>
      </c>
      <c r="CF39" s="150">
        <f t="shared" si="189"/>
        <v>-4842230.1484193876</v>
      </c>
      <c r="CG39" s="150">
        <v>-23437.710277606922</v>
      </c>
      <c r="CH39" s="150">
        <f t="shared" si="190"/>
        <v>-4865667.8586969944</v>
      </c>
      <c r="CI39" s="150">
        <v>-23433.546464276365</v>
      </c>
      <c r="CJ39" s="150">
        <f t="shared" si="191"/>
        <v>-4889101.4051612709</v>
      </c>
      <c r="CK39" s="150">
        <v>-23429.382650945805</v>
      </c>
      <c r="CL39" s="150">
        <f t="shared" si="192"/>
        <v>-4912530.7878122171</v>
      </c>
      <c r="CM39" s="150">
        <v>-23425.218837615252</v>
      </c>
      <c r="CN39" s="150">
        <f t="shared" si="193"/>
        <v>-4935956.0066498322</v>
      </c>
      <c r="CP39" s="151">
        <f t="shared" si="194"/>
        <v>-4513639.6742687533</v>
      </c>
      <c r="CQ39" s="151">
        <f t="shared" si="195"/>
        <v>-281677.23229100183</v>
      </c>
      <c r="CR39" s="151">
        <f t="shared" si="196"/>
        <v>-4795316.9065597551</v>
      </c>
    </row>
    <row r="40" spans="1:96" s="150" customFormat="1" x14ac:dyDescent="0.2">
      <c r="A40" s="146" t="s">
        <v>85</v>
      </c>
      <c r="B40" s="146" t="str">
        <f t="shared" si="149"/>
        <v>JBG</v>
      </c>
      <c r="C40" s="52" t="s">
        <v>18</v>
      </c>
      <c r="D40" s="52" t="s">
        <v>79</v>
      </c>
      <c r="E40" s="52" t="s">
        <v>96</v>
      </c>
      <c r="F40" s="52" t="str">
        <f t="shared" si="150"/>
        <v>DTRNPJBG</v>
      </c>
      <c r="G40" s="52" t="str">
        <f t="shared" si="151"/>
        <v>TRNPJBG</v>
      </c>
      <c r="H40" s="150">
        <v>0</v>
      </c>
      <c r="I40" s="150">
        <v>0</v>
      </c>
      <c r="J40" s="150">
        <f t="shared" si="152"/>
        <v>0</v>
      </c>
      <c r="K40" s="150">
        <v>0</v>
      </c>
      <c r="L40" s="150">
        <f t="shared" si="153"/>
        <v>0</v>
      </c>
      <c r="M40" s="150">
        <v>0</v>
      </c>
      <c r="N40" s="150">
        <f t="shared" si="154"/>
        <v>0</v>
      </c>
      <c r="O40" s="150">
        <v>0</v>
      </c>
      <c r="P40" s="150">
        <f t="shared" si="155"/>
        <v>0</v>
      </c>
      <c r="Q40" s="150">
        <v>0</v>
      </c>
      <c r="R40" s="150">
        <f t="shared" si="156"/>
        <v>0</v>
      </c>
      <c r="S40" s="150">
        <v>0</v>
      </c>
      <c r="T40" s="150">
        <f t="shared" si="157"/>
        <v>0</v>
      </c>
      <c r="U40" s="150">
        <v>0</v>
      </c>
      <c r="V40" s="150">
        <f t="shared" si="158"/>
        <v>0</v>
      </c>
      <c r="W40" s="150">
        <v>0</v>
      </c>
      <c r="X40" s="150">
        <f t="shared" si="159"/>
        <v>0</v>
      </c>
      <c r="Y40" s="150">
        <v>0</v>
      </c>
      <c r="Z40" s="150">
        <f t="shared" si="160"/>
        <v>0</v>
      </c>
      <c r="AA40" s="150">
        <v>0</v>
      </c>
      <c r="AB40" s="150">
        <f t="shared" si="161"/>
        <v>0</v>
      </c>
      <c r="AC40" s="150">
        <v>0</v>
      </c>
      <c r="AD40" s="150">
        <f t="shared" si="162"/>
        <v>0</v>
      </c>
      <c r="AE40" s="150">
        <v>0</v>
      </c>
      <c r="AF40" s="150">
        <f t="shared" si="163"/>
        <v>0</v>
      </c>
      <c r="AG40" s="150">
        <v>0</v>
      </c>
      <c r="AH40" s="150">
        <f t="shared" si="164"/>
        <v>0</v>
      </c>
      <c r="AI40" s="150">
        <v>0</v>
      </c>
      <c r="AJ40" s="150">
        <f t="shared" si="165"/>
        <v>0</v>
      </c>
      <c r="AK40" s="150">
        <v>0</v>
      </c>
      <c r="AL40" s="150">
        <f t="shared" si="166"/>
        <v>0</v>
      </c>
      <c r="AM40" s="150">
        <v>0</v>
      </c>
      <c r="AN40" s="150">
        <f t="shared" si="167"/>
        <v>0</v>
      </c>
      <c r="AO40" s="150">
        <v>0</v>
      </c>
      <c r="AP40" s="150">
        <f t="shared" si="168"/>
        <v>0</v>
      </c>
      <c r="AQ40" s="150">
        <v>0</v>
      </c>
      <c r="AR40" s="150">
        <f t="shared" si="169"/>
        <v>0</v>
      </c>
      <c r="AS40" s="150">
        <v>0</v>
      </c>
      <c r="AT40" s="150">
        <f t="shared" si="170"/>
        <v>0</v>
      </c>
      <c r="AU40" s="150">
        <v>0</v>
      </c>
      <c r="AV40" s="150">
        <f t="shared" si="171"/>
        <v>0</v>
      </c>
      <c r="AW40" s="150">
        <v>0</v>
      </c>
      <c r="AX40" s="150">
        <f t="shared" si="172"/>
        <v>0</v>
      </c>
      <c r="AY40" s="150">
        <v>0</v>
      </c>
      <c r="AZ40" s="150">
        <f t="shared" si="173"/>
        <v>0</v>
      </c>
      <c r="BA40" s="150">
        <v>0</v>
      </c>
      <c r="BB40" s="150">
        <f t="shared" si="174"/>
        <v>0</v>
      </c>
      <c r="BC40" s="150">
        <v>0</v>
      </c>
      <c r="BD40" s="150">
        <f t="shared" si="175"/>
        <v>0</v>
      </c>
      <c r="BE40" s="150">
        <v>0</v>
      </c>
      <c r="BF40" s="150">
        <f t="shared" si="176"/>
        <v>0</v>
      </c>
      <c r="BG40" s="150">
        <v>0</v>
      </c>
      <c r="BH40" s="150">
        <f t="shared" si="177"/>
        <v>0</v>
      </c>
      <c r="BI40" s="150">
        <v>0</v>
      </c>
      <c r="BJ40" s="150">
        <f t="shared" si="178"/>
        <v>0</v>
      </c>
      <c r="BK40" s="150">
        <v>0</v>
      </c>
      <c r="BL40" s="150">
        <f t="shared" si="179"/>
        <v>0</v>
      </c>
      <c r="BM40" s="150">
        <v>0</v>
      </c>
      <c r="BN40" s="150">
        <f t="shared" si="180"/>
        <v>0</v>
      </c>
      <c r="BO40" s="150">
        <v>0</v>
      </c>
      <c r="BP40" s="150">
        <f t="shared" si="181"/>
        <v>0</v>
      </c>
      <c r="BQ40" s="150">
        <v>0</v>
      </c>
      <c r="BR40" s="150">
        <f t="shared" si="182"/>
        <v>0</v>
      </c>
      <c r="BS40" s="150">
        <v>0</v>
      </c>
      <c r="BT40" s="150">
        <f t="shared" si="183"/>
        <v>0</v>
      </c>
      <c r="BU40" s="150">
        <v>0</v>
      </c>
      <c r="BV40" s="150">
        <f t="shared" si="184"/>
        <v>0</v>
      </c>
      <c r="BW40" s="150">
        <v>0</v>
      </c>
      <c r="BX40" s="150">
        <f t="shared" si="185"/>
        <v>0</v>
      </c>
      <c r="BY40" s="150">
        <v>0</v>
      </c>
      <c r="BZ40" s="150">
        <f t="shared" si="186"/>
        <v>0</v>
      </c>
      <c r="CA40" s="150">
        <v>0</v>
      </c>
      <c r="CB40" s="150">
        <f t="shared" si="187"/>
        <v>0</v>
      </c>
      <c r="CC40" s="150">
        <v>0</v>
      </c>
      <c r="CD40" s="150">
        <f t="shared" si="188"/>
        <v>0</v>
      </c>
      <c r="CE40" s="150">
        <v>0</v>
      </c>
      <c r="CF40" s="150">
        <f t="shared" si="189"/>
        <v>0</v>
      </c>
      <c r="CG40" s="150">
        <v>0</v>
      </c>
      <c r="CH40" s="150">
        <f t="shared" si="190"/>
        <v>0</v>
      </c>
      <c r="CI40" s="150">
        <v>0</v>
      </c>
      <c r="CJ40" s="150">
        <f t="shared" si="191"/>
        <v>0</v>
      </c>
      <c r="CK40" s="150">
        <v>0</v>
      </c>
      <c r="CL40" s="150">
        <f t="shared" si="192"/>
        <v>0</v>
      </c>
      <c r="CM40" s="150">
        <v>0</v>
      </c>
      <c r="CN40" s="150">
        <f t="shared" si="193"/>
        <v>0</v>
      </c>
      <c r="CP40" s="151">
        <f t="shared" si="194"/>
        <v>0</v>
      </c>
      <c r="CQ40" s="151">
        <f t="shared" si="195"/>
        <v>0</v>
      </c>
      <c r="CR40" s="151">
        <f t="shared" si="196"/>
        <v>0</v>
      </c>
    </row>
    <row r="41" spans="1:96" s="150" customFormat="1" x14ac:dyDescent="0.2">
      <c r="A41" s="146" t="s">
        <v>82</v>
      </c>
      <c r="B41" s="146" t="str">
        <f t="shared" si="149"/>
        <v>SG</v>
      </c>
      <c r="C41" s="52" t="s">
        <v>16</v>
      </c>
      <c r="D41" s="52" t="s">
        <v>79</v>
      </c>
      <c r="E41" s="52" t="s">
        <v>96</v>
      </c>
      <c r="F41" s="52" t="str">
        <f t="shared" si="150"/>
        <v>DTRNPSG</v>
      </c>
      <c r="G41" s="52" t="str">
        <f t="shared" si="151"/>
        <v>TRNPSG</v>
      </c>
      <c r="H41" s="150">
        <v>-2025964978.9303746</v>
      </c>
      <c r="I41" s="150">
        <v>-8867714.1101771221</v>
      </c>
      <c r="J41" s="150">
        <f t="shared" si="152"/>
        <v>-2034832693.0405517</v>
      </c>
      <c r="K41" s="150">
        <v>-8882735.57079692</v>
      </c>
      <c r="L41" s="150">
        <f t="shared" si="153"/>
        <v>-2043715428.6113486</v>
      </c>
      <c r="M41" s="150">
        <v>-8900420.945429692</v>
      </c>
      <c r="N41" s="150">
        <f t="shared" si="154"/>
        <v>-2052615849.5567784</v>
      </c>
      <c r="O41" s="150">
        <v>-8920888.793554455</v>
      </c>
      <c r="P41" s="150">
        <f t="shared" si="155"/>
        <v>-2061536738.350333</v>
      </c>
      <c r="Q41" s="150">
        <v>-8969838.4119989965</v>
      </c>
      <c r="R41" s="150">
        <f t="shared" si="156"/>
        <v>-2070506576.762332</v>
      </c>
      <c r="S41" s="150">
        <v>-9035871.6224607602</v>
      </c>
      <c r="T41" s="150">
        <f t="shared" si="157"/>
        <v>-2079542448.3847928</v>
      </c>
      <c r="U41" s="150">
        <v>-9069969.6924630236</v>
      </c>
      <c r="V41" s="150">
        <f t="shared" si="158"/>
        <v>-2088612418.0772557</v>
      </c>
      <c r="W41" s="150">
        <v>-9073571.3747823946</v>
      </c>
      <c r="X41" s="150">
        <f t="shared" si="159"/>
        <v>-2097685989.452038</v>
      </c>
      <c r="Y41" s="150">
        <v>-9087501.7536604907</v>
      </c>
      <c r="Z41" s="150">
        <f t="shared" si="160"/>
        <v>-2106773491.2056985</v>
      </c>
      <c r="AA41" s="150">
        <v>-9104979.7546006832</v>
      </c>
      <c r="AB41" s="150">
        <f t="shared" si="161"/>
        <v>-2115878470.9602993</v>
      </c>
      <c r="AC41" s="150">
        <v>-9131322.721830694</v>
      </c>
      <c r="AD41" s="150">
        <f t="shared" si="162"/>
        <v>-2125009793.6821299</v>
      </c>
      <c r="AE41" s="150">
        <v>-9168064.0035024825</v>
      </c>
      <c r="AF41" s="150">
        <f t="shared" si="163"/>
        <v>-2134177857.6856322</v>
      </c>
      <c r="AG41" s="150">
        <v>-9188967.4061248656</v>
      </c>
      <c r="AH41" s="150">
        <f t="shared" si="164"/>
        <v>-2143366825.0917571</v>
      </c>
      <c r="AI41" s="150">
        <v>-9203861.5678909961</v>
      </c>
      <c r="AJ41" s="150">
        <f t="shared" si="165"/>
        <v>-2152570686.6596479</v>
      </c>
      <c r="AK41" s="150">
        <v>-9216046.8884899393</v>
      </c>
      <c r="AL41" s="150">
        <f t="shared" si="166"/>
        <v>-2161786733.5481377</v>
      </c>
      <c r="AM41" s="150">
        <v>-9246934.9100860171</v>
      </c>
      <c r="AN41" s="150">
        <f t="shared" si="167"/>
        <v>-2171033668.4582238</v>
      </c>
      <c r="AO41" s="150">
        <v>-9330760.2351437081</v>
      </c>
      <c r="AP41" s="150">
        <f t="shared" si="168"/>
        <v>-2180364428.6933675</v>
      </c>
      <c r="AQ41" s="150">
        <v>-9468194.6723757144</v>
      </c>
      <c r="AR41" s="150">
        <f t="shared" si="169"/>
        <v>-2189832623.3657432</v>
      </c>
      <c r="AS41" s="150">
        <v>-9551286.0438823681</v>
      </c>
      <c r="AT41" s="150">
        <f t="shared" si="170"/>
        <v>-2199383909.4096255</v>
      </c>
      <c r="AU41" s="150">
        <v>-9557471.6856386773</v>
      </c>
      <c r="AV41" s="150">
        <f t="shared" si="171"/>
        <v>-2208941381.0952644</v>
      </c>
      <c r="AW41" s="150">
        <v>-9564560.2037471775</v>
      </c>
      <c r="AX41" s="150">
        <f t="shared" si="172"/>
        <v>-2218505941.2990117</v>
      </c>
      <c r="AY41" s="150">
        <v>-9568907.7865781728</v>
      </c>
      <c r="AZ41" s="150">
        <f t="shared" si="173"/>
        <v>-2228074849.0855899</v>
      </c>
      <c r="BA41" s="150">
        <v>-9619539.6987232994</v>
      </c>
      <c r="BB41" s="150">
        <f t="shared" si="174"/>
        <v>-2237694388.7843132</v>
      </c>
      <c r="BC41" s="150">
        <v>-9783782.4066825844</v>
      </c>
      <c r="BD41" s="150">
        <f t="shared" si="175"/>
        <v>-2247478171.1909957</v>
      </c>
      <c r="BE41" s="150">
        <v>-9906172.7851896323</v>
      </c>
      <c r="BF41" s="150">
        <f t="shared" si="176"/>
        <v>-2257384343.9761853</v>
      </c>
      <c r="BG41" s="150">
        <v>-9958934.5458460934</v>
      </c>
      <c r="BH41" s="150">
        <f t="shared" si="177"/>
        <v>-2267343278.5220313</v>
      </c>
      <c r="BI41" s="150">
        <v>-10023459.649431039</v>
      </c>
      <c r="BJ41" s="150">
        <f t="shared" si="178"/>
        <v>-2277366738.1714625</v>
      </c>
      <c r="BK41" s="150">
        <v>-10053350.858057378</v>
      </c>
      <c r="BL41" s="150">
        <f t="shared" si="179"/>
        <v>-2287420089.02952</v>
      </c>
      <c r="BM41" s="150">
        <v>-10080556.354308395</v>
      </c>
      <c r="BN41" s="150">
        <f t="shared" si="180"/>
        <v>-2297500645.3838286</v>
      </c>
      <c r="BO41" s="150">
        <v>-10157616.016535928</v>
      </c>
      <c r="BP41" s="150">
        <f t="shared" si="181"/>
        <v>-2307658261.4003644</v>
      </c>
      <c r="BQ41" s="150">
        <v>-10268120.936221732</v>
      </c>
      <c r="BR41" s="150">
        <f t="shared" si="182"/>
        <v>-2317926382.336586</v>
      </c>
      <c r="BS41" s="150">
        <v>-10320053.299505247</v>
      </c>
      <c r="BT41" s="150">
        <f t="shared" si="183"/>
        <v>-2328246435.6360912</v>
      </c>
      <c r="BU41" s="150">
        <v>-10366417.343310814</v>
      </c>
      <c r="BV41" s="150">
        <f t="shared" si="184"/>
        <v>-2338612852.9794021</v>
      </c>
      <c r="BW41" s="150">
        <v>-10414437.516161418</v>
      </c>
      <c r="BX41" s="150">
        <f t="shared" si="185"/>
        <v>-2349027290.4955635</v>
      </c>
      <c r="BY41" s="150">
        <v>-10466058.923868446</v>
      </c>
      <c r="BZ41" s="150">
        <f t="shared" si="186"/>
        <v>-2359493349.4194322</v>
      </c>
      <c r="CA41" s="150">
        <v>-10577004.097259218</v>
      </c>
      <c r="CB41" s="150">
        <f t="shared" si="187"/>
        <v>-2370070353.5166912</v>
      </c>
      <c r="CC41" s="150">
        <v>-10654733.703344317</v>
      </c>
      <c r="CD41" s="150">
        <f t="shared" si="188"/>
        <v>-2380725087.2200356</v>
      </c>
      <c r="CE41" s="150">
        <v>-10673580.028261984</v>
      </c>
      <c r="CF41" s="150">
        <f t="shared" si="189"/>
        <v>-2391398667.2482977</v>
      </c>
      <c r="CG41" s="150">
        <v>-10688321.519082149</v>
      </c>
      <c r="CH41" s="150">
        <f t="shared" si="190"/>
        <v>-2402086988.7673798</v>
      </c>
      <c r="CI41" s="150">
        <v>-10712103.081069907</v>
      </c>
      <c r="CJ41" s="150">
        <f t="shared" si="191"/>
        <v>-2412799091.8484497</v>
      </c>
      <c r="CK41" s="150">
        <v>-10751800.447108228</v>
      </c>
      <c r="CL41" s="150">
        <f t="shared" si="192"/>
        <v>-2423550892.295558</v>
      </c>
      <c r="CM41" s="150">
        <v>-10826301.893201144</v>
      </c>
      <c r="CN41" s="150">
        <f t="shared" si="193"/>
        <v>-2434377194.1887593</v>
      </c>
      <c r="CP41" s="151">
        <f t="shared" si="194"/>
        <v>-2247986598.1942401</v>
      </c>
      <c r="CQ41" s="151">
        <f t="shared" si="195"/>
        <v>-122426328.43559742</v>
      </c>
      <c r="CR41" s="151">
        <f t="shared" si="196"/>
        <v>-2370412926.6298375</v>
      </c>
    </row>
    <row r="42" spans="1:96" s="150" customFormat="1" hidden="1" x14ac:dyDescent="0.2">
      <c r="A42" s="146"/>
      <c r="B42" s="146"/>
      <c r="C42" s="52"/>
      <c r="D42" s="52"/>
      <c r="E42" s="52"/>
      <c r="F42" s="52"/>
      <c r="G42" s="52"/>
      <c r="CP42" s="151"/>
      <c r="CQ42" s="151"/>
      <c r="CR42" s="151"/>
    </row>
    <row r="43" spans="1:96" s="150" customFormat="1" hidden="1" x14ac:dyDescent="0.2">
      <c r="A43" s="146"/>
      <c r="B43" s="146"/>
      <c r="C43" s="52"/>
      <c r="D43" s="52"/>
      <c r="E43" s="52"/>
      <c r="F43" s="52"/>
      <c r="G43" s="52"/>
      <c r="CP43" s="151"/>
      <c r="CQ43" s="151"/>
      <c r="CR43" s="151"/>
    </row>
    <row r="44" spans="1:96" s="150" customFormat="1" hidden="1" x14ac:dyDescent="0.2">
      <c r="A44" s="146"/>
      <c r="B44" s="146"/>
      <c r="C44" s="52"/>
      <c r="D44" s="52"/>
      <c r="E44" s="52"/>
      <c r="F44" s="52"/>
      <c r="G44" s="52"/>
      <c r="CP44" s="151"/>
      <c r="CQ44" s="151"/>
      <c r="CR44" s="151"/>
    </row>
    <row r="45" spans="1:96" s="150" customFormat="1" hidden="1" x14ac:dyDescent="0.2">
      <c r="A45" s="146"/>
      <c r="B45" s="146"/>
      <c r="C45" s="52"/>
      <c r="D45" s="52"/>
      <c r="E45" s="52"/>
      <c r="F45" s="52"/>
      <c r="G45" s="52"/>
      <c r="CP45" s="151"/>
      <c r="CQ45" s="151"/>
      <c r="CR45" s="151"/>
    </row>
    <row r="46" spans="1:96" s="150" customFormat="1" x14ac:dyDescent="0.2">
      <c r="A46" s="146" t="s">
        <v>97</v>
      </c>
      <c r="B46" s="146"/>
      <c r="C46" s="52"/>
      <c r="D46" s="52"/>
      <c r="E46" s="52"/>
      <c r="F46" s="52"/>
      <c r="G46" s="52"/>
      <c r="H46" s="153">
        <f t="shared" ref="H46:BS46" si="197">SUBTOTAL(9,H38:H45)</f>
        <v>-2077906764.602567</v>
      </c>
      <c r="I46" s="153">
        <f t="shared" si="197"/>
        <v>-9132470.105471313</v>
      </c>
      <c r="J46" s="153">
        <f t="shared" si="197"/>
        <v>-2087039234.7080383</v>
      </c>
      <c r="K46" s="153">
        <f t="shared" si="197"/>
        <v>-9147487.4022777807</v>
      </c>
      <c r="L46" s="153">
        <f t="shared" si="197"/>
        <v>-2096186722.110316</v>
      </c>
      <c r="M46" s="153">
        <f t="shared" si="197"/>
        <v>-9165168.6130972207</v>
      </c>
      <c r="N46" s="153">
        <f t="shared" si="197"/>
        <v>-2105351890.7234135</v>
      </c>
      <c r="O46" s="153">
        <f t="shared" si="197"/>
        <v>-9185632.2974086534</v>
      </c>
      <c r="P46" s="153">
        <f t="shared" si="197"/>
        <v>-2114537523.020822</v>
      </c>
      <c r="Q46" s="153">
        <f t="shared" si="197"/>
        <v>-9234577.7520398647</v>
      </c>
      <c r="R46" s="153">
        <f t="shared" si="197"/>
        <v>-2123772100.772862</v>
      </c>
      <c r="S46" s="153">
        <f t="shared" si="197"/>
        <v>-9300606.7986882981</v>
      </c>
      <c r="T46" s="153">
        <f t="shared" si="197"/>
        <v>-2133072707.5715504</v>
      </c>
      <c r="U46" s="153">
        <f t="shared" si="197"/>
        <v>-9334700.7048772313</v>
      </c>
      <c r="V46" s="153">
        <f t="shared" si="197"/>
        <v>-2142407408.2764275</v>
      </c>
      <c r="W46" s="153">
        <f t="shared" si="197"/>
        <v>-9338298.2233832721</v>
      </c>
      <c r="X46" s="153">
        <f t="shared" si="197"/>
        <v>-2151745706.4998107</v>
      </c>
      <c r="Y46" s="153">
        <f t="shared" si="197"/>
        <v>-9352224.4384480361</v>
      </c>
      <c r="Z46" s="153">
        <f t="shared" si="197"/>
        <v>-2161097930.9382586</v>
      </c>
      <c r="AA46" s="153">
        <f t="shared" si="197"/>
        <v>-9369698.2755748983</v>
      </c>
      <c r="AB46" s="153">
        <f t="shared" si="197"/>
        <v>-2170467629.2138338</v>
      </c>
      <c r="AC46" s="153">
        <f t="shared" si="197"/>
        <v>-9396037.0789915789</v>
      </c>
      <c r="AD46" s="153">
        <f t="shared" si="197"/>
        <v>-2179863666.2928252</v>
      </c>
      <c r="AE46" s="153">
        <f t="shared" si="197"/>
        <v>-9432774.1968500372</v>
      </c>
      <c r="AF46" s="153">
        <f t="shared" si="197"/>
        <v>-2189296440.489675</v>
      </c>
      <c r="AG46" s="153">
        <f t="shared" si="197"/>
        <v>-9453673.4356590901</v>
      </c>
      <c r="AH46" s="153">
        <f t="shared" si="197"/>
        <v>-2198750113.925334</v>
      </c>
      <c r="AI46" s="153">
        <f t="shared" si="197"/>
        <v>-9468563.4336118884</v>
      </c>
      <c r="AJ46" s="153">
        <f t="shared" si="197"/>
        <v>-2208218677.3589458</v>
      </c>
      <c r="AK46" s="153">
        <f t="shared" si="197"/>
        <v>-9480744.5903975014</v>
      </c>
      <c r="AL46" s="153">
        <f t="shared" si="197"/>
        <v>-2217699421.9493432</v>
      </c>
      <c r="AM46" s="153">
        <f t="shared" si="197"/>
        <v>-9511628.448180249</v>
      </c>
      <c r="AN46" s="153">
        <f t="shared" si="197"/>
        <v>-2227211050.3975234</v>
      </c>
      <c r="AO46" s="153">
        <f t="shared" si="197"/>
        <v>-9595449.6094246097</v>
      </c>
      <c r="AP46" s="153">
        <f t="shared" si="197"/>
        <v>-2236806500.006948</v>
      </c>
      <c r="AQ46" s="153">
        <f t="shared" si="197"/>
        <v>-9732879.8828432858</v>
      </c>
      <c r="AR46" s="153">
        <f t="shared" si="197"/>
        <v>-2246539379.8897915</v>
      </c>
      <c r="AS46" s="153">
        <f t="shared" si="197"/>
        <v>-9815967.0905366093</v>
      </c>
      <c r="AT46" s="153">
        <f t="shared" si="197"/>
        <v>-2256355346.9803281</v>
      </c>
      <c r="AU46" s="153">
        <f t="shared" si="197"/>
        <v>-9822148.5684795864</v>
      </c>
      <c r="AV46" s="153">
        <f t="shared" si="197"/>
        <v>-2266177495.5488081</v>
      </c>
      <c r="AW46" s="153">
        <f t="shared" si="197"/>
        <v>-9829232.9227747563</v>
      </c>
      <c r="AX46" s="153">
        <f t="shared" si="197"/>
        <v>-2276006728.4715829</v>
      </c>
      <c r="AY46" s="153">
        <f t="shared" si="197"/>
        <v>-9833576.3417924214</v>
      </c>
      <c r="AZ46" s="153">
        <f t="shared" si="197"/>
        <v>-2285840304.813375</v>
      </c>
      <c r="BA46" s="153">
        <f t="shared" si="197"/>
        <v>-9884204.0901242178</v>
      </c>
      <c r="BB46" s="153">
        <f t="shared" si="197"/>
        <v>-2295724508.9034996</v>
      </c>
      <c r="BC46" s="153">
        <f t="shared" si="197"/>
        <v>-10048442.634270173</v>
      </c>
      <c r="BD46" s="153">
        <f t="shared" si="197"/>
        <v>-2305772951.5377693</v>
      </c>
      <c r="BE46" s="153">
        <f t="shared" si="197"/>
        <v>-10170828.84896389</v>
      </c>
      <c r="BF46" s="153">
        <f t="shared" si="197"/>
        <v>-2315943780.3867335</v>
      </c>
      <c r="BG46" s="153">
        <f t="shared" si="197"/>
        <v>-10223586.445807019</v>
      </c>
      <c r="BH46" s="153">
        <f t="shared" si="197"/>
        <v>-2326167366.8325405</v>
      </c>
      <c r="BI46" s="153">
        <f t="shared" si="197"/>
        <v>-10288107.385578634</v>
      </c>
      <c r="BJ46" s="153">
        <f t="shared" si="197"/>
        <v>-2336455474.2181191</v>
      </c>
      <c r="BK46" s="153">
        <f t="shared" si="197"/>
        <v>-10317994.430391643</v>
      </c>
      <c r="BL46" s="153">
        <f t="shared" si="197"/>
        <v>-2346773468.6485109</v>
      </c>
      <c r="BM46" s="153">
        <f t="shared" si="197"/>
        <v>-10345195.76282933</v>
      </c>
      <c r="BN46" s="153">
        <f t="shared" si="197"/>
        <v>-2357118664.4113402</v>
      </c>
      <c r="BO46" s="153">
        <f t="shared" si="197"/>
        <v>-10422251.261243533</v>
      </c>
      <c r="BP46" s="153">
        <f t="shared" si="197"/>
        <v>-2367540915.6725836</v>
      </c>
      <c r="BQ46" s="153">
        <f t="shared" si="197"/>
        <v>-10532752.017116006</v>
      </c>
      <c r="BR46" s="153">
        <f t="shared" si="197"/>
        <v>-2378073667.6896996</v>
      </c>
      <c r="BS46" s="153">
        <f t="shared" si="197"/>
        <v>-10584680.216586189</v>
      </c>
      <c r="BT46" s="153">
        <f t="shared" ref="BT46:CN46" si="198">SUBTOTAL(9,BT38:BT45)</f>
        <v>-2388658347.9062858</v>
      </c>
      <c r="BU46" s="153">
        <f t="shared" si="198"/>
        <v>-10631040.096578427</v>
      </c>
      <c r="BV46" s="153">
        <f t="shared" si="198"/>
        <v>-2399289388.0028644</v>
      </c>
      <c r="BW46" s="153">
        <f t="shared" si="198"/>
        <v>-10679056.1056157</v>
      </c>
      <c r="BX46" s="153">
        <f t="shared" si="198"/>
        <v>-2409968444.10848</v>
      </c>
      <c r="BY46" s="153">
        <f t="shared" si="198"/>
        <v>-10730673.349509398</v>
      </c>
      <c r="BZ46" s="153">
        <f t="shared" si="198"/>
        <v>-2420699117.4579897</v>
      </c>
      <c r="CA46" s="153">
        <f t="shared" si="198"/>
        <v>-10841614.359086839</v>
      </c>
      <c r="CB46" s="153">
        <f t="shared" si="198"/>
        <v>-2431540731.8170762</v>
      </c>
      <c r="CC46" s="153">
        <f t="shared" si="198"/>
        <v>-10919339.801358607</v>
      </c>
      <c r="CD46" s="153">
        <f t="shared" si="198"/>
        <v>-2442460071.6184349</v>
      </c>
      <c r="CE46" s="153">
        <f t="shared" si="198"/>
        <v>-10938181.962462943</v>
      </c>
      <c r="CF46" s="153">
        <f t="shared" si="198"/>
        <v>-2453398253.5808978</v>
      </c>
      <c r="CG46" s="153">
        <f t="shared" si="198"/>
        <v>-10952919.289469779</v>
      </c>
      <c r="CH46" s="153">
        <f t="shared" si="198"/>
        <v>-2464351172.8703675</v>
      </c>
      <c r="CI46" s="153">
        <f t="shared" si="198"/>
        <v>-10976696.687644206</v>
      </c>
      <c r="CJ46" s="153">
        <f t="shared" si="198"/>
        <v>-2475327869.558012</v>
      </c>
      <c r="CK46" s="153">
        <f t="shared" si="198"/>
        <v>-11016389.889869196</v>
      </c>
      <c r="CL46" s="153">
        <f t="shared" si="198"/>
        <v>-2486344259.4478812</v>
      </c>
      <c r="CM46" s="153">
        <f t="shared" si="198"/>
        <v>-11090887.172148783</v>
      </c>
      <c r="CN46" s="153">
        <f t="shared" si="198"/>
        <v>-2497435146.6200304</v>
      </c>
      <c r="CP46" s="154">
        <f t="shared" ref="CP46:CR46" si="199">SUBTOTAL(9,CP38:CP45)</f>
        <v>-2306281353.2111492</v>
      </c>
      <c r="CQ46" s="154">
        <f t="shared" si="199"/>
        <v>-125601926.38920873</v>
      </c>
      <c r="CR46" s="154">
        <f t="shared" si="199"/>
        <v>-2431883279.600358</v>
      </c>
    </row>
    <row r="47" spans="1:96" s="150" customFormat="1" x14ac:dyDescent="0.2">
      <c r="A47" s="146"/>
      <c r="B47" s="146"/>
      <c r="C47" s="52"/>
      <c r="D47" s="52"/>
      <c r="E47" s="52"/>
      <c r="F47" s="52"/>
      <c r="G47" s="52"/>
      <c r="CP47" s="151"/>
      <c r="CQ47" s="151"/>
      <c r="CR47" s="151"/>
    </row>
    <row r="48" spans="1:96" s="150" customFormat="1" x14ac:dyDescent="0.2">
      <c r="A48" s="2" t="s">
        <v>98</v>
      </c>
      <c r="B48" s="146"/>
      <c r="C48" s="52"/>
      <c r="D48" s="52"/>
      <c r="E48" s="52"/>
      <c r="F48" s="52"/>
      <c r="G48" s="52"/>
      <c r="CP48" s="151"/>
      <c r="CQ48" s="151"/>
      <c r="CR48" s="151"/>
    </row>
    <row r="49" spans="1:96" s="150" customFormat="1" x14ac:dyDescent="0.2">
      <c r="A49" s="146" t="s">
        <v>99</v>
      </c>
      <c r="B49" s="146" t="s">
        <v>31</v>
      </c>
      <c r="C49" s="52" t="s">
        <v>31</v>
      </c>
      <c r="D49" s="52" t="s">
        <v>79</v>
      </c>
      <c r="E49" s="52" t="s">
        <v>100</v>
      </c>
      <c r="F49" s="52" t="str">
        <f t="shared" ref="F49:F55" si="200">D49&amp;E49&amp;C49</f>
        <v>DDSTPCA</v>
      </c>
      <c r="G49" s="52" t="str">
        <f t="shared" ref="G49:G55" si="201">E49&amp;C49</f>
        <v>DSTPCA</v>
      </c>
      <c r="H49" s="150">
        <v>-154400542.96885338</v>
      </c>
      <c r="I49" s="150">
        <v>-497313.15901676344</v>
      </c>
      <c r="J49" s="150">
        <f t="shared" ref="J49:J55" si="202">H49+I49</f>
        <v>-154897856.12787014</v>
      </c>
      <c r="K49" s="150">
        <v>-502635.34383069724</v>
      </c>
      <c r="L49" s="150">
        <f t="shared" ref="L49:L55" si="203">J49+K49</f>
        <v>-155400491.47170085</v>
      </c>
      <c r="M49" s="150">
        <v>-508231.60279956611</v>
      </c>
      <c r="N49" s="150">
        <f t="shared" ref="N49:N55" si="204">L49+M49</f>
        <v>-155908723.07450041</v>
      </c>
      <c r="O49" s="150">
        <v>-515449.0696442161</v>
      </c>
      <c r="P49" s="150">
        <f t="shared" ref="P49:P55" si="205">N49+O49</f>
        <v>-156424172.14414462</v>
      </c>
      <c r="Q49" s="150">
        <v>-539514.92996832309</v>
      </c>
      <c r="R49" s="150">
        <f t="shared" ref="R49:R55" si="206">P49+Q49</f>
        <v>-156963687.07411295</v>
      </c>
      <c r="S49" s="150">
        <v>-570455.08255550091</v>
      </c>
      <c r="T49" s="150">
        <f t="shared" ref="T49:T55" si="207">R49+S49</f>
        <v>-157534142.15666845</v>
      </c>
      <c r="U49" s="150">
        <v>-582477.80049438553</v>
      </c>
      <c r="V49" s="150">
        <f t="shared" ref="V49:V55" si="208">T49+U49</f>
        <v>-158116619.95716283</v>
      </c>
      <c r="W49" s="150">
        <v>-583983.88997042633</v>
      </c>
      <c r="X49" s="150">
        <f t="shared" ref="X49:X55" si="209">V49+W49</f>
        <v>-158700603.84713325</v>
      </c>
      <c r="Y49" s="150">
        <v>-587933.73482085357</v>
      </c>
      <c r="Z49" s="150">
        <f t="shared" ref="Z49:Z55" si="210">X49+Y49</f>
        <v>-159288537.58195409</v>
      </c>
      <c r="AA49" s="150">
        <v>-591856.37383789977</v>
      </c>
      <c r="AB49" s="150">
        <f t="shared" ref="AB49:AB55" si="211">Z49+AA49</f>
        <v>-159880393.95579198</v>
      </c>
      <c r="AC49" s="150">
        <v>-597455.81813256547</v>
      </c>
      <c r="AD49" s="150">
        <f t="shared" ref="AD49:AD55" si="212">AB49+AC49</f>
        <v>-160477849.77392456</v>
      </c>
      <c r="AE49" s="150">
        <v>-607775.80630061228</v>
      </c>
      <c r="AF49" s="150">
        <f t="shared" ref="AF49:AF55" si="213">AD49+AE49</f>
        <v>-161085625.58022517</v>
      </c>
      <c r="AG49" s="150">
        <v>-617662.95984728076</v>
      </c>
      <c r="AH49" s="150">
        <f t="shared" ref="AH49:AH55" si="214">AF49+AG49</f>
        <v>-161703288.54007244</v>
      </c>
      <c r="AI49" s="150">
        <v>-622615.48934339115</v>
      </c>
      <c r="AJ49" s="150">
        <f t="shared" ref="AJ49:AJ55" si="215">AH49+AI49</f>
        <v>-162325904.02941585</v>
      </c>
      <c r="AK49" s="150">
        <v>-623728.85676404322</v>
      </c>
      <c r="AL49" s="150">
        <f t="shared" ref="AL49:AL55" si="216">AJ49+AK49</f>
        <v>-162949632.88617989</v>
      </c>
      <c r="AM49" s="150">
        <v>-625923.31556615105</v>
      </c>
      <c r="AN49" s="150">
        <f t="shared" ref="AN49:AN55" si="217">AL49+AM49</f>
        <v>-163575556.20174605</v>
      </c>
      <c r="AO49" s="150">
        <v>-629013.40582624695</v>
      </c>
      <c r="AP49" s="150">
        <f t="shared" ref="AP49:AP55" si="218">AN49+AO49</f>
        <v>-164204569.60757229</v>
      </c>
      <c r="AQ49" s="150">
        <v>-691396.15841683967</v>
      </c>
      <c r="AR49" s="150">
        <f t="shared" ref="AR49:AR55" si="219">AP49+AQ49</f>
        <v>-164895965.76598912</v>
      </c>
      <c r="AS49" s="150">
        <v>-752319.4873995157</v>
      </c>
      <c r="AT49" s="150">
        <f t="shared" ref="AT49:AT55" si="220">AR49+AS49</f>
        <v>-165648285.25338864</v>
      </c>
      <c r="AU49" s="150">
        <v>-752124.38656698226</v>
      </c>
      <c r="AV49" s="150">
        <f t="shared" ref="AV49:AV55" si="221">AT49+AU49</f>
        <v>-166400409.63995564</v>
      </c>
      <c r="AW49" s="150">
        <v>-752055.34468152234</v>
      </c>
      <c r="AX49" s="150">
        <f t="shared" ref="AX49:AX55" si="222">AV49+AW49</f>
        <v>-167152464.98463717</v>
      </c>
      <c r="AY49" s="150">
        <v>-752144.49059781141</v>
      </c>
      <c r="AZ49" s="150">
        <f t="shared" ref="AZ49:AZ55" si="223">AX49+AY49</f>
        <v>-167904609.47523499</v>
      </c>
      <c r="BA49" s="150">
        <v>-752233.64900037495</v>
      </c>
      <c r="BB49" s="150">
        <f t="shared" ref="BB49:BB55" si="224">AZ49+BA49</f>
        <v>-168656843.12423536</v>
      </c>
      <c r="BC49" s="150">
        <v>-752337.17599589133</v>
      </c>
      <c r="BD49" s="150">
        <f t="shared" ref="BD49:BD55" si="225">BB49+BC49</f>
        <v>-169409180.30023125</v>
      </c>
      <c r="BE49" s="150">
        <v>-752549.05180573382</v>
      </c>
      <c r="BF49" s="150">
        <f t="shared" ref="BF49:BF55" si="226">BD49+BE49</f>
        <v>-170161729.35203698</v>
      </c>
      <c r="BG49" s="150">
        <v>-752763.04467055516</v>
      </c>
      <c r="BH49" s="150">
        <f t="shared" ref="BH49:BH55" si="227">BF49+BG49</f>
        <v>-170914492.39670753</v>
      </c>
      <c r="BI49" s="150">
        <v>-752790.26008960011</v>
      </c>
      <c r="BJ49" s="150">
        <f t="shared" ref="BJ49:BJ55" si="228">BH49+BI49</f>
        <v>-171667282.65679714</v>
      </c>
      <c r="BK49" s="150">
        <v>-752700.38033453876</v>
      </c>
      <c r="BL49" s="150">
        <f t="shared" ref="BL49:BL55" si="229">BJ49+BK49</f>
        <v>-172419983.03713167</v>
      </c>
      <c r="BM49" s="150">
        <v>-752546.36394259613</v>
      </c>
      <c r="BN49" s="150">
        <f t="shared" ref="BN49:BN55" si="230">BL49+BM49</f>
        <v>-173172529.40107426</v>
      </c>
      <c r="BO49" s="150">
        <v>-752433.74286367337</v>
      </c>
      <c r="BP49" s="150">
        <f t="shared" ref="BP49:BP55" si="231">BN49+BO49</f>
        <v>-173924963.14393795</v>
      </c>
      <c r="BQ49" s="150">
        <v>-753036.69020673831</v>
      </c>
      <c r="BR49" s="150">
        <f t="shared" ref="BR49:BR55" si="232">BP49+BQ49</f>
        <v>-174677999.83414468</v>
      </c>
      <c r="BS49" s="150">
        <v>-754161.64043360029</v>
      </c>
      <c r="BT49" s="150">
        <f t="shared" ref="BT49:BT55" si="233">BR49+BS49</f>
        <v>-175432161.47457829</v>
      </c>
      <c r="BU49" s="150">
        <v>-755537.54910638172</v>
      </c>
      <c r="BV49" s="150">
        <f t="shared" ref="BV49:BV55" si="234">BT49+BU49</f>
        <v>-176187699.02368468</v>
      </c>
      <c r="BW49" s="150">
        <v>-757478.60182123724</v>
      </c>
      <c r="BX49" s="150">
        <f t="shared" ref="BX49:BX55" si="235">BV49+BW49</f>
        <v>-176945177.62550592</v>
      </c>
      <c r="BY49" s="150">
        <v>-761070.27840642666</v>
      </c>
      <c r="BZ49" s="150">
        <f t="shared" ref="BZ49:BZ55" si="236">BX49+BY49</f>
        <v>-177706247.90391237</v>
      </c>
      <c r="CA49" s="150">
        <v>-764567.32508682192</v>
      </c>
      <c r="CB49" s="150">
        <f t="shared" ref="CB49:CB55" si="237">BZ49+CA49</f>
        <v>-178470815.2289992</v>
      </c>
      <c r="CC49" s="150">
        <v>-766858.92712474742</v>
      </c>
      <c r="CD49" s="150">
        <f t="shared" ref="CD49:CD55" si="238">CB49+CC49</f>
        <v>-179237674.15612394</v>
      </c>
      <c r="CE49" s="150">
        <v>-769257.56714482338</v>
      </c>
      <c r="CF49" s="150">
        <f t="shared" ref="CF49:CF55" si="239">CD49+CE49</f>
        <v>-180006931.72326875</v>
      </c>
      <c r="CG49" s="150">
        <v>-771085.2629558394</v>
      </c>
      <c r="CH49" s="150">
        <f t="shared" ref="CH49:CH55" si="240">CF49+CG49</f>
        <v>-180778016.98622459</v>
      </c>
      <c r="CI49" s="150">
        <v>-772453.96226319915</v>
      </c>
      <c r="CJ49" s="150">
        <f t="shared" ref="CJ49:CJ55" si="241">CH49+CI49</f>
        <v>-181550470.94848779</v>
      </c>
      <c r="CK49" s="150">
        <v>-773526.64025711117</v>
      </c>
      <c r="CL49" s="150">
        <f t="shared" ref="CL49:CL55" si="242">CJ49+CK49</f>
        <v>-182323997.58874491</v>
      </c>
      <c r="CM49" s="150">
        <v>-774640.98579379253</v>
      </c>
      <c r="CN49" s="150">
        <f t="shared" ref="CN49:CN55" si="243">CL49+CM49</f>
        <v>-183098638.57453871</v>
      </c>
      <c r="CP49" s="151">
        <f t="shared" ref="CP49:CP55" si="244">(AR49+BP49+2*SUM(AT49,AV49,AX49,AZ49,BB49,BD49,BF49,BH49,BJ49,BL49,BN49,))/24</f>
        <v>-169409856.17303285</v>
      </c>
      <c r="CQ49" s="151">
        <f t="shared" ref="CQ49:CQ55" si="245">CR49-CP49</f>
        <v>-9075893.2730432749</v>
      </c>
      <c r="CR49" s="151">
        <f t="shared" ref="CR49:CR55" si="246">(BP49+CN49+2*SUM(BR49,BT49,BV49,BX49,BZ49,CB49,CD49,CF49,CH49,CJ49,CL49,))/24</f>
        <v>-178485749.44607612</v>
      </c>
    </row>
    <row r="50" spans="1:96" s="150" customFormat="1" x14ac:dyDescent="0.2">
      <c r="A50" s="146" t="s">
        <v>101</v>
      </c>
      <c r="B50" s="146" t="s">
        <v>33</v>
      </c>
      <c r="C50" s="52" t="s">
        <v>33</v>
      </c>
      <c r="D50" s="52" t="s">
        <v>79</v>
      </c>
      <c r="E50" s="52" t="s">
        <v>100</v>
      </c>
      <c r="F50" s="52" t="str">
        <f t="shared" si="200"/>
        <v>DDSTPOR</v>
      </c>
      <c r="G50" s="52" t="str">
        <f t="shared" si="201"/>
        <v>DSTPOR</v>
      </c>
      <c r="H50" s="150">
        <v>-1117384151.355505</v>
      </c>
      <c r="I50" s="150">
        <v>-1986886.1906654211</v>
      </c>
      <c r="J50" s="150">
        <f t="shared" si="202"/>
        <v>-1119371037.5461705</v>
      </c>
      <c r="K50" s="150">
        <v>-1999499.5156032806</v>
      </c>
      <c r="L50" s="150">
        <f t="shared" si="203"/>
        <v>-1121370537.0617738</v>
      </c>
      <c r="M50" s="150">
        <v>-2012995.8013417907</v>
      </c>
      <c r="N50" s="150">
        <f t="shared" si="204"/>
        <v>-1123383532.8631155</v>
      </c>
      <c r="O50" s="150">
        <v>-2026268.0043022269</v>
      </c>
      <c r="P50" s="150">
        <f t="shared" si="205"/>
        <v>-1125409800.8674178</v>
      </c>
      <c r="Q50" s="150">
        <v>-2042834.873554538</v>
      </c>
      <c r="R50" s="150">
        <f t="shared" si="206"/>
        <v>-1127452635.7409723</v>
      </c>
      <c r="S50" s="150">
        <v>-2065234.9021344976</v>
      </c>
      <c r="T50" s="150">
        <f t="shared" si="207"/>
        <v>-1129517870.6431067</v>
      </c>
      <c r="U50" s="150">
        <v>-2077918.7025507977</v>
      </c>
      <c r="V50" s="150">
        <f t="shared" si="208"/>
        <v>-1131595789.3456576</v>
      </c>
      <c r="W50" s="150">
        <v>-2078378.5933140367</v>
      </c>
      <c r="X50" s="150">
        <f t="shared" si="209"/>
        <v>-1133674167.9389715</v>
      </c>
      <c r="Y50" s="150">
        <v>-2090469.7512555821</v>
      </c>
      <c r="Z50" s="150">
        <f t="shared" si="210"/>
        <v>-1135764637.690227</v>
      </c>
      <c r="AA50" s="150">
        <v>-2107626.0208410723</v>
      </c>
      <c r="AB50" s="150">
        <f t="shared" si="211"/>
        <v>-1137872263.7110682</v>
      </c>
      <c r="AC50" s="150">
        <v>-2125532.0956388293</v>
      </c>
      <c r="AD50" s="150">
        <f t="shared" si="212"/>
        <v>-1139997795.8067069</v>
      </c>
      <c r="AE50" s="150">
        <v>-2149992.9887490021</v>
      </c>
      <c r="AF50" s="150">
        <f t="shared" si="213"/>
        <v>-1142147788.7954559</v>
      </c>
      <c r="AG50" s="150">
        <v>-2176298.2531453185</v>
      </c>
      <c r="AH50" s="150">
        <f t="shared" si="214"/>
        <v>-1144324087.0486012</v>
      </c>
      <c r="AI50" s="150">
        <v>-2194951.2467799773</v>
      </c>
      <c r="AJ50" s="150">
        <f t="shared" si="215"/>
        <v>-1146519038.2953811</v>
      </c>
      <c r="AK50" s="150">
        <v>-2201121.7028987715</v>
      </c>
      <c r="AL50" s="150">
        <f t="shared" si="216"/>
        <v>-1148720159.9982798</v>
      </c>
      <c r="AM50" s="150">
        <v>-2205864.2162476107</v>
      </c>
      <c r="AN50" s="150">
        <f t="shared" si="217"/>
        <v>-1150926024.2145274</v>
      </c>
      <c r="AO50" s="150">
        <v>-2212580.1032741237</v>
      </c>
      <c r="AP50" s="150">
        <f t="shared" si="218"/>
        <v>-1153138604.3178015</v>
      </c>
      <c r="AQ50" s="150">
        <v>-2248155.0735100647</v>
      </c>
      <c r="AR50" s="150">
        <f t="shared" si="219"/>
        <v>-1155386759.3913116</v>
      </c>
      <c r="AS50" s="150">
        <v>-2282052.6045916006</v>
      </c>
      <c r="AT50" s="150">
        <f t="shared" si="220"/>
        <v>-1157668811.9959033</v>
      </c>
      <c r="AU50" s="150">
        <v>-2286937.1995942723</v>
      </c>
      <c r="AV50" s="150">
        <f t="shared" si="221"/>
        <v>-1159955749.1954975</v>
      </c>
      <c r="AW50" s="150">
        <v>-2301150.4775216728</v>
      </c>
      <c r="AX50" s="150">
        <f t="shared" si="222"/>
        <v>-1162256899.6730192</v>
      </c>
      <c r="AY50" s="150">
        <v>-2318139.6854485115</v>
      </c>
      <c r="AZ50" s="150">
        <f t="shared" si="223"/>
        <v>-1164575039.3584676</v>
      </c>
      <c r="BA50" s="150">
        <v>-2345635.1558261709</v>
      </c>
      <c r="BB50" s="150">
        <f t="shared" si="224"/>
        <v>-1166920674.5142937</v>
      </c>
      <c r="BC50" s="150">
        <v>-2386640.6975002717</v>
      </c>
      <c r="BD50" s="150">
        <f t="shared" si="225"/>
        <v>-1169307315.2117939</v>
      </c>
      <c r="BE50" s="150">
        <v>-2422504.7504718965</v>
      </c>
      <c r="BF50" s="150">
        <f t="shared" si="226"/>
        <v>-1171729819.9622657</v>
      </c>
      <c r="BG50" s="150">
        <v>-2443839.2145091668</v>
      </c>
      <c r="BH50" s="150">
        <f t="shared" si="227"/>
        <v>-1174173659.176775</v>
      </c>
      <c r="BI50" s="150">
        <v>-2450848.5924478909</v>
      </c>
      <c r="BJ50" s="150">
        <f t="shared" si="228"/>
        <v>-1176624507.769223</v>
      </c>
      <c r="BK50" s="150">
        <v>-2457738.2433764711</v>
      </c>
      <c r="BL50" s="150">
        <f t="shared" si="229"/>
        <v>-1179082246.0125995</v>
      </c>
      <c r="BM50" s="150">
        <v>-2472429.6899712728</v>
      </c>
      <c r="BN50" s="150">
        <f t="shared" si="230"/>
        <v>-1181554675.7025707</v>
      </c>
      <c r="BO50" s="150">
        <v>-2511096.7369194552</v>
      </c>
      <c r="BP50" s="150">
        <f t="shared" si="231"/>
        <v>-1184065772.4394901</v>
      </c>
      <c r="BQ50" s="150">
        <v>-2675862.6004686533</v>
      </c>
      <c r="BR50" s="150">
        <f t="shared" si="232"/>
        <v>-1186741635.0399587</v>
      </c>
      <c r="BS50" s="150">
        <v>-2821714.8322582347</v>
      </c>
      <c r="BT50" s="150">
        <f t="shared" si="233"/>
        <v>-1189563349.8722169</v>
      </c>
      <c r="BU50" s="150">
        <v>-2851188.7235059403</v>
      </c>
      <c r="BV50" s="150">
        <f t="shared" si="234"/>
        <v>-1192414538.5957229</v>
      </c>
      <c r="BW50" s="150">
        <v>-2887304.931875404</v>
      </c>
      <c r="BX50" s="150">
        <f t="shared" si="235"/>
        <v>-1195301843.5275984</v>
      </c>
      <c r="BY50" s="150">
        <v>-2938945.0129041588</v>
      </c>
      <c r="BZ50" s="150">
        <f t="shared" si="236"/>
        <v>-1198240788.5405025</v>
      </c>
      <c r="CA50" s="150">
        <v>-3011584.2033274546</v>
      </c>
      <c r="CB50" s="150">
        <f t="shared" si="237"/>
        <v>-1201252372.74383</v>
      </c>
      <c r="CC50" s="150">
        <v>-3077770.2976720901</v>
      </c>
      <c r="CD50" s="150">
        <f t="shared" si="238"/>
        <v>-1204330143.041502</v>
      </c>
      <c r="CE50" s="150">
        <v>-3122017.2138031358</v>
      </c>
      <c r="CF50" s="150">
        <f t="shared" si="239"/>
        <v>-1207452160.2553051</v>
      </c>
      <c r="CG50" s="150">
        <v>-3148289.2968346626</v>
      </c>
      <c r="CH50" s="150">
        <f t="shared" si="240"/>
        <v>-1210600449.5521398</v>
      </c>
      <c r="CI50" s="150">
        <v>-3177528.3119431594</v>
      </c>
      <c r="CJ50" s="150">
        <f t="shared" si="241"/>
        <v>-1213777977.8640828</v>
      </c>
      <c r="CK50" s="150">
        <v>-3207921.8125677602</v>
      </c>
      <c r="CL50" s="150">
        <f t="shared" si="242"/>
        <v>-1216985899.6766505</v>
      </c>
      <c r="CM50" s="150">
        <v>-3254468.1707828781</v>
      </c>
      <c r="CN50" s="150">
        <f t="shared" si="243"/>
        <v>-1220240367.8474333</v>
      </c>
      <c r="CP50" s="151">
        <f t="shared" si="244"/>
        <v>-1169464638.7073176</v>
      </c>
      <c r="CQ50" s="151">
        <f t="shared" si="245"/>
        <v>-32103213.697096586</v>
      </c>
      <c r="CR50" s="151">
        <f t="shared" si="246"/>
        <v>-1201567852.4044142</v>
      </c>
    </row>
    <row r="51" spans="1:96" s="150" customFormat="1" x14ac:dyDescent="0.2">
      <c r="A51" s="146" t="s">
        <v>102</v>
      </c>
      <c r="B51" s="146" t="s">
        <v>27</v>
      </c>
      <c r="C51" s="52" t="s">
        <v>27</v>
      </c>
      <c r="D51" s="52" t="s">
        <v>79</v>
      </c>
      <c r="E51" s="52" t="s">
        <v>100</v>
      </c>
      <c r="F51" s="52" t="str">
        <f t="shared" si="200"/>
        <v>DDSTPWA</v>
      </c>
      <c r="G51" s="52" t="str">
        <f t="shared" si="201"/>
        <v>DSTPWA</v>
      </c>
      <c r="H51" s="150">
        <v>-284166371.97999996</v>
      </c>
      <c r="I51" s="150">
        <v>-919162.65710129985</v>
      </c>
      <c r="J51" s="150">
        <f t="shared" si="202"/>
        <v>-285085534.63710123</v>
      </c>
      <c r="K51" s="150">
        <v>-922174.28992454009</v>
      </c>
      <c r="L51" s="150">
        <f t="shared" si="203"/>
        <v>-286007708.92702579</v>
      </c>
      <c r="M51" s="150">
        <v>-924980.21850461233</v>
      </c>
      <c r="N51" s="150">
        <f t="shared" si="204"/>
        <v>-286932689.1455304</v>
      </c>
      <c r="O51" s="150">
        <v>-926692.85006634658</v>
      </c>
      <c r="P51" s="150">
        <f t="shared" si="205"/>
        <v>-287859381.99559677</v>
      </c>
      <c r="Q51" s="150">
        <v>-928266.57981456188</v>
      </c>
      <c r="R51" s="150">
        <f t="shared" si="206"/>
        <v>-288787648.57541132</v>
      </c>
      <c r="S51" s="150">
        <v>-937913.10845072661</v>
      </c>
      <c r="T51" s="150">
        <f t="shared" si="207"/>
        <v>-289725561.68386203</v>
      </c>
      <c r="U51" s="150">
        <v>-947296.34071216453</v>
      </c>
      <c r="V51" s="150">
        <f t="shared" si="208"/>
        <v>-290672858.02457422</v>
      </c>
      <c r="W51" s="150">
        <v>-948147.22789406916</v>
      </c>
      <c r="X51" s="150">
        <f t="shared" si="209"/>
        <v>-291621005.25246829</v>
      </c>
      <c r="Y51" s="150">
        <v>-950626.51811016863</v>
      </c>
      <c r="Z51" s="150">
        <f t="shared" si="210"/>
        <v>-292571631.77057844</v>
      </c>
      <c r="AA51" s="150">
        <v>-954207.3162366366</v>
      </c>
      <c r="AB51" s="150">
        <f t="shared" si="211"/>
        <v>-293525839.08681506</v>
      </c>
      <c r="AC51" s="150">
        <v>-958568.28195428173</v>
      </c>
      <c r="AD51" s="150">
        <f t="shared" si="212"/>
        <v>-294484407.36876935</v>
      </c>
      <c r="AE51" s="150">
        <v>-964130.4691934688</v>
      </c>
      <c r="AF51" s="150">
        <f t="shared" si="213"/>
        <v>-295448537.83796281</v>
      </c>
      <c r="AG51" s="150">
        <v>-971498.04447833961</v>
      </c>
      <c r="AH51" s="150">
        <f t="shared" si="214"/>
        <v>-296420035.88244116</v>
      </c>
      <c r="AI51" s="150">
        <v>-977267.02568314713</v>
      </c>
      <c r="AJ51" s="150">
        <f t="shared" si="215"/>
        <v>-297397302.90812433</v>
      </c>
      <c r="AK51" s="150">
        <v>-979076.02249583625</v>
      </c>
      <c r="AL51" s="150">
        <f t="shared" si="216"/>
        <v>-298376378.93062019</v>
      </c>
      <c r="AM51" s="150">
        <v>-980673.82251744764</v>
      </c>
      <c r="AN51" s="150">
        <f t="shared" si="217"/>
        <v>-299357052.75313765</v>
      </c>
      <c r="AO51" s="150">
        <v>-982494.9665759122</v>
      </c>
      <c r="AP51" s="150">
        <f t="shared" si="218"/>
        <v>-300339547.71971357</v>
      </c>
      <c r="AQ51" s="150">
        <v>-990774.05819802498</v>
      </c>
      <c r="AR51" s="150">
        <f t="shared" si="219"/>
        <v>-301330321.7779116</v>
      </c>
      <c r="AS51" s="150">
        <v>-998259.44664179394</v>
      </c>
      <c r="AT51" s="150">
        <f t="shared" si="220"/>
        <v>-302328581.22455341</v>
      </c>
      <c r="AU51" s="150">
        <v>-998358.25790109346</v>
      </c>
      <c r="AV51" s="150">
        <f t="shared" si="221"/>
        <v>-303326939.48245448</v>
      </c>
      <c r="AW51" s="150">
        <v>-999027.57232093764</v>
      </c>
      <c r="AX51" s="150">
        <f t="shared" si="222"/>
        <v>-304325967.05477542</v>
      </c>
      <c r="AY51" s="150">
        <v>-1000327.6649384277</v>
      </c>
      <c r="AZ51" s="150">
        <f t="shared" si="223"/>
        <v>-305326294.71971387</v>
      </c>
      <c r="BA51" s="150">
        <v>-1001687.9663409642</v>
      </c>
      <c r="BB51" s="150">
        <f t="shared" si="224"/>
        <v>-306327982.68605483</v>
      </c>
      <c r="BC51" s="150">
        <v>-1002937.1918289247</v>
      </c>
      <c r="BD51" s="150">
        <f t="shared" si="225"/>
        <v>-307330919.87788373</v>
      </c>
      <c r="BE51" s="150">
        <v>-1004411.743697281</v>
      </c>
      <c r="BF51" s="150">
        <f t="shared" si="226"/>
        <v>-308335331.62158102</v>
      </c>
      <c r="BG51" s="150">
        <v>-1005930.5049093706</v>
      </c>
      <c r="BH51" s="150">
        <f t="shared" si="227"/>
        <v>-309341262.12649041</v>
      </c>
      <c r="BI51" s="150">
        <v>-1006798.4647082672</v>
      </c>
      <c r="BJ51" s="150">
        <f t="shared" si="228"/>
        <v>-310348060.59119868</v>
      </c>
      <c r="BK51" s="150">
        <v>-1010687.1903090712</v>
      </c>
      <c r="BL51" s="150">
        <f t="shared" si="229"/>
        <v>-311358747.78150773</v>
      </c>
      <c r="BM51" s="150">
        <v>-1016309.6405424126</v>
      </c>
      <c r="BN51" s="150">
        <f t="shared" si="230"/>
        <v>-312375057.42205012</v>
      </c>
      <c r="BO51" s="150">
        <v>-1018771.729663132</v>
      </c>
      <c r="BP51" s="150">
        <f t="shared" si="231"/>
        <v>-313393829.15171325</v>
      </c>
      <c r="BQ51" s="150">
        <v>-1020439.6257954289</v>
      </c>
      <c r="BR51" s="150">
        <f t="shared" si="232"/>
        <v>-314414268.77750868</v>
      </c>
      <c r="BS51" s="150">
        <v>-1022852.6325999158</v>
      </c>
      <c r="BT51" s="150">
        <f t="shared" si="233"/>
        <v>-315437121.41010857</v>
      </c>
      <c r="BU51" s="150">
        <v>-1026622.3716181167</v>
      </c>
      <c r="BV51" s="150">
        <f t="shared" si="234"/>
        <v>-316463743.78172666</v>
      </c>
      <c r="BW51" s="150">
        <v>-1032026.3143759826</v>
      </c>
      <c r="BX51" s="150">
        <f t="shared" si="235"/>
        <v>-317495770.09610265</v>
      </c>
      <c r="BY51" s="150">
        <v>-1046614.5939079176</v>
      </c>
      <c r="BZ51" s="150">
        <f t="shared" si="236"/>
        <v>-318542384.69001055</v>
      </c>
      <c r="CA51" s="150">
        <v>-1060900.4171249575</v>
      </c>
      <c r="CB51" s="150">
        <f t="shared" si="237"/>
        <v>-319603285.10713553</v>
      </c>
      <c r="CC51" s="150">
        <v>-1066715.0567647908</v>
      </c>
      <c r="CD51" s="150">
        <f t="shared" si="238"/>
        <v>-320670000.16390032</v>
      </c>
      <c r="CE51" s="150">
        <v>-1072674.9249344524</v>
      </c>
      <c r="CF51" s="150">
        <f t="shared" si="239"/>
        <v>-321742675.08883476</v>
      </c>
      <c r="CG51" s="150">
        <v>-1077184.0908202678</v>
      </c>
      <c r="CH51" s="150">
        <f t="shared" si="240"/>
        <v>-322819859.17965502</v>
      </c>
      <c r="CI51" s="150">
        <v>-1080596.95744036</v>
      </c>
      <c r="CJ51" s="150">
        <f t="shared" si="241"/>
        <v>-323900456.13709539</v>
      </c>
      <c r="CK51" s="150">
        <v>-1083700.111455441</v>
      </c>
      <c r="CL51" s="150">
        <f t="shared" si="242"/>
        <v>-324984156.24855083</v>
      </c>
      <c r="CM51" s="150">
        <v>-1089438.0807610834</v>
      </c>
      <c r="CN51" s="150">
        <f t="shared" si="243"/>
        <v>-326073594.32931191</v>
      </c>
      <c r="CP51" s="151">
        <f t="shared" si="244"/>
        <v>-307340601.67108959</v>
      </c>
      <c r="CQ51" s="151">
        <f t="shared" si="245"/>
        <v>-12310017.697338879</v>
      </c>
      <c r="CR51" s="151">
        <f t="shared" si="246"/>
        <v>-319650619.36842847</v>
      </c>
    </row>
    <row r="52" spans="1:96" s="150" customFormat="1" x14ac:dyDescent="0.2">
      <c r="A52" s="146" t="s">
        <v>103</v>
      </c>
      <c r="B52" s="146" t="s">
        <v>35</v>
      </c>
      <c r="C52" s="52" t="s">
        <v>35</v>
      </c>
      <c r="D52" s="52" t="s">
        <v>79</v>
      </c>
      <c r="E52" s="52" t="s">
        <v>100</v>
      </c>
      <c r="F52" s="52" t="str">
        <f t="shared" si="200"/>
        <v>DDSTPWYP</v>
      </c>
      <c r="G52" s="52" t="str">
        <f t="shared" si="201"/>
        <v>DSTPWYP</v>
      </c>
      <c r="H52" s="150">
        <v>-301755194.48000002</v>
      </c>
      <c r="I52" s="150">
        <v>-1045283.3583087397</v>
      </c>
      <c r="J52" s="150">
        <f t="shared" si="202"/>
        <v>-302800477.83830875</v>
      </c>
      <c r="K52" s="150">
        <v>-1049731.8263052406</v>
      </c>
      <c r="L52" s="150">
        <f t="shared" si="203"/>
        <v>-303850209.66461402</v>
      </c>
      <c r="M52" s="150">
        <v>-1054981.0264222415</v>
      </c>
      <c r="N52" s="150">
        <f t="shared" si="204"/>
        <v>-304905190.69103628</v>
      </c>
      <c r="O52" s="150">
        <v>-1059213.367760225</v>
      </c>
      <c r="P52" s="150">
        <f t="shared" si="205"/>
        <v>-305964404.05879653</v>
      </c>
      <c r="Q52" s="150">
        <v>-1063685.4496544844</v>
      </c>
      <c r="R52" s="150">
        <f t="shared" si="206"/>
        <v>-307028089.50845098</v>
      </c>
      <c r="S52" s="150">
        <v>-1068974.1677721937</v>
      </c>
      <c r="T52" s="150">
        <f t="shared" si="207"/>
        <v>-308097063.67622316</v>
      </c>
      <c r="U52" s="150">
        <v>-1073083.1939825776</v>
      </c>
      <c r="V52" s="150">
        <f t="shared" si="208"/>
        <v>-309170146.87020576</v>
      </c>
      <c r="W52" s="150">
        <v>-1075655.8813855334</v>
      </c>
      <c r="X52" s="150">
        <f t="shared" si="209"/>
        <v>-310245802.75159127</v>
      </c>
      <c r="Y52" s="150">
        <v>-1078662.1632118968</v>
      </c>
      <c r="Z52" s="150">
        <f t="shared" si="210"/>
        <v>-311324464.91480315</v>
      </c>
      <c r="AA52" s="150">
        <v>-1082056.2242486619</v>
      </c>
      <c r="AB52" s="150">
        <f t="shared" si="211"/>
        <v>-312406521.1390518</v>
      </c>
      <c r="AC52" s="150">
        <v>-1085530.5566736774</v>
      </c>
      <c r="AD52" s="150">
        <f t="shared" si="212"/>
        <v>-313492051.6957255</v>
      </c>
      <c r="AE52" s="150">
        <v>-1089394.6960651551</v>
      </c>
      <c r="AF52" s="150">
        <f t="shared" si="213"/>
        <v>-314581446.39179063</v>
      </c>
      <c r="AG52" s="150">
        <v>-1093366.9554353545</v>
      </c>
      <c r="AH52" s="150">
        <f t="shared" si="214"/>
        <v>-315674813.34722596</v>
      </c>
      <c r="AI52" s="150">
        <v>-1097315.7282085407</v>
      </c>
      <c r="AJ52" s="150">
        <f t="shared" si="215"/>
        <v>-316772129.07543451</v>
      </c>
      <c r="AK52" s="150">
        <v>-1101432.4107469877</v>
      </c>
      <c r="AL52" s="150">
        <f t="shared" si="216"/>
        <v>-317873561.4861815</v>
      </c>
      <c r="AM52" s="150">
        <v>-1105058.6417654983</v>
      </c>
      <c r="AN52" s="150">
        <f t="shared" si="217"/>
        <v>-318978620.12794697</v>
      </c>
      <c r="AO52" s="150">
        <v>-1108159.8940213311</v>
      </c>
      <c r="AP52" s="150">
        <f t="shared" si="218"/>
        <v>-320086780.02196831</v>
      </c>
      <c r="AQ52" s="150">
        <v>-1111104.5690112819</v>
      </c>
      <c r="AR52" s="150">
        <f t="shared" si="219"/>
        <v>-321197884.59097958</v>
      </c>
      <c r="AS52" s="150">
        <v>-1113657.2740555031</v>
      </c>
      <c r="AT52" s="150">
        <f t="shared" si="220"/>
        <v>-322311541.86503506</v>
      </c>
      <c r="AU52" s="150">
        <v>-1115999.3881943843</v>
      </c>
      <c r="AV52" s="150">
        <f t="shared" si="221"/>
        <v>-323427541.25322944</v>
      </c>
      <c r="AW52" s="150">
        <v>-1118830.5743308042</v>
      </c>
      <c r="AX52" s="150">
        <f t="shared" si="222"/>
        <v>-324546371.82756025</v>
      </c>
      <c r="AY52" s="150">
        <v>-1122080.1184465138</v>
      </c>
      <c r="AZ52" s="150">
        <f t="shared" si="223"/>
        <v>-325668451.94600677</v>
      </c>
      <c r="BA52" s="150">
        <v>-1139901.6827380734</v>
      </c>
      <c r="BB52" s="150">
        <f t="shared" si="224"/>
        <v>-326808353.62874484</v>
      </c>
      <c r="BC52" s="150">
        <v>-1158107.2500982478</v>
      </c>
      <c r="BD52" s="150">
        <f t="shared" si="225"/>
        <v>-327966460.87884307</v>
      </c>
      <c r="BE52" s="150">
        <v>-1161916.8152169881</v>
      </c>
      <c r="BF52" s="150">
        <f t="shared" si="226"/>
        <v>-329128377.69406003</v>
      </c>
      <c r="BG52" s="150">
        <v>-1165693.9666512364</v>
      </c>
      <c r="BH52" s="150">
        <f t="shared" si="227"/>
        <v>-330294071.66071129</v>
      </c>
      <c r="BI52" s="150">
        <v>-1169631.7894135581</v>
      </c>
      <c r="BJ52" s="150">
        <f t="shared" si="228"/>
        <v>-331463703.45012486</v>
      </c>
      <c r="BK52" s="150">
        <v>-1173054.5536754557</v>
      </c>
      <c r="BL52" s="150">
        <f t="shared" si="229"/>
        <v>-332636758.00380033</v>
      </c>
      <c r="BM52" s="150">
        <v>-1175934.1296322623</v>
      </c>
      <c r="BN52" s="150">
        <f t="shared" si="230"/>
        <v>-333812692.13343257</v>
      </c>
      <c r="BO52" s="150">
        <v>-1183453.5169392757</v>
      </c>
      <c r="BP52" s="150">
        <f t="shared" si="231"/>
        <v>-334996145.65037185</v>
      </c>
      <c r="BQ52" s="150">
        <v>-1190891.6489792548</v>
      </c>
      <c r="BR52" s="150">
        <f t="shared" si="232"/>
        <v>-336187037.2993511</v>
      </c>
      <c r="BS52" s="150">
        <v>-1193600.7413370416</v>
      </c>
      <c r="BT52" s="150">
        <f t="shared" si="233"/>
        <v>-337380638.04068816</v>
      </c>
      <c r="BU52" s="150">
        <v>-1196834.8631640484</v>
      </c>
      <c r="BV52" s="150">
        <f t="shared" si="234"/>
        <v>-338577472.90385222</v>
      </c>
      <c r="BW52" s="150">
        <v>-1203257.6032716699</v>
      </c>
      <c r="BX52" s="150">
        <f t="shared" si="235"/>
        <v>-339780730.50712389</v>
      </c>
      <c r="BY52" s="150">
        <v>-1210804.6468332761</v>
      </c>
      <c r="BZ52" s="150">
        <f t="shared" si="236"/>
        <v>-340991535.15395719</v>
      </c>
      <c r="CA52" s="150">
        <v>-1217038.8539925518</v>
      </c>
      <c r="CB52" s="150">
        <f t="shared" si="237"/>
        <v>-342208574.00794977</v>
      </c>
      <c r="CC52" s="150">
        <v>-1225022.189538799</v>
      </c>
      <c r="CD52" s="150">
        <f t="shared" si="238"/>
        <v>-343433596.19748855</v>
      </c>
      <c r="CE52" s="150">
        <v>-1234695.6304879889</v>
      </c>
      <c r="CF52" s="150">
        <f t="shared" si="239"/>
        <v>-344668291.82797652</v>
      </c>
      <c r="CG52" s="150">
        <v>-1244451.6118290692</v>
      </c>
      <c r="CH52" s="150">
        <f t="shared" si="240"/>
        <v>-345912743.43980557</v>
      </c>
      <c r="CI52" s="150">
        <v>-1253557.8228716438</v>
      </c>
      <c r="CJ52" s="150">
        <f t="shared" si="241"/>
        <v>-347166301.26267719</v>
      </c>
      <c r="CK52" s="150">
        <v>-1265870.9035308354</v>
      </c>
      <c r="CL52" s="150">
        <f t="shared" si="242"/>
        <v>-348432172.16620803</v>
      </c>
      <c r="CM52" s="150">
        <v>-1280617.0879969576</v>
      </c>
      <c r="CN52" s="150">
        <f t="shared" si="243"/>
        <v>-349712789.25420499</v>
      </c>
      <c r="CP52" s="151">
        <f t="shared" si="244"/>
        <v>-328013444.95518529</v>
      </c>
      <c r="CQ52" s="151">
        <f t="shared" si="245"/>
        <v>-14244351.733095288</v>
      </c>
      <c r="CR52" s="151">
        <f t="shared" si="246"/>
        <v>-342257796.68828058</v>
      </c>
    </row>
    <row r="53" spans="1:96" s="150" customFormat="1" x14ac:dyDescent="0.2">
      <c r="A53" s="146" t="s">
        <v>104</v>
      </c>
      <c r="B53" s="146" t="s">
        <v>34</v>
      </c>
      <c r="C53" s="52" t="s">
        <v>34</v>
      </c>
      <c r="D53" s="52" t="s">
        <v>79</v>
      </c>
      <c r="E53" s="52" t="s">
        <v>100</v>
      </c>
      <c r="F53" s="52" t="str">
        <f t="shared" si="200"/>
        <v>DDSTPUT</v>
      </c>
      <c r="G53" s="52" t="str">
        <f t="shared" si="201"/>
        <v>DSTPUT</v>
      </c>
      <c r="H53" s="150">
        <v>-1109335649.71</v>
      </c>
      <c r="I53" s="150">
        <v>-4969312.0059450297</v>
      </c>
      <c r="J53" s="150">
        <f t="shared" si="202"/>
        <v>-1114304961.715945</v>
      </c>
      <c r="K53" s="150">
        <v>-5017408.3785496224</v>
      </c>
      <c r="L53" s="150">
        <f t="shared" si="203"/>
        <v>-1119322370.0944946</v>
      </c>
      <c r="M53" s="150">
        <v>-5051633.2003555559</v>
      </c>
      <c r="N53" s="150">
        <f t="shared" si="204"/>
        <v>-1124374003.2948501</v>
      </c>
      <c r="O53" s="150">
        <v>-5102268.0285847336</v>
      </c>
      <c r="P53" s="150">
        <f t="shared" si="205"/>
        <v>-1129476271.3234348</v>
      </c>
      <c r="Q53" s="150">
        <v>-5156297.6415184056</v>
      </c>
      <c r="R53" s="150">
        <f t="shared" si="206"/>
        <v>-1134632568.9649532</v>
      </c>
      <c r="S53" s="150">
        <v>-5205614.9967364687</v>
      </c>
      <c r="T53" s="150">
        <f t="shared" si="207"/>
        <v>-1139838183.9616897</v>
      </c>
      <c r="U53" s="150">
        <v>-5245660.7001677603</v>
      </c>
      <c r="V53" s="150">
        <f t="shared" si="208"/>
        <v>-1145083844.6618574</v>
      </c>
      <c r="W53" s="150">
        <v>-5276953.1267934442</v>
      </c>
      <c r="X53" s="150">
        <f t="shared" si="209"/>
        <v>-1150360797.7886508</v>
      </c>
      <c r="Y53" s="150">
        <v>-5309672.4329092726</v>
      </c>
      <c r="Z53" s="150">
        <f t="shared" si="210"/>
        <v>-1155670470.22156</v>
      </c>
      <c r="AA53" s="150">
        <v>-5337286.0692156162</v>
      </c>
      <c r="AB53" s="150">
        <f t="shared" si="211"/>
        <v>-1161007756.2907755</v>
      </c>
      <c r="AC53" s="150">
        <v>-5434494.7911991756</v>
      </c>
      <c r="AD53" s="150">
        <f t="shared" si="212"/>
        <v>-1166442251.0819747</v>
      </c>
      <c r="AE53" s="150">
        <v>-5544762.1122869346</v>
      </c>
      <c r="AF53" s="150">
        <f t="shared" si="213"/>
        <v>-1171987013.1942618</v>
      </c>
      <c r="AG53" s="150">
        <v>-5585656.510847765</v>
      </c>
      <c r="AH53" s="150">
        <f t="shared" si="214"/>
        <v>-1177572669.7051096</v>
      </c>
      <c r="AI53" s="150">
        <v>-5614617.1734965742</v>
      </c>
      <c r="AJ53" s="150">
        <f t="shared" si="215"/>
        <v>-1183187286.8786061</v>
      </c>
      <c r="AK53" s="150">
        <v>-5645850.5668691806</v>
      </c>
      <c r="AL53" s="150">
        <f t="shared" si="216"/>
        <v>-1188833137.4454753</v>
      </c>
      <c r="AM53" s="150">
        <v>-5684321.341389331</v>
      </c>
      <c r="AN53" s="150">
        <f t="shared" si="217"/>
        <v>-1194517458.7868648</v>
      </c>
      <c r="AO53" s="150">
        <v>-5724247.8301181141</v>
      </c>
      <c r="AP53" s="150">
        <f t="shared" si="218"/>
        <v>-1200241706.6169829</v>
      </c>
      <c r="AQ53" s="150">
        <v>-5822154.3483611997</v>
      </c>
      <c r="AR53" s="150">
        <f t="shared" si="219"/>
        <v>-1206063860.9653442</v>
      </c>
      <c r="AS53" s="150">
        <v>-5909969.8432493033</v>
      </c>
      <c r="AT53" s="150">
        <f t="shared" si="220"/>
        <v>-1211973830.8085935</v>
      </c>
      <c r="AU53" s="150">
        <v>-5932760.6739791995</v>
      </c>
      <c r="AV53" s="150">
        <f t="shared" si="221"/>
        <v>-1217906591.4825728</v>
      </c>
      <c r="AW53" s="150">
        <v>-5958568.1980827479</v>
      </c>
      <c r="AX53" s="150">
        <f t="shared" si="222"/>
        <v>-1223865159.6806555</v>
      </c>
      <c r="AY53" s="150">
        <v>-5989469.553226511</v>
      </c>
      <c r="AZ53" s="150">
        <f t="shared" si="223"/>
        <v>-1229854629.233882</v>
      </c>
      <c r="BA53" s="150">
        <v>-6058116.8036515033</v>
      </c>
      <c r="BB53" s="150">
        <f t="shared" si="224"/>
        <v>-1235912746.0375335</v>
      </c>
      <c r="BC53" s="150">
        <v>-6132809.4636612227</v>
      </c>
      <c r="BD53" s="150">
        <f t="shared" si="225"/>
        <v>-1242045555.5011947</v>
      </c>
      <c r="BE53" s="150">
        <v>-6178282.4389421837</v>
      </c>
      <c r="BF53" s="150">
        <f t="shared" si="226"/>
        <v>-1248223837.9401369</v>
      </c>
      <c r="BG53" s="150">
        <v>-6223331.1954385405</v>
      </c>
      <c r="BH53" s="150">
        <f t="shared" si="227"/>
        <v>-1254447169.1355755</v>
      </c>
      <c r="BI53" s="150">
        <v>-6266648.4711776013</v>
      </c>
      <c r="BJ53" s="150">
        <f t="shared" si="228"/>
        <v>-1260713817.6067531</v>
      </c>
      <c r="BK53" s="150">
        <v>-6302372.5100342976</v>
      </c>
      <c r="BL53" s="150">
        <f t="shared" si="229"/>
        <v>-1267016190.1167874</v>
      </c>
      <c r="BM53" s="150">
        <v>-6331614.4078493109</v>
      </c>
      <c r="BN53" s="150">
        <f t="shared" si="230"/>
        <v>-1273347804.5246367</v>
      </c>
      <c r="BO53" s="150">
        <v>-6390041.6585207442</v>
      </c>
      <c r="BP53" s="150">
        <f t="shared" si="231"/>
        <v>-1279737846.1831574</v>
      </c>
      <c r="BQ53" s="150">
        <v>-6447087.070797245</v>
      </c>
      <c r="BR53" s="150">
        <f t="shared" si="232"/>
        <v>-1286184933.2539546</v>
      </c>
      <c r="BS53" s="150">
        <v>-6466595.789074243</v>
      </c>
      <c r="BT53" s="150">
        <f t="shared" si="233"/>
        <v>-1292651529.0430288</v>
      </c>
      <c r="BU53" s="150">
        <v>-6500382.3884009747</v>
      </c>
      <c r="BV53" s="150">
        <f t="shared" si="234"/>
        <v>-1299151911.4314299</v>
      </c>
      <c r="BW53" s="150">
        <v>-6542659.8390308069</v>
      </c>
      <c r="BX53" s="150">
        <f t="shared" si="235"/>
        <v>-1305694571.2704606</v>
      </c>
      <c r="BY53" s="150">
        <v>-6614485.2669798741</v>
      </c>
      <c r="BZ53" s="150">
        <f t="shared" si="236"/>
        <v>-1312309056.5374405</v>
      </c>
      <c r="CA53" s="150">
        <v>-6685880.9812239548</v>
      </c>
      <c r="CB53" s="150">
        <f t="shared" si="237"/>
        <v>-1318994937.5186646</v>
      </c>
      <c r="CC53" s="150">
        <v>-6721203.2986598695</v>
      </c>
      <c r="CD53" s="150">
        <f t="shared" si="238"/>
        <v>-1325716140.8173244</v>
      </c>
      <c r="CE53" s="150">
        <v>-6761860.9773717383</v>
      </c>
      <c r="CF53" s="150">
        <f t="shared" si="239"/>
        <v>-1332478001.7946961</v>
      </c>
      <c r="CG53" s="150">
        <v>-6804796.2285962915</v>
      </c>
      <c r="CH53" s="150">
        <f t="shared" si="240"/>
        <v>-1339282798.0232923</v>
      </c>
      <c r="CI53" s="150">
        <v>-6840523.0572026847</v>
      </c>
      <c r="CJ53" s="150">
        <f t="shared" si="241"/>
        <v>-1346123321.0804949</v>
      </c>
      <c r="CK53" s="150">
        <v>-6871763.6810384402</v>
      </c>
      <c r="CL53" s="150">
        <f t="shared" si="242"/>
        <v>-1352995084.7615333</v>
      </c>
      <c r="CM53" s="150">
        <v>-6928966.7856947063</v>
      </c>
      <c r="CN53" s="150">
        <f t="shared" si="243"/>
        <v>-1359924051.5472279</v>
      </c>
      <c r="CP53" s="151">
        <f t="shared" si="244"/>
        <v>-1242350682.1368811</v>
      </c>
      <c r="CQ53" s="151">
        <f t="shared" si="245"/>
        <v>-76933754.06291151</v>
      </c>
      <c r="CR53" s="151">
        <f t="shared" si="246"/>
        <v>-1319284436.1997926</v>
      </c>
    </row>
    <row r="54" spans="1:96" s="150" customFormat="1" x14ac:dyDescent="0.2">
      <c r="A54" s="146" t="s">
        <v>105</v>
      </c>
      <c r="B54" s="146" t="s">
        <v>32</v>
      </c>
      <c r="C54" s="52" t="s">
        <v>32</v>
      </c>
      <c r="D54" s="52" t="s">
        <v>79</v>
      </c>
      <c r="E54" s="52" t="s">
        <v>100</v>
      </c>
      <c r="F54" s="52" t="str">
        <f t="shared" si="200"/>
        <v>DDSTPID</v>
      </c>
      <c r="G54" s="52" t="str">
        <f t="shared" si="201"/>
        <v>DSTPID</v>
      </c>
      <c r="H54" s="150">
        <v>-159159749.13</v>
      </c>
      <c r="I54" s="150">
        <v>-580194.55927685276</v>
      </c>
      <c r="J54" s="150">
        <f t="shared" si="202"/>
        <v>-159739943.68927684</v>
      </c>
      <c r="K54" s="150">
        <v>-587632.91493325622</v>
      </c>
      <c r="L54" s="150">
        <f t="shared" si="203"/>
        <v>-160327576.60421011</v>
      </c>
      <c r="M54" s="150">
        <v>-594806.5611144189</v>
      </c>
      <c r="N54" s="150">
        <f t="shared" si="204"/>
        <v>-160922383.16532454</v>
      </c>
      <c r="O54" s="150">
        <v>-603817.00021859293</v>
      </c>
      <c r="P54" s="150">
        <f t="shared" si="205"/>
        <v>-161526200.16554314</v>
      </c>
      <c r="Q54" s="150">
        <v>-609695.81128446525</v>
      </c>
      <c r="R54" s="150">
        <f t="shared" si="206"/>
        <v>-162135895.97682759</v>
      </c>
      <c r="S54" s="150">
        <v>-613620.08227030758</v>
      </c>
      <c r="T54" s="150">
        <f t="shared" si="207"/>
        <v>-162749516.05909789</v>
      </c>
      <c r="U54" s="150">
        <v>-617067.72234739829</v>
      </c>
      <c r="V54" s="150">
        <f t="shared" si="208"/>
        <v>-163366583.78144529</v>
      </c>
      <c r="W54" s="150">
        <v>-619313.59990760044</v>
      </c>
      <c r="X54" s="150">
        <f t="shared" si="209"/>
        <v>-163985897.3813529</v>
      </c>
      <c r="Y54" s="150">
        <v>-622004.29091321549</v>
      </c>
      <c r="Z54" s="150">
        <f t="shared" si="210"/>
        <v>-164607901.67226613</v>
      </c>
      <c r="AA54" s="150">
        <v>-625140.24976761499</v>
      </c>
      <c r="AB54" s="150">
        <f t="shared" si="211"/>
        <v>-165233041.92203373</v>
      </c>
      <c r="AC54" s="150">
        <v>-628224.82613761991</v>
      </c>
      <c r="AD54" s="150">
        <f t="shared" si="212"/>
        <v>-165861266.74817136</v>
      </c>
      <c r="AE54" s="150">
        <v>-633696.90467704681</v>
      </c>
      <c r="AF54" s="150">
        <f t="shared" si="213"/>
        <v>-166494963.65284839</v>
      </c>
      <c r="AG54" s="150">
        <v>-639187.12321256322</v>
      </c>
      <c r="AH54" s="150">
        <f t="shared" si="214"/>
        <v>-167134150.77606097</v>
      </c>
      <c r="AI54" s="150">
        <v>-642437.84103507828</v>
      </c>
      <c r="AJ54" s="150">
        <f t="shared" si="215"/>
        <v>-167776588.61709604</v>
      </c>
      <c r="AK54" s="150">
        <v>-646016.22133235598</v>
      </c>
      <c r="AL54" s="150">
        <f t="shared" si="216"/>
        <v>-168422604.83842838</v>
      </c>
      <c r="AM54" s="150">
        <v>-649346.30375005526</v>
      </c>
      <c r="AN54" s="150">
        <f t="shared" si="217"/>
        <v>-169071951.14217845</v>
      </c>
      <c r="AO54" s="150">
        <v>-652188.23349876411</v>
      </c>
      <c r="AP54" s="150">
        <f t="shared" si="218"/>
        <v>-169724139.3756772</v>
      </c>
      <c r="AQ54" s="150">
        <v>-654903.7809410909</v>
      </c>
      <c r="AR54" s="150">
        <f t="shared" si="219"/>
        <v>-170379043.1566183</v>
      </c>
      <c r="AS54" s="150">
        <v>-657310.46563590469</v>
      </c>
      <c r="AT54" s="150">
        <f t="shared" si="220"/>
        <v>-171036353.62225419</v>
      </c>
      <c r="AU54" s="150">
        <v>-659456.36417602433</v>
      </c>
      <c r="AV54" s="150">
        <f t="shared" si="221"/>
        <v>-171695809.98643023</v>
      </c>
      <c r="AW54" s="150">
        <v>-662087.21838949947</v>
      </c>
      <c r="AX54" s="150">
        <f t="shared" si="222"/>
        <v>-172357897.20481974</v>
      </c>
      <c r="AY54" s="150">
        <v>-665201.99795699806</v>
      </c>
      <c r="AZ54" s="150">
        <f t="shared" si="223"/>
        <v>-173023099.20277673</v>
      </c>
      <c r="BA54" s="150">
        <v>-677807.61374416947</v>
      </c>
      <c r="BB54" s="150">
        <f t="shared" si="224"/>
        <v>-173700906.8165209</v>
      </c>
      <c r="BC54" s="150">
        <v>-690509.01118959265</v>
      </c>
      <c r="BD54" s="150">
        <f t="shared" si="225"/>
        <v>-174391415.82771048</v>
      </c>
      <c r="BE54" s="150">
        <v>-693721.43824778765</v>
      </c>
      <c r="BF54" s="150">
        <f t="shared" si="226"/>
        <v>-175085137.26595828</v>
      </c>
      <c r="BG54" s="150">
        <v>-697045.32673736487</v>
      </c>
      <c r="BH54" s="150">
        <f t="shared" si="227"/>
        <v>-175782182.59269565</v>
      </c>
      <c r="BI54" s="150">
        <v>-700723.18789534597</v>
      </c>
      <c r="BJ54" s="150">
        <f t="shared" si="228"/>
        <v>-176482905.78059101</v>
      </c>
      <c r="BK54" s="150">
        <v>-704102.40023822186</v>
      </c>
      <c r="BL54" s="150">
        <f t="shared" si="229"/>
        <v>-177187008.18082923</v>
      </c>
      <c r="BM54" s="150">
        <v>-706943.01236188493</v>
      </c>
      <c r="BN54" s="150">
        <f t="shared" si="230"/>
        <v>-177893951.19319111</v>
      </c>
      <c r="BO54" s="150">
        <v>-709647.96515902074</v>
      </c>
      <c r="BP54" s="150">
        <f t="shared" si="231"/>
        <v>-178603599.15835014</v>
      </c>
      <c r="BQ54" s="150">
        <v>-712291.44302189455</v>
      </c>
      <c r="BR54" s="150">
        <f t="shared" si="232"/>
        <v>-179315890.60137203</v>
      </c>
      <c r="BS54" s="150">
        <v>-714879.71358654543</v>
      </c>
      <c r="BT54" s="150">
        <f t="shared" si="233"/>
        <v>-180030770.31495857</v>
      </c>
      <c r="BU54" s="150">
        <v>-717978.69319865259</v>
      </c>
      <c r="BV54" s="150">
        <f t="shared" si="234"/>
        <v>-180748749.00815722</v>
      </c>
      <c r="BW54" s="150">
        <v>-721606.54159591545</v>
      </c>
      <c r="BX54" s="150">
        <f t="shared" si="235"/>
        <v>-181470355.54975313</v>
      </c>
      <c r="BY54" s="150">
        <v>-725215.62232049648</v>
      </c>
      <c r="BZ54" s="150">
        <f t="shared" si="236"/>
        <v>-182195571.17207363</v>
      </c>
      <c r="CA54" s="150">
        <v>-728945.89602815162</v>
      </c>
      <c r="CB54" s="150">
        <f t="shared" si="237"/>
        <v>-182924517.06810179</v>
      </c>
      <c r="CC54" s="150">
        <v>-732718.63172879722</v>
      </c>
      <c r="CD54" s="150">
        <f t="shared" si="238"/>
        <v>-183657235.69983059</v>
      </c>
      <c r="CE54" s="150">
        <v>-736642.1991011746</v>
      </c>
      <c r="CF54" s="150">
        <f t="shared" si="239"/>
        <v>-184393877.89893177</v>
      </c>
      <c r="CG54" s="150">
        <v>-740845.54219498311</v>
      </c>
      <c r="CH54" s="150">
        <f t="shared" si="240"/>
        <v>-185134723.44112676</v>
      </c>
      <c r="CI54" s="150">
        <v>-744631.48371400603</v>
      </c>
      <c r="CJ54" s="150">
        <f t="shared" si="241"/>
        <v>-185879354.92484078</v>
      </c>
      <c r="CK54" s="150">
        <v>-747840.35365014791</v>
      </c>
      <c r="CL54" s="150">
        <f t="shared" si="242"/>
        <v>-186627195.27849093</v>
      </c>
      <c r="CM54" s="150">
        <v>-750948.49653171841</v>
      </c>
      <c r="CN54" s="150">
        <f t="shared" si="243"/>
        <v>-187378143.77502266</v>
      </c>
      <c r="CP54" s="151">
        <f t="shared" si="244"/>
        <v>-174427332.40260515</v>
      </c>
      <c r="CQ54" s="151">
        <f t="shared" si="245"/>
        <v>-8520093.6327551603</v>
      </c>
      <c r="CR54" s="151">
        <f t="shared" si="246"/>
        <v>-182947426.03536031</v>
      </c>
    </row>
    <row r="55" spans="1:96" s="150" customFormat="1" x14ac:dyDescent="0.2">
      <c r="A55" s="146" t="s">
        <v>106</v>
      </c>
      <c r="B55" s="146" t="s">
        <v>40</v>
      </c>
      <c r="C55" s="52" t="s">
        <v>40</v>
      </c>
      <c r="D55" s="52" t="s">
        <v>79</v>
      </c>
      <c r="E55" s="52" t="s">
        <v>100</v>
      </c>
      <c r="F55" s="52" t="str">
        <f t="shared" si="200"/>
        <v>DDSTPWYU</v>
      </c>
      <c r="G55" s="52" t="str">
        <f t="shared" si="201"/>
        <v>DSTPWYU</v>
      </c>
      <c r="H55" s="150">
        <v>-64617293.500000007</v>
      </c>
      <c r="I55" s="150">
        <v>-298087.04648548609</v>
      </c>
      <c r="J55" s="150">
        <f t="shared" si="202"/>
        <v>-64915380.546485491</v>
      </c>
      <c r="K55" s="150">
        <v>-298017.80752779148</v>
      </c>
      <c r="L55" s="150">
        <f t="shared" si="203"/>
        <v>-65213398.354013279</v>
      </c>
      <c r="M55" s="150">
        <v>-297948.56857009686</v>
      </c>
      <c r="N55" s="150">
        <f t="shared" si="204"/>
        <v>-65511346.922583379</v>
      </c>
      <c r="O55" s="150">
        <v>-297879.32961240225</v>
      </c>
      <c r="P55" s="150">
        <f t="shared" si="205"/>
        <v>-65809226.252195783</v>
      </c>
      <c r="Q55" s="150">
        <v>-297810.09065470769</v>
      </c>
      <c r="R55" s="150">
        <f t="shared" si="206"/>
        <v>-66107036.342850491</v>
      </c>
      <c r="S55" s="150">
        <v>-297740.85169701307</v>
      </c>
      <c r="T55" s="150">
        <f t="shared" si="207"/>
        <v>-66404777.194547504</v>
      </c>
      <c r="U55" s="150">
        <v>-297671.61273931852</v>
      </c>
      <c r="V55" s="150">
        <f t="shared" si="208"/>
        <v>-66702448.807286821</v>
      </c>
      <c r="W55" s="150">
        <v>-297602.3737816239</v>
      </c>
      <c r="X55" s="150">
        <f t="shared" si="209"/>
        <v>-67000051.181068443</v>
      </c>
      <c r="Y55" s="150">
        <v>-297533.13482392929</v>
      </c>
      <c r="Z55" s="150">
        <f t="shared" si="210"/>
        <v>-67297584.315892369</v>
      </c>
      <c r="AA55" s="150">
        <v>-297463.89586623467</v>
      </c>
      <c r="AB55" s="150">
        <f t="shared" si="211"/>
        <v>-67595048.211758599</v>
      </c>
      <c r="AC55" s="150">
        <v>-297394.65690854011</v>
      </c>
      <c r="AD55" s="150">
        <f t="shared" si="212"/>
        <v>-67892442.868667141</v>
      </c>
      <c r="AE55" s="150">
        <v>-297325.4179508455</v>
      </c>
      <c r="AF55" s="150">
        <f t="shared" si="213"/>
        <v>-68189768.286617979</v>
      </c>
      <c r="AG55" s="150">
        <v>-297256.17899315094</v>
      </c>
      <c r="AH55" s="150">
        <f t="shared" si="214"/>
        <v>-68487024.46561113</v>
      </c>
      <c r="AI55" s="150">
        <v>-297186.94003545633</v>
      </c>
      <c r="AJ55" s="150">
        <f t="shared" si="215"/>
        <v>-68784211.405646592</v>
      </c>
      <c r="AK55" s="150">
        <v>-297117.70107776171</v>
      </c>
      <c r="AL55" s="150">
        <f t="shared" si="216"/>
        <v>-69081329.106724352</v>
      </c>
      <c r="AM55" s="150">
        <v>-297048.4621200671</v>
      </c>
      <c r="AN55" s="150">
        <f t="shared" si="217"/>
        <v>-69378377.568844423</v>
      </c>
      <c r="AO55" s="150">
        <v>-296979.22316237254</v>
      </c>
      <c r="AP55" s="150">
        <f t="shared" si="218"/>
        <v>-69675356.792006791</v>
      </c>
      <c r="AQ55" s="150">
        <v>-296909.98420467792</v>
      </c>
      <c r="AR55" s="150">
        <f t="shared" si="219"/>
        <v>-69972266.77621147</v>
      </c>
      <c r="AS55" s="150">
        <v>-296840.74524698337</v>
      </c>
      <c r="AT55" s="150">
        <f t="shared" si="220"/>
        <v>-70269107.521458447</v>
      </c>
      <c r="AU55" s="150">
        <v>-296771.50628928875</v>
      </c>
      <c r="AV55" s="150">
        <f t="shared" si="221"/>
        <v>-70565879.027747735</v>
      </c>
      <c r="AW55" s="150">
        <v>-296702.26733159414</v>
      </c>
      <c r="AX55" s="150">
        <f t="shared" si="222"/>
        <v>-70862581.295079336</v>
      </c>
      <c r="AY55" s="150">
        <v>-296633.02837389952</v>
      </c>
      <c r="AZ55" s="150">
        <f t="shared" si="223"/>
        <v>-71159214.323453233</v>
      </c>
      <c r="BA55" s="150">
        <v>-296563.78941620496</v>
      </c>
      <c r="BB55" s="150">
        <f t="shared" si="224"/>
        <v>-71455778.112869442</v>
      </c>
      <c r="BC55" s="150">
        <v>-296494.55045851035</v>
      </c>
      <c r="BD55" s="150">
        <f t="shared" si="225"/>
        <v>-71752272.663327947</v>
      </c>
      <c r="BE55" s="150">
        <v>-296425.31150081579</v>
      </c>
      <c r="BF55" s="150">
        <f t="shared" si="226"/>
        <v>-72048697.974828765</v>
      </c>
      <c r="BG55" s="150">
        <v>-296356.07254312118</v>
      </c>
      <c r="BH55" s="150">
        <f t="shared" si="227"/>
        <v>-72345054.047371879</v>
      </c>
      <c r="BI55" s="150">
        <v>-296286.83358542656</v>
      </c>
      <c r="BJ55" s="150">
        <f t="shared" si="228"/>
        <v>-72641340.880957305</v>
      </c>
      <c r="BK55" s="150">
        <v>-296217.59462773195</v>
      </c>
      <c r="BL55" s="150">
        <f t="shared" si="229"/>
        <v>-72937558.475585043</v>
      </c>
      <c r="BM55" s="150">
        <v>-296148.35567003739</v>
      </c>
      <c r="BN55" s="150">
        <f t="shared" si="230"/>
        <v>-73233706.831255078</v>
      </c>
      <c r="BO55" s="150">
        <v>-296079.11671234277</v>
      </c>
      <c r="BP55" s="150">
        <f t="shared" si="231"/>
        <v>-73529785.947967425</v>
      </c>
      <c r="BQ55" s="150">
        <v>-296009.87775464822</v>
      </c>
      <c r="BR55" s="150">
        <f t="shared" si="232"/>
        <v>-73825795.825722069</v>
      </c>
      <c r="BS55" s="150">
        <v>-295940.6387969536</v>
      </c>
      <c r="BT55" s="150">
        <f t="shared" si="233"/>
        <v>-74121736.464519024</v>
      </c>
      <c r="BU55" s="150">
        <v>-295871.39983925899</v>
      </c>
      <c r="BV55" s="150">
        <f t="shared" si="234"/>
        <v>-74417607.864358276</v>
      </c>
      <c r="BW55" s="150">
        <v>-295802.16088156437</v>
      </c>
      <c r="BX55" s="150">
        <f t="shared" si="235"/>
        <v>-74713410.02523984</v>
      </c>
      <c r="BY55" s="150">
        <v>-295732.92192386981</v>
      </c>
      <c r="BZ55" s="150">
        <f t="shared" si="236"/>
        <v>-75009142.947163716</v>
      </c>
      <c r="CA55" s="150">
        <v>-295663.6829661752</v>
      </c>
      <c r="CB55" s="150">
        <f t="shared" si="237"/>
        <v>-75304806.630129889</v>
      </c>
      <c r="CC55" s="150">
        <v>-295594.44400848064</v>
      </c>
      <c r="CD55" s="150">
        <f t="shared" si="238"/>
        <v>-75600401.074138373</v>
      </c>
      <c r="CE55" s="150">
        <v>-295525.20505078603</v>
      </c>
      <c r="CF55" s="150">
        <f t="shared" si="239"/>
        <v>-75895926.279189155</v>
      </c>
      <c r="CG55" s="150">
        <v>-295455.96609309141</v>
      </c>
      <c r="CH55" s="150">
        <f t="shared" si="240"/>
        <v>-76191382.245282248</v>
      </c>
      <c r="CI55" s="150">
        <v>-295386.7271353968</v>
      </c>
      <c r="CJ55" s="150">
        <f t="shared" si="241"/>
        <v>-76486768.972417638</v>
      </c>
      <c r="CK55" s="150">
        <v>-295317.48817770224</v>
      </c>
      <c r="CL55" s="150">
        <f t="shared" si="242"/>
        <v>-76782086.46059534</v>
      </c>
      <c r="CM55" s="150">
        <v>-295248.24922000762</v>
      </c>
      <c r="CN55" s="150">
        <f t="shared" si="243"/>
        <v>-77077334.709815353</v>
      </c>
      <c r="CP55" s="151">
        <f t="shared" si="244"/>
        <v>-71751851.459668636</v>
      </c>
      <c r="CQ55" s="151">
        <f t="shared" si="245"/>
        <v>-3552533.9668019414</v>
      </c>
      <c r="CR55" s="151">
        <f t="shared" si="246"/>
        <v>-75304385.426470578</v>
      </c>
    </row>
    <row r="56" spans="1:96" s="150" customFormat="1" x14ac:dyDescent="0.2">
      <c r="A56" s="146" t="s">
        <v>107</v>
      </c>
      <c r="B56" s="146"/>
      <c r="C56" s="52"/>
      <c r="D56" s="52"/>
      <c r="E56" s="52"/>
      <c r="F56" s="52"/>
      <c r="G56" s="52"/>
      <c r="H56" s="153">
        <f>SUBTOTAL(9,H49:H55)</f>
        <v>-3190818953.1243587</v>
      </c>
      <c r="I56" s="153">
        <f t="shared" ref="I56:CP56" si="247">SUBTOTAL(9,I49:I55)</f>
        <v>-10296238.976799592</v>
      </c>
      <c r="J56" s="153">
        <f t="shared" si="247"/>
        <v>-3201115192.1011577</v>
      </c>
      <c r="K56" s="153">
        <f t="shared" si="247"/>
        <v>-10377100.07667443</v>
      </c>
      <c r="L56" s="153">
        <f t="shared" si="247"/>
        <v>-3211492292.1778326</v>
      </c>
      <c r="M56" s="153">
        <f t="shared" si="247"/>
        <v>-10445576.979108281</v>
      </c>
      <c r="N56" s="153">
        <f t="shared" si="247"/>
        <v>-3221937869.1569409</v>
      </c>
      <c r="O56" s="153">
        <f t="shared" si="247"/>
        <v>-10531587.650188742</v>
      </c>
      <c r="P56" s="153">
        <f t="shared" si="247"/>
        <v>-3232469456.8071294</v>
      </c>
      <c r="Q56" s="153">
        <f t="shared" si="247"/>
        <v>-10638105.376449486</v>
      </c>
      <c r="R56" s="153">
        <f t="shared" si="247"/>
        <v>-3243107562.183579</v>
      </c>
      <c r="S56" s="153">
        <f t="shared" si="247"/>
        <v>-10759553.191616708</v>
      </c>
      <c r="T56" s="153">
        <f t="shared" si="247"/>
        <v>-3253867115.375195</v>
      </c>
      <c r="U56" s="153">
        <f t="shared" si="247"/>
        <v>-10841176.072994402</v>
      </c>
      <c r="V56" s="153">
        <f t="shared" si="247"/>
        <v>-3264708291.4481902</v>
      </c>
      <c r="W56" s="153">
        <f t="shared" si="247"/>
        <v>-10880034.693046734</v>
      </c>
      <c r="X56" s="153">
        <f t="shared" si="247"/>
        <v>-3275588326.1412363</v>
      </c>
      <c r="Y56" s="153">
        <f t="shared" si="247"/>
        <v>-10936902.026044918</v>
      </c>
      <c r="Z56" s="153">
        <f t="shared" si="247"/>
        <v>-3286525228.1672807</v>
      </c>
      <c r="AA56" s="153">
        <f t="shared" si="247"/>
        <v>-10995636.150013736</v>
      </c>
      <c r="AB56" s="153">
        <f t="shared" si="247"/>
        <v>-3297520864.3172946</v>
      </c>
      <c r="AC56" s="153">
        <f t="shared" si="247"/>
        <v>-11127201.026644688</v>
      </c>
      <c r="AD56" s="153">
        <f t="shared" si="247"/>
        <v>-3308648065.3439398</v>
      </c>
      <c r="AE56" s="153">
        <f t="shared" si="247"/>
        <v>-11287078.395223064</v>
      </c>
      <c r="AF56" s="153">
        <f t="shared" si="247"/>
        <v>-3319935143.7391624</v>
      </c>
      <c r="AG56" s="153">
        <f t="shared" si="247"/>
        <v>-11380926.025959773</v>
      </c>
      <c r="AH56" s="153">
        <f t="shared" si="247"/>
        <v>-3331316069.7651219</v>
      </c>
      <c r="AI56" s="153">
        <f t="shared" si="247"/>
        <v>-11446391.444582166</v>
      </c>
      <c r="AJ56" s="153">
        <f t="shared" si="247"/>
        <v>-3342762461.2097044</v>
      </c>
      <c r="AK56" s="153">
        <f t="shared" si="247"/>
        <v>-11494343.482184937</v>
      </c>
      <c r="AL56" s="153">
        <f t="shared" si="247"/>
        <v>-3354256804.6918893</v>
      </c>
      <c r="AM56" s="153">
        <f t="shared" si="247"/>
        <v>-11548236.103356162</v>
      </c>
      <c r="AN56" s="153">
        <f t="shared" si="247"/>
        <v>-3365805040.7952456</v>
      </c>
      <c r="AO56" s="153">
        <f t="shared" si="247"/>
        <v>-11605663.656476863</v>
      </c>
      <c r="AP56" s="153">
        <f t="shared" si="247"/>
        <v>-3377410704.4517226</v>
      </c>
      <c r="AQ56" s="153">
        <f t="shared" si="247"/>
        <v>-11815397.97264318</v>
      </c>
      <c r="AR56" s="153">
        <f t="shared" si="247"/>
        <v>-3389226102.4243655</v>
      </c>
      <c r="AS56" s="153">
        <f t="shared" si="247"/>
        <v>-12010409.866820605</v>
      </c>
      <c r="AT56" s="153">
        <f t="shared" si="247"/>
        <v>-3401236512.2911868</v>
      </c>
      <c r="AU56" s="153">
        <f t="shared" si="247"/>
        <v>-12042407.776701244</v>
      </c>
      <c r="AV56" s="153">
        <f t="shared" si="247"/>
        <v>-3413278920.0678878</v>
      </c>
      <c r="AW56" s="153">
        <f t="shared" si="247"/>
        <v>-12088421.652658779</v>
      </c>
      <c r="AX56" s="153">
        <f t="shared" si="247"/>
        <v>-3425367341.7205467</v>
      </c>
      <c r="AY56" s="153">
        <f t="shared" si="247"/>
        <v>-12143996.538988674</v>
      </c>
      <c r="AZ56" s="153">
        <f t="shared" si="247"/>
        <v>-3437511338.2595353</v>
      </c>
      <c r="BA56" s="153">
        <f t="shared" si="247"/>
        <v>-12271946.660717461</v>
      </c>
      <c r="BB56" s="153">
        <f t="shared" si="247"/>
        <v>-3449783284.9202523</v>
      </c>
      <c r="BC56" s="153">
        <f t="shared" si="247"/>
        <v>-12419835.340732662</v>
      </c>
      <c r="BD56" s="153">
        <f t="shared" si="247"/>
        <v>-3462203120.2609854</v>
      </c>
      <c r="BE56" s="153">
        <f t="shared" si="247"/>
        <v>-12509811.549882686</v>
      </c>
      <c r="BF56" s="153">
        <f t="shared" si="247"/>
        <v>-3474712931.8108678</v>
      </c>
      <c r="BG56" s="153">
        <f t="shared" si="247"/>
        <v>-12584959.325459355</v>
      </c>
      <c r="BH56" s="153">
        <f t="shared" si="247"/>
        <v>-3487297891.1363273</v>
      </c>
      <c r="BI56" s="153">
        <f t="shared" si="247"/>
        <v>-12643727.59931769</v>
      </c>
      <c r="BJ56" s="153">
        <f t="shared" si="247"/>
        <v>-3499941618.7356448</v>
      </c>
      <c r="BK56" s="153">
        <f t="shared" si="247"/>
        <v>-12696872.872595789</v>
      </c>
      <c r="BL56" s="153">
        <f t="shared" si="247"/>
        <v>-3512638491.6082411</v>
      </c>
      <c r="BM56" s="153">
        <f t="shared" si="247"/>
        <v>-12751925.599969776</v>
      </c>
      <c r="BN56" s="153">
        <f t="shared" si="247"/>
        <v>-3525390417.2082105</v>
      </c>
      <c r="BO56" s="153">
        <f t="shared" si="247"/>
        <v>-12861524.466777645</v>
      </c>
      <c r="BP56" s="153">
        <f t="shared" si="247"/>
        <v>-3538251941.6749878</v>
      </c>
      <c r="BQ56" s="153">
        <f t="shared" si="247"/>
        <v>-13095618.957023863</v>
      </c>
      <c r="BR56" s="153">
        <f t="shared" si="247"/>
        <v>-3551347560.6320124</v>
      </c>
      <c r="BS56" s="153">
        <f t="shared" si="247"/>
        <v>-13269745.988086533</v>
      </c>
      <c r="BT56" s="153">
        <f t="shared" si="247"/>
        <v>-3564617306.6200986</v>
      </c>
      <c r="BU56" s="153">
        <f t="shared" si="247"/>
        <v>-13344415.988833373</v>
      </c>
      <c r="BV56" s="153">
        <f t="shared" si="247"/>
        <v>-3577961722.608932</v>
      </c>
      <c r="BW56" s="153">
        <f t="shared" si="247"/>
        <v>-13440135.99285258</v>
      </c>
      <c r="BX56" s="153">
        <f t="shared" si="247"/>
        <v>-3591401858.6017847</v>
      </c>
      <c r="BY56" s="153">
        <f t="shared" si="247"/>
        <v>-13592868.343276018</v>
      </c>
      <c r="BZ56" s="153">
        <f t="shared" si="247"/>
        <v>-3604994726.9450603</v>
      </c>
      <c r="CA56" s="153">
        <f t="shared" si="247"/>
        <v>-13764581.359750066</v>
      </c>
      <c r="CB56" s="153">
        <f t="shared" si="247"/>
        <v>-3618759308.3048105</v>
      </c>
      <c r="CC56" s="153">
        <f t="shared" si="247"/>
        <v>-13885882.845497575</v>
      </c>
      <c r="CD56" s="153">
        <f t="shared" si="247"/>
        <v>-3632645191.1503077</v>
      </c>
      <c r="CE56" s="153">
        <f t="shared" si="247"/>
        <v>-13992673.7178941</v>
      </c>
      <c r="CF56" s="153">
        <f t="shared" si="247"/>
        <v>-3646637864.8682022</v>
      </c>
      <c r="CG56" s="153">
        <f t="shared" si="247"/>
        <v>-14082107.999324204</v>
      </c>
      <c r="CH56" s="153">
        <f t="shared" si="247"/>
        <v>-3660719972.8675261</v>
      </c>
      <c r="CI56" s="153">
        <f t="shared" si="247"/>
        <v>-14164678.322570451</v>
      </c>
      <c r="CJ56" s="153">
        <f t="shared" si="247"/>
        <v>-3674884651.1900969</v>
      </c>
      <c r="CK56" s="153">
        <f t="shared" si="247"/>
        <v>-14245940.990677437</v>
      </c>
      <c r="CL56" s="153">
        <f t="shared" si="247"/>
        <v>-3689130592.1807737</v>
      </c>
      <c r="CM56" s="153">
        <f t="shared" si="247"/>
        <v>-14374327.856781146</v>
      </c>
      <c r="CN56" s="153">
        <f t="shared" si="247"/>
        <v>-3703504920.0375547</v>
      </c>
      <c r="CP56" s="154">
        <f t="shared" si="247"/>
        <v>-3462758407.5057797</v>
      </c>
      <c r="CQ56" s="154">
        <f t="shared" ref="CQ56:CR56" si="248">SUBTOTAL(9,CQ49:CQ55)</f>
        <v>-156739858.06304264</v>
      </c>
      <c r="CR56" s="154">
        <f t="shared" si="248"/>
        <v>-3619498265.5688229</v>
      </c>
    </row>
    <row r="57" spans="1:96" s="150" customFormat="1" x14ac:dyDescent="0.2">
      <c r="A57" s="146"/>
      <c r="B57" s="146"/>
      <c r="C57" s="52"/>
      <c r="D57" s="52"/>
      <c r="E57" s="52"/>
      <c r="F57" s="52"/>
      <c r="G57" s="52"/>
      <c r="CP57" s="151"/>
      <c r="CQ57" s="151"/>
      <c r="CR57" s="151"/>
    </row>
    <row r="58" spans="1:96" s="150" customFormat="1" x14ac:dyDescent="0.2">
      <c r="A58" s="2" t="s">
        <v>108</v>
      </c>
      <c r="B58" s="146"/>
      <c r="C58" s="52"/>
      <c r="D58" s="52"/>
      <c r="E58" s="52"/>
      <c r="F58" s="52"/>
      <c r="G58" s="52"/>
      <c r="CP58" s="151"/>
      <c r="CQ58" s="151"/>
      <c r="CR58" s="151"/>
    </row>
    <row r="59" spans="1:96" s="150" customFormat="1" x14ac:dyDescent="0.2">
      <c r="A59" s="146" t="s">
        <v>99</v>
      </c>
      <c r="B59" s="146" t="str">
        <f t="shared" ref="B59:B69" si="249">C59</f>
        <v>CA</v>
      </c>
      <c r="C59" s="52" t="s">
        <v>31</v>
      </c>
      <c r="D59" s="52" t="s">
        <v>79</v>
      </c>
      <c r="E59" s="52" t="s">
        <v>109</v>
      </c>
      <c r="F59" s="52" t="str">
        <f t="shared" ref="F59:F84" si="250">D59&amp;E59&amp;C59</f>
        <v>DGNLPCA</v>
      </c>
      <c r="G59" s="52" t="str">
        <f t="shared" ref="G59:G84" si="251">E59&amp;C59</f>
        <v>GNLPCA</v>
      </c>
      <c r="H59" s="150">
        <v>-7281649.0999999996</v>
      </c>
      <c r="I59" s="150">
        <v>-26605.5948202933</v>
      </c>
      <c r="J59" s="150">
        <f t="shared" ref="J59:J84" si="252">H59+I59</f>
        <v>-7308254.6948202932</v>
      </c>
      <c r="K59" s="150">
        <v>-26555.841177436283</v>
      </c>
      <c r="L59" s="150">
        <f t="shared" ref="L59:L84" si="253">J59+K59</f>
        <v>-7334810.5359977297</v>
      </c>
      <c r="M59" s="150">
        <v>-26537.887329932979</v>
      </c>
      <c r="N59" s="150">
        <f t="shared" ref="N59:N84" si="254">L59+M59</f>
        <v>-7361348.423327663</v>
      </c>
      <c r="O59" s="150">
        <v>-26570.111141601046</v>
      </c>
      <c r="P59" s="150">
        <f t="shared" ref="P59:P84" si="255">N59+O59</f>
        <v>-7387918.5344692636</v>
      </c>
      <c r="Q59" s="150">
        <v>-26587.350557080143</v>
      </c>
      <c r="R59" s="150">
        <f t="shared" ref="R59:R84" si="256">P59+Q59</f>
        <v>-7414505.8850263441</v>
      </c>
      <c r="S59" s="150">
        <v>-26581.833447215926</v>
      </c>
      <c r="T59" s="150">
        <f t="shared" ref="T59:T84" si="257">R59+S59</f>
        <v>-7441087.7184735602</v>
      </c>
      <c r="U59" s="150">
        <v>-26535.161282083827</v>
      </c>
      <c r="V59" s="150">
        <f t="shared" ref="V59:V84" si="258">T59+U59</f>
        <v>-7467622.8797556441</v>
      </c>
      <c r="W59" s="150">
        <v>-26451.13359146467</v>
      </c>
      <c r="X59" s="150">
        <f t="shared" ref="X59:X84" si="259">V59+W59</f>
        <v>-7494074.0133471088</v>
      </c>
      <c r="Y59" s="150">
        <v>-26368.688701011408</v>
      </c>
      <c r="Z59" s="150">
        <f t="shared" ref="Z59:Z84" si="260">X59+Y59</f>
        <v>-7520442.7020481201</v>
      </c>
      <c r="AA59" s="150">
        <v>-26284.734521360537</v>
      </c>
      <c r="AB59" s="150">
        <f t="shared" ref="AB59:AB84" si="261">Z59+AA59</f>
        <v>-7546727.4365694802</v>
      </c>
      <c r="AC59" s="150">
        <v>-26203.327298896991</v>
      </c>
      <c r="AD59" s="150">
        <f t="shared" ref="AD59:AD84" si="262">AB59+AC59</f>
        <v>-7572930.7638683775</v>
      </c>
      <c r="AE59" s="150">
        <v>-26134.969839851918</v>
      </c>
      <c r="AF59" s="150">
        <f t="shared" ref="AF59:AF84" si="263">AD59+AE59</f>
        <v>-7599065.7337082298</v>
      </c>
      <c r="AG59" s="150">
        <v>-26085.389224089849</v>
      </c>
      <c r="AH59" s="150">
        <f t="shared" ref="AH59:AH84" si="264">AF59+AG59</f>
        <v>-7625151.1229323195</v>
      </c>
      <c r="AI59" s="150">
        <v>-26030.574111669186</v>
      </c>
      <c r="AJ59" s="150">
        <f t="shared" ref="AJ59:AJ84" si="265">AH59+AI59</f>
        <v>-7651181.6970439889</v>
      </c>
      <c r="AK59" s="150">
        <v>-26200.848634530346</v>
      </c>
      <c r="AL59" s="150">
        <f t="shared" ref="AL59:AL84" si="266">AJ59+AK59</f>
        <v>-7677382.5456785196</v>
      </c>
      <c r="AM59" s="150">
        <v>-26393.295202977308</v>
      </c>
      <c r="AN59" s="150">
        <f t="shared" ref="AN59:AN84" si="267">AL59+AM59</f>
        <v>-7703775.8408814967</v>
      </c>
      <c r="AO59" s="150">
        <v>-26349.441887309084</v>
      </c>
      <c r="AP59" s="150">
        <f t="shared" ref="AP59:AP84" si="268">AN59+AO59</f>
        <v>-7730125.2827688055</v>
      </c>
      <c r="AQ59" s="150">
        <v>-27786.518537735763</v>
      </c>
      <c r="AR59" s="150">
        <f t="shared" ref="AR59:AR84" si="269">AP59+AQ59</f>
        <v>-7757911.8013065411</v>
      </c>
      <c r="AS59" s="150">
        <v>-29212.339783635536</v>
      </c>
      <c r="AT59" s="150">
        <f t="shared" ref="AT59:AT84" si="270">AR59+AS59</f>
        <v>-7787124.141090177</v>
      </c>
      <c r="AU59" s="150">
        <v>-29128.984076332381</v>
      </c>
      <c r="AV59" s="150">
        <f t="shared" ref="AV59:AV84" si="271">AT59+AU59</f>
        <v>-7816253.1251665093</v>
      </c>
      <c r="AW59" s="150">
        <v>-29047.135235159665</v>
      </c>
      <c r="AX59" s="150">
        <f t="shared" ref="AX59:AX84" si="272">AV59+AW59</f>
        <v>-7845300.260401669</v>
      </c>
      <c r="AY59" s="150">
        <v>-28963.875900254185</v>
      </c>
      <c r="AZ59" s="150">
        <f t="shared" ref="AZ59:AZ84" si="273">AX59+AY59</f>
        <v>-7874264.1363019235</v>
      </c>
      <c r="BA59" s="150">
        <v>-28883.609930751343</v>
      </c>
      <c r="BB59" s="150">
        <f t="shared" ref="BB59:BB84" si="274">AZ59+BA59</f>
        <v>-7903147.7462326745</v>
      </c>
      <c r="BC59" s="150">
        <v>-28816.746998871742</v>
      </c>
      <c r="BD59" s="150">
        <f t="shared" ref="BD59:BD84" si="275">BB59+BC59</f>
        <v>-7931964.4932315461</v>
      </c>
      <c r="BE59" s="150">
        <v>-28769.632541066581</v>
      </c>
      <c r="BF59" s="150">
        <f t="shared" ref="BF59:BF84" si="276">BD59+BE59</f>
        <v>-7960734.1257726131</v>
      </c>
      <c r="BG59" s="150">
        <v>-28717.538684240622</v>
      </c>
      <c r="BH59" s="150">
        <f t="shared" ref="BH59:BH84" si="277">BF59+BG59</f>
        <v>-7989451.6644568536</v>
      </c>
      <c r="BI59" s="150">
        <v>-28662.275574601175</v>
      </c>
      <c r="BJ59" s="150">
        <f t="shared" ref="BJ59:BJ84" si="278">BH59+BI59</f>
        <v>-8018113.9400314549</v>
      </c>
      <c r="BK59" s="150">
        <v>-28630.348328028595</v>
      </c>
      <c r="BL59" s="150">
        <f t="shared" ref="BL59:BL84" si="279">BJ59+BK59</f>
        <v>-8046744.2883594837</v>
      </c>
      <c r="BM59" s="150">
        <v>-28590.306995525483</v>
      </c>
      <c r="BN59" s="150">
        <f t="shared" ref="BN59:BN84" si="280">BL59+BM59</f>
        <v>-8075334.5953550087</v>
      </c>
      <c r="BO59" s="150">
        <v>-30084.892378443001</v>
      </c>
      <c r="BP59" s="150">
        <f t="shared" ref="BP59:BP84" si="281">BN59+BO59</f>
        <v>-8105419.4877334516</v>
      </c>
      <c r="BQ59" s="150">
        <v>-31585.541049720756</v>
      </c>
      <c r="BR59" s="150">
        <f t="shared" ref="BR59:BR84" si="282">BP59+BQ59</f>
        <v>-8137005.0287831724</v>
      </c>
      <c r="BS59" s="150">
        <v>-31536.193817991232</v>
      </c>
      <c r="BT59" s="150">
        <f t="shared" ref="BT59:BT84" si="283">BR59+BS59</f>
        <v>-8168541.2226011632</v>
      </c>
      <c r="BU59" s="150">
        <v>-31488.70018128564</v>
      </c>
      <c r="BV59" s="150">
        <f t="shared" ref="BV59:BV84" si="284">BT59+BU59</f>
        <v>-8200029.9227824491</v>
      </c>
      <c r="BW59" s="150">
        <v>-31428.697060255094</v>
      </c>
      <c r="BX59" s="150">
        <f t="shared" ref="BX59:BX84" si="285">BV59+BW59</f>
        <v>-8231458.6198427044</v>
      </c>
      <c r="BY59" s="150">
        <v>-31369.994101604061</v>
      </c>
      <c r="BZ59" s="150">
        <f t="shared" ref="BZ59:BZ84" si="286">BX59+BY59</f>
        <v>-8262828.6139443088</v>
      </c>
      <c r="CA59" s="150">
        <v>-31366.806063062068</v>
      </c>
      <c r="CB59" s="150">
        <f t="shared" ref="CB59:CB84" si="287">BZ59+CA59</f>
        <v>-8294195.4200073713</v>
      </c>
      <c r="CC59" s="150">
        <v>-31427.692166312154</v>
      </c>
      <c r="CD59" s="150">
        <f t="shared" ref="CD59:CD84" si="288">CB59+CC59</f>
        <v>-8325623.1121736839</v>
      </c>
      <c r="CE59" s="150">
        <v>-31446.491266402496</v>
      </c>
      <c r="CF59" s="150">
        <f t="shared" ref="CF59:CF84" si="289">CD59+CE59</f>
        <v>-8357069.6034400864</v>
      </c>
      <c r="CG59" s="150">
        <v>-31700.375015514415</v>
      </c>
      <c r="CH59" s="150">
        <f t="shared" ref="CH59:CH84" si="290">CF59+CG59</f>
        <v>-8388769.9784556013</v>
      </c>
      <c r="CI59" s="150">
        <v>-32146.397900573524</v>
      </c>
      <c r="CJ59" s="150">
        <f t="shared" ref="CJ59:CJ84" si="291">CH59+CI59</f>
        <v>-8420916.3763561752</v>
      </c>
      <c r="CK59" s="150">
        <v>-32293.262082425725</v>
      </c>
      <c r="CL59" s="150">
        <f t="shared" ref="CL59:CL84" si="292">CJ59+CK59</f>
        <v>-8453209.638438601</v>
      </c>
      <c r="CM59" s="150">
        <v>-34135.378094595471</v>
      </c>
      <c r="CN59" s="150">
        <f t="shared" ref="CN59:CN84" si="293">CL59+CM59</f>
        <v>-8487345.016533196</v>
      </c>
      <c r="CP59" s="151">
        <f t="shared" ref="CP59:CP84" si="294">(AR59+BP59+2*SUM(AT59,AV59,AX59,AZ59,BB59,BD59,BF59,BH59,BJ59,BL59,BN59,))/24</f>
        <v>-7931674.8467433257</v>
      </c>
      <c r="CQ59" s="151">
        <f t="shared" ref="CQ59:CQ84" si="295">CR59-CP59</f>
        <v>-362994.30233655963</v>
      </c>
      <c r="CR59" s="151">
        <f t="shared" ref="CR59:CR84" si="296">(BP59+CN59+2*SUM(BR59,BT59,BV59,BX59,BZ59,CB59,CD59,CF59,CH59,CJ59,CL59,))/24</f>
        <v>-8294669.1490798853</v>
      </c>
    </row>
    <row r="60" spans="1:96" s="150" customFormat="1" x14ac:dyDescent="0.2">
      <c r="A60" s="146" t="s">
        <v>101</v>
      </c>
      <c r="B60" s="146" t="str">
        <f t="shared" si="249"/>
        <v>OR</v>
      </c>
      <c r="C60" s="52" t="s">
        <v>33</v>
      </c>
      <c r="D60" s="52" t="s">
        <v>79</v>
      </c>
      <c r="E60" s="52" t="s">
        <v>109</v>
      </c>
      <c r="F60" s="52" t="str">
        <f t="shared" si="250"/>
        <v>DGNLPOR</v>
      </c>
      <c r="G60" s="52" t="str">
        <f t="shared" si="251"/>
        <v>GNLPOR</v>
      </c>
      <c r="H60" s="150">
        <v>-87362705.260000005</v>
      </c>
      <c r="I60" s="150">
        <v>-200085.7990040154</v>
      </c>
      <c r="J60" s="150">
        <f t="shared" si="252"/>
        <v>-87562791.059004024</v>
      </c>
      <c r="K60" s="150">
        <v>-200841.80547849182</v>
      </c>
      <c r="L60" s="150">
        <f t="shared" si="253"/>
        <v>-87763632.864482522</v>
      </c>
      <c r="M60" s="150">
        <v>-201932.94433228543</v>
      </c>
      <c r="N60" s="150">
        <f t="shared" si="254"/>
        <v>-87965565.808814809</v>
      </c>
      <c r="O60" s="150">
        <v>-204650.89337333536</v>
      </c>
      <c r="P60" s="150">
        <f t="shared" si="255"/>
        <v>-88170216.702188149</v>
      </c>
      <c r="Q60" s="150">
        <v>-207507.54521067173</v>
      </c>
      <c r="R60" s="150">
        <f t="shared" si="256"/>
        <v>-88377724.247398823</v>
      </c>
      <c r="S60" s="150">
        <v>-211184.05638962646</v>
      </c>
      <c r="T60" s="150">
        <f t="shared" si="257"/>
        <v>-88588908.303788453</v>
      </c>
      <c r="U60" s="150">
        <v>-212756.33046826092</v>
      </c>
      <c r="V60" s="150">
        <f t="shared" si="258"/>
        <v>-88801664.634256721</v>
      </c>
      <c r="W60" s="150">
        <v>-211652.7042166827</v>
      </c>
      <c r="X60" s="150">
        <f t="shared" si="259"/>
        <v>-89013317.338473409</v>
      </c>
      <c r="Y60" s="150">
        <v>-210568.00967044604</v>
      </c>
      <c r="Z60" s="150">
        <f t="shared" si="260"/>
        <v>-89223885.348143861</v>
      </c>
      <c r="AA60" s="150">
        <v>-209497.58059666143</v>
      </c>
      <c r="AB60" s="150">
        <f t="shared" si="261"/>
        <v>-89433382.928740516</v>
      </c>
      <c r="AC60" s="150">
        <v>-208481.40281156986</v>
      </c>
      <c r="AD60" s="150">
        <f t="shared" si="262"/>
        <v>-89641864.331552088</v>
      </c>
      <c r="AE60" s="150">
        <v>-207522.77259362431</v>
      </c>
      <c r="AF60" s="150">
        <f t="shared" si="263"/>
        <v>-89849387.104145706</v>
      </c>
      <c r="AG60" s="150">
        <v>-206705.7588815334</v>
      </c>
      <c r="AH60" s="150">
        <f t="shared" si="264"/>
        <v>-90056092.863027245</v>
      </c>
      <c r="AI60" s="150">
        <v>-206062.8325399973</v>
      </c>
      <c r="AJ60" s="150">
        <f t="shared" si="265"/>
        <v>-90262155.695567235</v>
      </c>
      <c r="AK60" s="150">
        <v>-205646.77088460117</v>
      </c>
      <c r="AL60" s="150">
        <f t="shared" si="266"/>
        <v>-90467802.466451839</v>
      </c>
      <c r="AM60" s="150">
        <v>-205729.3853876834</v>
      </c>
      <c r="AN60" s="150">
        <f t="shared" si="267"/>
        <v>-90673531.851839527</v>
      </c>
      <c r="AO60" s="150">
        <v>-205555.9780159581</v>
      </c>
      <c r="AP60" s="150">
        <f t="shared" si="268"/>
        <v>-90879087.829855487</v>
      </c>
      <c r="AQ60" s="150">
        <v>-215180.49465915351</v>
      </c>
      <c r="AR60" s="150">
        <f t="shared" si="269"/>
        <v>-91094268.324514642</v>
      </c>
      <c r="AS60" s="150">
        <v>-224615.25887499144</v>
      </c>
      <c r="AT60" s="150">
        <f t="shared" si="270"/>
        <v>-91318883.58338964</v>
      </c>
      <c r="AU60" s="150">
        <v>-223514.14305427345</v>
      </c>
      <c r="AV60" s="150">
        <f t="shared" si="271"/>
        <v>-91542397.726443917</v>
      </c>
      <c r="AW60" s="150">
        <v>-222446.94365633186</v>
      </c>
      <c r="AX60" s="150">
        <f t="shared" si="272"/>
        <v>-91764844.670100242</v>
      </c>
      <c r="AY60" s="150">
        <v>-221439.54042671178</v>
      </c>
      <c r="AZ60" s="150">
        <f t="shared" si="273"/>
        <v>-91986284.210526958</v>
      </c>
      <c r="BA60" s="150">
        <v>-220546.21373626741</v>
      </c>
      <c r="BB60" s="150">
        <f t="shared" si="274"/>
        <v>-92206830.424263224</v>
      </c>
      <c r="BC60" s="150">
        <v>-219708.48749950889</v>
      </c>
      <c r="BD60" s="150">
        <f t="shared" si="275"/>
        <v>-92426538.911762729</v>
      </c>
      <c r="BE60" s="150">
        <v>-219021.20746645355</v>
      </c>
      <c r="BF60" s="150">
        <f t="shared" si="276"/>
        <v>-92645560.119229183</v>
      </c>
      <c r="BG60" s="150">
        <v>-218603.54234121391</v>
      </c>
      <c r="BH60" s="150">
        <f t="shared" si="277"/>
        <v>-92864163.6615704</v>
      </c>
      <c r="BI60" s="150">
        <v>-218102.65626496263</v>
      </c>
      <c r="BJ60" s="150">
        <f t="shared" si="278"/>
        <v>-93082266.317835361</v>
      </c>
      <c r="BK60" s="150">
        <v>-218320.34292557789</v>
      </c>
      <c r="BL60" s="150">
        <f t="shared" si="279"/>
        <v>-93300586.660760939</v>
      </c>
      <c r="BM60" s="150">
        <v>-218682.38937536452</v>
      </c>
      <c r="BN60" s="150">
        <f t="shared" si="280"/>
        <v>-93519269.050136298</v>
      </c>
      <c r="BO60" s="150">
        <v>-266955.26518264913</v>
      </c>
      <c r="BP60" s="150">
        <f t="shared" si="281"/>
        <v>-93786224.315318942</v>
      </c>
      <c r="BQ60" s="150">
        <v>-314864.6233451881</v>
      </c>
      <c r="BR60" s="150">
        <f t="shared" si="282"/>
        <v>-94101088.938664123</v>
      </c>
      <c r="BS60" s="150">
        <v>-313755.88710331824</v>
      </c>
      <c r="BT60" s="150">
        <f t="shared" si="283"/>
        <v>-94414844.825767443</v>
      </c>
      <c r="BU60" s="150">
        <v>-312674.89191417093</v>
      </c>
      <c r="BV60" s="150">
        <f t="shared" si="284"/>
        <v>-94727519.717681617</v>
      </c>
      <c r="BW60" s="150">
        <v>-311660.76410138002</v>
      </c>
      <c r="BX60" s="150">
        <f t="shared" si="285"/>
        <v>-95039180.481783003</v>
      </c>
      <c r="BY60" s="150">
        <v>-310775.01625313365</v>
      </c>
      <c r="BZ60" s="150">
        <f t="shared" si="286"/>
        <v>-95349955.498036131</v>
      </c>
      <c r="CA60" s="150">
        <v>-310056.81545701437</v>
      </c>
      <c r="CB60" s="150">
        <f t="shared" si="287"/>
        <v>-95660012.313493147</v>
      </c>
      <c r="CC60" s="150">
        <v>-309647.7439710414</v>
      </c>
      <c r="CD60" s="150">
        <f t="shared" si="288"/>
        <v>-95969660.057464182</v>
      </c>
      <c r="CE60" s="150">
        <v>-309504.99598428595</v>
      </c>
      <c r="CF60" s="150">
        <f t="shared" si="289"/>
        <v>-96279165.053448468</v>
      </c>
      <c r="CG60" s="150">
        <v>-309256.04850099562</v>
      </c>
      <c r="CH60" s="150">
        <f t="shared" si="290"/>
        <v>-96588421.101949468</v>
      </c>
      <c r="CI60" s="150">
        <v>-308858.65238340513</v>
      </c>
      <c r="CJ60" s="150">
        <f t="shared" si="291"/>
        <v>-96897279.75433287</v>
      </c>
      <c r="CK60" s="150">
        <v>-308226.71360245429</v>
      </c>
      <c r="CL60" s="150">
        <f t="shared" si="292"/>
        <v>-97205506.467935324</v>
      </c>
      <c r="CM60" s="150">
        <v>-394613.58905364363</v>
      </c>
      <c r="CN60" s="150">
        <f t="shared" si="293"/>
        <v>-97600120.056988969</v>
      </c>
      <c r="CP60" s="151">
        <f t="shared" si="294"/>
        <v>-92424822.637994647</v>
      </c>
      <c r="CQ60" s="151">
        <f t="shared" si="295"/>
        <v>-3235661.2283978313</v>
      </c>
      <c r="CR60" s="151">
        <f t="shared" si="296"/>
        <v>-95660483.866392478</v>
      </c>
    </row>
    <row r="61" spans="1:96" s="150" customFormat="1" x14ac:dyDescent="0.2">
      <c r="A61" s="146" t="s">
        <v>102</v>
      </c>
      <c r="B61" s="146" t="str">
        <f t="shared" si="249"/>
        <v>WA</v>
      </c>
      <c r="C61" s="52" t="s">
        <v>27</v>
      </c>
      <c r="D61" s="52" t="s">
        <v>79</v>
      </c>
      <c r="E61" s="52" t="s">
        <v>109</v>
      </c>
      <c r="F61" s="52" t="str">
        <f t="shared" si="250"/>
        <v>DGNLPWA</v>
      </c>
      <c r="G61" s="52" t="str">
        <f t="shared" si="251"/>
        <v>GNLPWA</v>
      </c>
      <c r="H61" s="150">
        <v>-25617075.690000001</v>
      </c>
      <c r="I61" s="150">
        <v>-62387.616354553655</v>
      </c>
      <c r="J61" s="150">
        <f t="shared" si="252"/>
        <v>-25679463.306354556</v>
      </c>
      <c r="K61" s="150">
        <v>-62412.510896306238</v>
      </c>
      <c r="L61" s="150">
        <f t="shared" si="253"/>
        <v>-25741875.817250863</v>
      </c>
      <c r="M61" s="150">
        <v>-62813.286304743946</v>
      </c>
      <c r="N61" s="150">
        <f t="shared" si="254"/>
        <v>-25804689.103555605</v>
      </c>
      <c r="O61" s="150">
        <v>-63581.181096668806</v>
      </c>
      <c r="P61" s="150">
        <f t="shared" si="255"/>
        <v>-25868270.284652274</v>
      </c>
      <c r="Q61" s="150">
        <v>-64273.294084999055</v>
      </c>
      <c r="R61" s="150">
        <f t="shared" si="256"/>
        <v>-25932543.578737274</v>
      </c>
      <c r="S61" s="150">
        <v>-65052.031542418219</v>
      </c>
      <c r="T61" s="150">
        <f t="shared" si="257"/>
        <v>-25997595.61027969</v>
      </c>
      <c r="U61" s="150">
        <v>-65409.550895203531</v>
      </c>
      <c r="V61" s="150">
        <f t="shared" si="258"/>
        <v>-26063005.161174893</v>
      </c>
      <c r="W61" s="150">
        <v>-65211.275141785547</v>
      </c>
      <c r="X61" s="150">
        <f t="shared" si="259"/>
        <v>-26128216.43631668</v>
      </c>
      <c r="Y61" s="150">
        <v>-65015.732129317286</v>
      </c>
      <c r="Z61" s="150">
        <f t="shared" si="260"/>
        <v>-26193232.168445997</v>
      </c>
      <c r="AA61" s="150">
        <v>-64818.881974042786</v>
      </c>
      <c r="AB61" s="150">
        <f t="shared" si="261"/>
        <v>-26258051.050420038</v>
      </c>
      <c r="AC61" s="150">
        <v>-64628.304505085267</v>
      </c>
      <c r="AD61" s="150">
        <f t="shared" si="262"/>
        <v>-26322679.354925122</v>
      </c>
      <c r="AE61" s="150">
        <v>-64457.854251876575</v>
      </c>
      <c r="AF61" s="150">
        <f t="shared" si="263"/>
        <v>-26387137.209176999</v>
      </c>
      <c r="AG61" s="150">
        <v>-64319.381363565059</v>
      </c>
      <c r="AH61" s="150">
        <f t="shared" si="264"/>
        <v>-26451456.590540562</v>
      </c>
      <c r="AI61" s="150">
        <v>-64175.839486853671</v>
      </c>
      <c r="AJ61" s="150">
        <f t="shared" si="265"/>
        <v>-26515632.430027414</v>
      </c>
      <c r="AK61" s="150">
        <v>-64025.197671783026</v>
      </c>
      <c r="AL61" s="150">
        <f t="shared" si="266"/>
        <v>-26579657.627699196</v>
      </c>
      <c r="AM61" s="150">
        <v>-63911.762022295836</v>
      </c>
      <c r="AN61" s="150">
        <f t="shared" si="267"/>
        <v>-26643569.38972149</v>
      </c>
      <c r="AO61" s="150">
        <v>-63789.665701689824</v>
      </c>
      <c r="AP61" s="150">
        <f t="shared" si="268"/>
        <v>-26707359.055423182</v>
      </c>
      <c r="AQ61" s="150">
        <v>-65593.491260475785</v>
      </c>
      <c r="AR61" s="150">
        <f t="shared" si="269"/>
        <v>-26772952.546683658</v>
      </c>
      <c r="AS61" s="150">
        <v>-67373.058323962134</v>
      </c>
      <c r="AT61" s="150">
        <f t="shared" si="270"/>
        <v>-26840325.605007619</v>
      </c>
      <c r="AU61" s="150">
        <v>-67177.871349021167</v>
      </c>
      <c r="AV61" s="150">
        <f t="shared" si="271"/>
        <v>-26907503.47635664</v>
      </c>
      <c r="AW61" s="150">
        <v>-66988.395357320973</v>
      </c>
      <c r="AX61" s="150">
        <f t="shared" si="272"/>
        <v>-26974491.871713962</v>
      </c>
      <c r="AY61" s="150">
        <v>-66801.745059077846</v>
      </c>
      <c r="AZ61" s="150">
        <f t="shared" si="273"/>
        <v>-27041293.616773039</v>
      </c>
      <c r="BA61" s="150">
        <v>-66647.971912171153</v>
      </c>
      <c r="BB61" s="150">
        <f t="shared" si="274"/>
        <v>-27107941.588685211</v>
      </c>
      <c r="BC61" s="150">
        <v>-66537.670492295249</v>
      </c>
      <c r="BD61" s="150">
        <f t="shared" si="275"/>
        <v>-27174479.259177506</v>
      </c>
      <c r="BE61" s="150">
        <v>-66461.732876916751</v>
      </c>
      <c r="BF61" s="150">
        <f t="shared" si="276"/>
        <v>-27240940.992054421</v>
      </c>
      <c r="BG61" s="150">
        <v>-66380.209141826097</v>
      </c>
      <c r="BH61" s="150">
        <f t="shared" si="277"/>
        <v>-27307321.201196246</v>
      </c>
      <c r="BI61" s="150">
        <v>-66289.406785097017</v>
      </c>
      <c r="BJ61" s="150">
        <f t="shared" si="278"/>
        <v>-27373610.607981343</v>
      </c>
      <c r="BK61" s="150">
        <v>-66217.919075055965</v>
      </c>
      <c r="BL61" s="150">
        <f t="shared" si="279"/>
        <v>-27439828.5270564</v>
      </c>
      <c r="BM61" s="150">
        <v>-66117.603602758536</v>
      </c>
      <c r="BN61" s="150">
        <f t="shared" si="280"/>
        <v>-27505946.130659159</v>
      </c>
      <c r="BO61" s="150">
        <v>-69692.468689025132</v>
      </c>
      <c r="BP61" s="150">
        <f t="shared" si="281"/>
        <v>-27575638.599348184</v>
      </c>
      <c r="BQ61" s="150">
        <v>-73253.921640050408</v>
      </c>
      <c r="BR61" s="150">
        <f t="shared" si="282"/>
        <v>-27648892.520988233</v>
      </c>
      <c r="BS61" s="150">
        <v>-73095.774989086829</v>
      </c>
      <c r="BT61" s="150">
        <f t="shared" si="283"/>
        <v>-27721988.295977321</v>
      </c>
      <c r="BU61" s="150">
        <v>-72940.836756553399</v>
      </c>
      <c r="BV61" s="150">
        <f t="shared" si="284"/>
        <v>-27794929.132733874</v>
      </c>
      <c r="BW61" s="150">
        <v>-72771.697177273789</v>
      </c>
      <c r="BX61" s="150">
        <f t="shared" si="285"/>
        <v>-27867700.829911146</v>
      </c>
      <c r="BY61" s="150">
        <v>-72608.247513415597</v>
      </c>
      <c r="BZ61" s="150">
        <f t="shared" si="286"/>
        <v>-27940309.077424563</v>
      </c>
      <c r="CA61" s="150">
        <v>-72514.83730146107</v>
      </c>
      <c r="CB61" s="150">
        <f t="shared" si="287"/>
        <v>-28012823.914726026</v>
      </c>
      <c r="CC61" s="150">
        <v>-72506.935456627791</v>
      </c>
      <c r="CD61" s="150">
        <f t="shared" si="288"/>
        <v>-28085330.850182652</v>
      </c>
      <c r="CE61" s="150">
        <v>-72450.030849542512</v>
      </c>
      <c r="CF61" s="150">
        <f t="shared" si="289"/>
        <v>-28157780.881032195</v>
      </c>
      <c r="CG61" s="150">
        <v>-72375.457726170178</v>
      </c>
      <c r="CH61" s="150">
        <f t="shared" si="290"/>
        <v>-28230156.338758364</v>
      </c>
      <c r="CI61" s="150">
        <v>-72383.286584906877</v>
      </c>
      <c r="CJ61" s="150">
        <f t="shared" si="291"/>
        <v>-28302539.625343271</v>
      </c>
      <c r="CK61" s="150">
        <v>-72317.256946439084</v>
      </c>
      <c r="CL61" s="150">
        <f t="shared" si="292"/>
        <v>-28374856.882289711</v>
      </c>
      <c r="CM61" s="150">
        <v>-75752.995876496992</v>
      </c>
      <c r="CN61" s="150">
        <f t="shared" si="293"/>
        <v>-28450609.87816621</v>
      </c>
      <c r="CP61" s="151">
        <f t="shared" si="294"/>
        <v>-27173998.204139795</v>
      </c>
      <c r="CQ61" s="151">
        <f t="shared" si="295"/>
        <v>-838537.84487058222</v>
      </c>
      <c r="CR61" s="151">
        <f t="shared" si="296"/>
        <v>-28012536.049010377</v>
      </c>
    </row>
    <row r="62" spans="1:96" s="150" customFormat="1" x14ac:dyDescent="0.2">
      <c r="A62" s="146" t="s">
        <v>103</v>
      </c>
      <c r="B62" s="146" t="str">
        <f t="shared" si="249"/>
        <v>WYP</v>
      </c>
      <c r="C62" s="52" t="s">
        <v>35</v>
      </c>
      <c r="D62" s="52" t="s">
        <v>79</v>
      </c>
      <c r="E62" s="52" t="s">
        <v>109</v>
      </c>
      <c r="F62" s="52" t="str">
        <f t="shared" si="250"/>
        <v>DGNLPWYP</v>
      </c>
      <c r="G62" s="52" t="str">
        <f t="shared" si="251"/>
        <v>GNLPWYP</v>
      </c>
      <c r="H62" s="150">
        <v>-30671012.949999999</v>
      </c>
      <c r="I62" s="150">
        <v>-184011.39579581385</v>
      </c>
      <c r="J62" s="150">
        <f t="shared" si="252"/>
        <v>-30855024.345795814</v>
      </c>
      <c r="K62" s="150">
        <v>-184538.22071867975</v>
      </c>
      <c r="L62" s="150">
        <f t="shared" si="253"/>
        <v>-31039562.566514492</v>
      </c>
      <c r="M62" s="150">
        <v>-185283.17918968576</v>
      </c>
      <c r="N62" s="150">
        <f t="shared" si="254"/>
        <v>-31224845.745704178</v>
      </c>
      <c r="O62" s="150">
        <v>-186153.82806015757</v>
      </c>
      <c r="P62" s="150">
        <f t="shared" si="255"/>
        <v>-31410999.573764335</v>
      </c>
      <c r="Q62" s="150">
        <v>-186518.27517468683</v>
      </c>
      <c r="R62" s="150">
        <f t="shared" si="256"/>
        <v>-31597517.848939024</v>
      </c>
      <c r="S62" s="150">
        <v>-193283.58656045081</v>
      </c>
      <c r="T62" s="150">
        <f t="shared" si="257"/>
        <v>-31790801.435499474</v>
      </c>
      <c r="U62" s="150">
        <v>-200403.46396356236</v>
      </c>
      <c r="V62" s="150">
        <f t="shared" si="258"/>
        <v>-31991204.899463035</v>
      </c>
      <c r="W62" s="150">
        <v>-200916.07463230196</v>
      </c>
      <c r="X62" s="150">
        <f t="shared" si="259"/>
        <v>-32192120.974095337</v>
      </c>
      <c r="Y62" s="150">
        <v>-201142.88532451694</v>
      </c>
      <c r="Z62" s="150">
        <f t="shared" si="260"/>
        <v>-32393263.859419852</v>
      </c>
      <c r="AA62" s="150">
        <v>-201412.42368346101</v>
      </c>
      <c r="AB62" s="150">
        <f t="shared" si="261"/>
        <v>-32594676.283103313</v>
      </c>
      <c r="AC62" s="150">
        <v>-202895.05228700416</v>
      </c>
      <c r="AD62" s="150">
        <f t="shared" si="262"/>
        <v>-32797571.335390318</v>
      </c>
      <c r="AE62" s="150">
        <v>-204673.37719802579</v>
      </c>
      <c r="AF62" s="150">
        <f t="shared" si="263"/>
        <v>-33002244.712588344</v>
      </c>
      <c r="AG62" s="150">
        <v>-209382.95229629622</v>
      </c>
      <c r="AH62" s="150">
        <f t="shared" si="264"/>
        <v>-33211627.664884642</v>
      </c>
      <c r="AI62" s="150">
        <v>-214089.5325711825</v>
      </c>
      <c r="AJ62" s="150">
        <f t="shared" si="265"/>
        <v>-33425717.197455823</v>
      </c>
      <c r="AK62" s="150">
        <v>-214776.6673882842</v>
      </c>
      <c r="AL62" s="150">
        <f t="shared" si="266"/>
        <v>-33640493.864844106</v>
      </c>
      <c r="AM62" s="150">
        <v>-215463.46191447534</v>
      </c>
      <c r="AN62" s="150">
        <f t="shared" si="267"/>
        <v>-33855957.326758578</v>
      </c>
      <c r="AO62" s="150">
        <v>-216524.27069276953</v>
      </c>
      <c r="AP62" s="150">
        <f t="shared" si="268"/>
        <v>-34072481.597451352</v>
      </c>
      <c r="AQ62" s="150">
        <v>-218135.11080540877</v>
      </c>
      <c r="AR62" s="150">
        <f t="shared" si="269"/>
        <v>-34290616.708256759</v>
      </c>
      <c r="AS62" s="150">
        <v>-219529.80143002889</v>
      </c>
      <c r="AT62" s="150">
        <f t="shared" si="270"/>
        <v>-34510146.50968679</v>
      </c>
      <c r="AU62" s="150">
        <v>-220029.70015128292</v>
      </c>
      <c r="AV62" s="150">
        <f t="shared" si="271"/>
        <v>-34730176.20983807</v>
      </c>
      <c r="AW62" s="150">
        <v>-223542.62543165739</v>
      </c>
      <c r="AX62" s="150">
        <f t="shared" si="272"/>
        <v>-34953718.835269727</v>
      </c>
      <c r="AY62" s="150">
        <v>-227100.0701410379</v>
      </c>
      <c r="AZ62" s="150">
        <f t="shared" si="273"/>
        <v>-35180818.905410767</v>
      </c>
      <c r="BA62" s="150">
        <v>-227482.08477535282</v>
      </c>
      <c r="BB62" s="150">
        <f t="shared" si="274"/>
        <v>-35408300.990186118</v>
      </c>
      <c r="BC62" s="150">
        <v>-228169.91064367114</v>
      </c>
      <c r="BD62" s="150">
        <f t="shared" si="275"/>
        <v>-35636470.900829792</v>
      </c>
      <c r="BE62" s="150">
        <v>-228816.5490815212</v>
      </c>
      <c r="BF62" s="150">
        <f t="shared" si="276"/>
        <v>-35865287.449911311</v>
      </c>
      <c r="BG62" s="150">
        <v>-229463.39358279304</v>
      </c>
      <c r="BH62" s="150">
        <f t="shared" si="277"/>
        <v>-36094750.843494102</v>
      </c>
      <c r="BI62" s="150">
        <v>-230157.1770867336</v>
      </c>
      <c r="BJ62" s="150">
        <f t="shared" si="278"/>
        <v>-36324908.020580836</v>
      </c>
      <c r="BK62" s="150">
        <v>-230852.85869731472</v>
      </c>
      <c r="BL62" s="150">
        <f t="shared" si="279"/>
        <v>-36555760.879278153</v>
      </c>
      <c r="BM62" s="150">
        <v>-232655.3422684746</v>
      </c>
      <c r="BN62" s="150">
        <f t="shared" si="280"/>
        <v>-36788416.221546628</v>
      </c>
      <c r="BO62" s="150">
        <v>-236634.59502508611</v>
      </c>
      <c r="BP62" s="150">
        <f t="shared" si="281"/>
        <v>-37025050.816571712</v>
      </c>
      <c r="BQ62" s="150">
        <v>-240237.36381983556</v>
      </c>
      <c r="BR62" s="150">
        <f t="shared" si="282"/>
        <v>-37265288.18039155</v>
      </c>
      <c r="BS62" s="150">
        <v>-241430.43071743651</v>
      </c>
      <c r="BT62" s="150">
        <f t="shared" si="283"/>
        <v>-37506718.611108989</v>
      </c>
      <c r="BU62" s="150">
        <v>-241935.73643408329</v>
      </c>
      <c r="BV62" s="150">
        <f t="shared" si="284"/>
        <v>-37748654.347543068</v>
      </c>
      <c r="BW62" s="150">
        <v>-246819.85523576252</v>
      </c>
      <c r="BX62" s="150">
        <f t="shared" si="285"/>
        <v>-37995474.202778831</v>
      </c>
      <c r="BY62" s="150">
        <v>-252552.78426392711</v>
      </c>
      <c r="BZ62" s="150">
        <f t="shared" si="286"/>
        <v>-38248026.987042755</v>
      </c>
      <c r="CA62" s="150">
        <v>-255266.3676917945</v>
      </c>
      <c r="CB62" s="150">
        <f t="shared" si="287"/>
        <v>-38503293.354734547</v>
      </c>
      <c r="CC62" s="150">
        <v>-257883.96287827668</v>
      </c>
      <c r="CD62" s="150">
        <f t="shared" si="288"/>
        <v>-38761177.317612827</v>
      </c>
      <c r="CE62" s="150">
        <v>-260504.85278914965</v>
      </c>
      <c r="CF62" s="150">
        <f t="shared" si="289"/>
        <v>-39021682.170401976</v>
      </c>
      <c r="CG62" s="150">
        <v>-262957.00137761375</v>
      </c>
      <c r="CH62" s="150">
        <f t="shared" si="290"/>
        <v>-39284639.171779588</v>
      </c>
      <c r="CI62" s="150">
        <v>-265499.24371990643</v>
      </c>
      <c r="CJ62" s="150">
        <f t="shared" si="291"/>
        <v>-39550138.415499493</v>
      </c>
      <c r="CK62" s="150">
        <v>-268947.92829461407</v>
      </c>
      <c r="CL62" s="150">
        <f t="shared" si="292"/>
        <v>-39819086.343794107</v>
      </c>
      <c r="CM62" s="150">
        <v>-284832.92973490409</v>
      </c>
      <c r="CN62" s="150">
        <f t="shared" si="293"/>
        <v>-40103919.273529008</v>
      </c>
      <c r="CP62" s="151">
        <f t="shared" si="294"/>
        <v>-35642215.794037215</v>
      </c>
      <c r="CQ62" s="151">
        <f t="shared" si="295"/>
        <v>-2880172.8849409595</v>
      </c>
      <c r="CR62" s="151">
        <f t="shared" si="296"/>
        <v>-38522388.678978175</v>
      </c>
    </row>
    <row r="63" spans="1:96" s="150" customFormat="1" x14ac:dyDescent="0.2">
      <c r="A63" s="146" t="s">
        <v>104</v>
      </c>
      <c r="B63" s="146" t="str">
        <f t="shared" si="249"/>
        <v>UT</v>
      </c>
      <c r="C63" s="52" t="s">
        <v>34</v>
      </c>
      <c r="D63" s="52" t="s">
        <v>79</v>
      </c>
      <c r="E63" s="52" t="s">
        <v>109</v>
      </c>
      <c r="F63" s="52" t="str">
        <f t="shared" si="250"/>
        <v>DGNLPUT</v>
      </c>
      <c r="G63" s="52" t="str">
        <f t="shared" si="251"/>
        <v>GNLPUT</v>
      </c>
      <c r="H63" s="150">
        <v>-104002467.29000001</v>
      </c>
      <c r="I63" s="150">
        <v>-595208.00238618301</v>
      </c>
      <c r="J63" s="150">
        <f t="shared" si="252"/>
        <v>-104597675.29238619</v>
      </c>
      <c r="K63" s="150">
        <v>-597335.9026487727</v>
      </c>
      <c r="L63" s="150">
        <f t="shared" si="253"/>
        <v>-105195011.19503497</v>
      </c>
      <c r="M63" s="150">
        <v>-600797.83265892998</v>
      </c>
      <c r="N63" s="150">
        <f t="shared" si="254"/>
        <v>-105795809.0276939</v>
      </c>
      <c r="O63" s="150">
        <v>-604768.73234950216</v>
      </c>
      <c r="P63" s="150">
        <f t="shared" si="255"/>
        <v>-106400577.7600434</v>
      </c>
      <c r="Q63" s="150">
        <v>-608052.57442034921</v>
      </c>
      <c r="R63" s="150">
        <f t="shared" si="256"/>
        <v>-107008630.33446375</v>
      </c>
      <c r="S63" s="150">
        <v>-617898.09555278369</v>
      </c>
      <c r="T63" s="150">
        <f t="shared" si="257"/>
        <v>-107626528.43001653</v>
      </c>
      <c r="U63" s="150">
        <v>-627280.59052264085</v>
      </c>
      <c r="V63" s="150">
        <f t="shared" si="258"/>
        <v>-108253809.02053918</v>
      </c>
      <c r="W63" s="150">
        <v>-628496.52208676445</v>
      </c>
      <c r="X63" s="150">
        <f t="shared" si="259"/>
        <v>-108882305.54262595</v>
      </c>
      <c r="Y63" s="150">
        <v>-629073.46080445359</v>
      </c>
      <c r="Z63" s="150">
        <f t="shared" si="260"/>
        <v>-109511379.0034304</v>
      </c>
      <c r="AA63" s="150">
        <v>-629752.43466347083</v>
      </c>
      <c r="AB63" s="150">
        <f t="shared" si="261"/>
        <v>-110141131.43809387</v>
      </c>
      <c r="AC63" s="150">
        <v>-630400.482629376</v>
      </c>
      <c r="AD63" s="150">
        <f t="shared" si="262"/>
        <v>-110771531.92072324</v>
      </c>
      <c r="AE63" s="150">
        <v>-631834.81774474028</v>
      </c>
      <c r="AF63" s="150">
        <f t="shared" si="263"/>
        <v>-111403366.73846799</v>
      </c>
      <c r="AG63" s="150">
        <v>-633202.72207984584</v>
      </c>
      <c r="AH63" s="150">
        <f t="shared" si="264"/>
        <v>-112036569.46054783</v>
      </c>
      <c r="AI63" s="150">
        <v>-634356.3197569598</v>
      </c>
      <c r="AJ63" s="150">
        <f t="shared" si="265"/>
        <v>-112670925.78030479</v>
      </c>
      <c r="AK63" s="150">
        <v>-635774.49946872471</v>
      </c>
      <c r="AL63" s="150">
        <f t="shared" si="266"/>
        <v>-113306700.27977352</v>
      </c>
      <c r="AM63" s="150">
        <v>-638228.97175269388</v>
      </c>
      <c r="AN63" s="150">
        <f t="shared" si="267"/>
        <v>-113944929.25152621</v>
      </c>
      <c r="AO63" s="150">
        <v>-641528.09442608152</v>
      </c>
      <c r="AP63" s="150">
        <f t="shared" si="268"/>
        <v>-114586457.34595229</v>
      </c>
      <c r="AQ63" s="150">
        <v>-645766.67502615671</v>
      </c>
      <c r="AR63" s="150">
        <f t="shared" si="269"/>
        <v>-115232224.02097845</v>
      </c>
      <c r="AS63" s="150">
        <v>-649267.47464468214</v>
      </c>
      <c r="AT63" s="150">
        <f t="shared" si="270"/>
        <v>-115881491.49562313</v>
      </c>
      <c r="AU63" s="150">
        <v>-650086.84085048153</v>
      </c>
      <c r="AV63" s="150">
        <f t="shared" si="271"/>
        <v>-116531578.33647361</v>
      </c>
      <c r="AW63" s="150">
        <v>-650322.03411837365</v>
      </c>
      <c r="AX63" s="150">
        <f t="shared" si="272"/>
        <v>-117181900.37059198</v>
      </c>
      <c r="AY63" s="150">
        <v>-650647.5110295238</v>
      </c>
      <c r="AZ63" s="150">
        <f t="shared" si="273"/>
        <v>-117832547.88162151</v>
      </c>
      <c r="BA63" s="150">
        <v>-651232.6794167622</v>
      </c>
      <c r="BB63" s="150">
        <f t="shared" si="274"/>
        <v>-118483780.56103827</v>
      </c>
      <c r="BC63" s="150">
        <v>-652429.18779470166</v>
      </c>
      <c r="BD63" s="150">
        <f t="shared" si="275"/>
        <v>-119136209.74883297</v>
      </c>
      <c r="BE63" s="150">
        <v>-653543.02875543712</v>
      </c>
      <c r="BF63" s="150">
        <f t="shared" si="276"/>
        <v>-119789752.77758841</v>
      </c>
      <c r="BG63" s="150">
        <v>-654657.47432196629</v>
      </c>
      <c r="BH63" s="150">
        <f t="shared" si="277"/>
        <v>-120444410.25191037</v>
      </c>
      <c r="BI63" s="150">
        <v>-656161.17045379709</v>
      </c>
      <c r="BJ63" s="150">
        <f t="shared" si="278"/>
        <v>-121100571.42236418</v>
      </c>
      <c r="BK63" s="150">
        <v>-657666.85042122169</v>
      </c>
      <c r="BL63" s="150">
        <f t="shared" si="279"/>
        <v>-121758238.2727854</v>
      </c>
      <c r="BM63" s="150">
        <v>-660248.78891966678</v>
      </c>
      <c r="BN63" s="150">
        <f t="shared" si="280"/>
        <v>-122418487.06170507</v>
      </c>
      <c r="BO63" s="150">
        <v>-664498.55475621927</v>
      </c>
      <c r="BP63" s="150">
        <f t="shared" si="281"/>
        <v>-123082985.61646129</v>
      </c>
      <c r="BQ63" s="150">
        <v>-668839.48817928182</v>
      </c>
      <c r="BR63" s="150">
        <f t="shared" si="282"/>
        <v>-123751825.10464057</v>
      </c>
      <c r="BS63" s="150">
        <v>-671049.13342165621</v>
      </c>
      <c r="BT63" s="150">
        <f t="shared" si="283"/>
        <v>-124422874.23806223</v>
      </c>
      <c r="BU63" s="150">
        <v>-671881.5429811785</v>
      </c>
      <c r="BV63" s="150">
        <f t="shared" si="284"/>
        <v>-125094755.78104341</v>
      </c>
      <c r="BW63" s="150">
        <v>-672920.59638847527</v>
      </c>
      <c r="BX63" s="150">
        <f t="shared" si="285"/>
        <v>-125767676.37743188</v>
      </c>
      <c r="BY63" s="150">
        <v>-674565.99432256864</v>
      </c>
      <c r="BZ63" s="150">
        <f t="shared" si="286"/>
        <v>-126442242.37175445</v>
      </c>
      <c r="CA63" s="150">
        <v>-677629.00863329833</v>
      </c>
      <c r="CB63" s="150">
        <f t="shared" si="287"/>
        <v>-127119871.38038775</v>
      </c>
      <c r="CC63" s="150">
        <v>-680493.68503249832</v>
      </c>
      <c r="CD63" s="150">
        <f t="shared" si="288"/>
        <v>-127800365.06542026</v>
      </c>
      <c r="CE63" s="150">
        <v>-683358.6589311026</v>
      </c>
      <c r="CF63" s="150">
        <f t="shared" si="289"/>
        <v>-128483723.72435136</v>
      </c>
      <c r="CG63" s="150">
        <v>-695802.71005469281</v>
      </c>
      <c r="CH63" s="150">
        <f t="shared" si="290"/>
        <v>-129179526.43440606</v>
      </c>
      <c r="CI63" s="150">
        <v>-728628.39169974136</v>
      </c>
      <c r="CJ63" s="150">
        <f t="shared" si="291"/>
        <v>-129908154.8261058</v>
      </c>
      <c r="CK63" s="150">
        <v>-757513.39151347755</v>
      </c>
      <c r="CL63" s="150">
        <f t="shared" si="292"/>
        <v>-130665668.21761928</v>
      </c>
      <c r="CM63" s="150">
        <v>-773150.45114578283</v>
      </c>
      <c r="CN63" s="150">
        <f t="shared" si="293"/>
        <v>-131438818.66876507</v>
      </c>
      <c r="CP63" s="151">
        <f t="shared" si="294"/>
        <v>-119143047.74993789</v>
      </c>
      <c r="CQ63" s="151">
        <f t="shared" si="295"/>
        <v>-8015084.3887151331</v>
      </c>
      <c r="CR63" s="151">
        <f t="shared" si="296"/>
        <v>-127158132.13865303</v>
      </c>
    </row>
    <row r="64" spans="1:96" s="150" customFormat="1" x14ac:dyDescent="0.2">
      <c r="A64" s="146" t="s">
        <v>105</v>
      </c>
      <c r="B64" s="146" t="str">
        <f t="shared" si="249"/>
        <v>ID</v>
      </c>
      <c r="C64" s="52" t="s">
        <v>32</v>
      </c>
      <c r="D64" s="52" t="s">
        <v>79</v>
      </c>
      <c r="E64" s="52" t="s">
        <v>109</v>
      </c>
      <c r="F64" s="52" t="str">
        <f t="shared" si="250"/>
        <v>DGNLPID</v>
      </c>
      <c r="G64" s="52" t="str">
        <f t="shared" si="251"/>
        <v>GNLPID</v>
      </c>
      <c r="H64" s="150">
        <v>-22343911.289999999</v>
      </c>
      <c r="I64" s="150">
        <v>-154835.44475001236</v>
      </c>
      <c r="J64" s="150">
        <f t="shared" si="252"/>
        <v>-22498746.73475001</v>
      </c>
      <c r="K64" s="150">
        <v>-154907.05824891338</v>
      </c>
      <c r="L64" s="150">
        <f t="shared" si="253"/>
        <v>-22653653.792998925</v>
      </c>
      <c r="M64" s="150">
        <v>-155150.93364862562</v>
      </c>
      <c r="N64" s="150">
        <f t="shared" si="254"/>
        <v>-22808804.726647552</v>
      </c>
      <c r="O64" s="150">
        <v>-155477.26232394506</v>
      </c>
      <c r="P64" s="150">
        <f t="shared" si="255"/>
        <v>-22964281.988971498</v>
      </c>
      <c r="Q64" s="150">
        <v>-155748.0385785164</v>
      </c>
      <c r="R64" s="150">
        <f t="shared" si="256"/>
        <v>-23120030.027550016</v>
      </c>
      <c r="S64" s="150">
        <v>-156807.50226066302</v>
      </c>
      <c r="T64" s="150">
        <f t="shared" si="257"/>
        <v>-23276837.529810678</v>
      </c>
      <c r="U64" s="150">
        <v>-157905.93220467586</v>
      </c>
      <c r="V64" s="150">
        <f t="shared" si="258"/>
        <v>-23434743.462015353</v>
      </c>
      <c r="W64" s="150">
        <v>-158200.54559128676</v>
      </c>
      <c r="X64" s="150">
        <f t="shared" si="259"/>
        <v>-23592944.00760664</v>
      </c>
      <c r="Y64" s="150">
        <v>-158357.75232644734</v>
      </c>
      <c r="Z64" s="150">
        <f t="shared" si="260"/>
        <v>-23751301.759933088</v>
      </c>
      <c r="AA64" s="150">
        <v>-158464.0650873922</v>
      </c>
      <c r="AB64" s="150">
        <f t="shared" si="261"/>
        <v>-23909765.825020481</v>
      </c>
      <c r="AC64" s="150">
        <v>-158602.47122326845</v>
      </c>
      <c r="AD64" s="150">
        <f t="shared" si="262"/>
        <v>-24068368.29624375</v>
      </c>
      <c r="AE64" s="150">
        <v>-158818.44243788769</v>
      </c>
      <c r="AF64" s="150">
        <f t="shared" si="263"/>
        <v>-24227186.738681637</v>
      </c>
      <c r="AG64" s="150">
        <v>-159023.6691464576</v>
      </c>
      <c r="AH64" s="150">
        <f t="shared" si="264"/>
        <v>-24386210.407828093</v>
      </c>
      <c r="AI64" s="150">
        <v>-159228.18150743007</v>
      </c>
      <c r="AJ64" s="150">
        <f t="shared" si="265"/>
        <v>-24545438.589335524</v>
      </c>
      <c r="AK64" s="150">
        <v>-159444.68732933272</v>
      </c>
      <c r="AL64" s="150">
        <f t="shared" si="266"/>
        <v>-24704883.276664857</v>
      </c>
      <c r="AM64" s="150">
        <v>-159661.34051809649</v>
      </c>
      <c r="AN64" s="150">
        <f t="shared" si="267"/>
        <v>-24864544.617182955</v>
      </c>
      <c r="AO64" s="150">
        <v>-159975.51599034097</v>
      </c>
      <c r="AP64" s="150">
        <f t="shared" si="268"/>
        <v>-25024520.133173294</v>
      </c>
      <c r="AQ64" s="150">
        <v>-160776.06676070721</v>
      </c>
      <c r="AR64" s="150">
        <f t="shared" si="269"/>
        <v>-25185296.199934002</v>
      </c>
      <c r="AS64" s="150">
        <v>-161532.3425451931</v>
      </c>
      <c r="AT64" s="150">
        <f t="shared" si="270"/>
        <v>-25346828.542479195</v>
      </c>
      <c r="AU64" s="150">
        <v>-161722.41373878677</v>
      </c>
      <c r="AV64" s="150">
        <f t="shared" si="271"/>
        <v>-25508550.956217982</v>
      </c>
      <c r="AW64" s="150">
        <v>-161834.83626277448</v>
      </c>
      <c r="AX64" s="150">
        <f t="shared" si="272"/>
        <v>-25670385.792480756</v>
      </c>
      <c r="AY64" s="150">
        <v>-161959.00766651912</v>
      </c>
      <c r="AZ64" s="150">
        <f t="shared" si="273"/>
        <v>-25832344.800147276</v>
      </c>
      <c r="BA64" s="150">
        <v>-162116.5515094978</v>
      </c>
      <c r="BB64" s="150">
        <f t="shared" si="274"/>
        <v>-25994461.351656776</v>
      </c>
      <c r="BC64" s="150">
        <v>-162354.76626390673</v>
      </c>
      <c r="BD64" s="150">
        <f t="shared" si="275"/>
        <v>-26156816.117920682</v>
      </c>
      <c r="BE64" s="150">
        <v>-162581.91895750782</v>
      </c>
      <c r="BF64" s="150">
        <f t="shared" si="276"/>
        <v>-26319398.036878191</v>
      </c>
      <c r="BG64" s="150">
        <v>-162808.35101987584</v>
      </c>
      <c r="BH64" s="150">
        <f t="shared" si="277"/>
        <v>-26482206.387898065</v>
      </c>
      <c r="BI64" s="150">
        <v>-163163.83425031338</v>
      </c>
      <c r="BJ64" s="150">
        <f t="shared" si="278"/>
        <v>-26645370.222148377</v>
      </c>
      <c r="BK64" s="150">
        <v>-163519.53480729464</v>
      </c>
      <c r="BL64" s="150">
        <f t="shared" si="279"/>
        <v>-26808889.756955672</v>
      </c>
      <c r="BM64" s="150">
        <v>-163859.9872707513</v>
      </c>
      <c r="BN64" s="150">
        <f t="shared" si="280"/>
        <v>-26972749.744226422</v>
      </c>
      <c r="BO64" s="150">
        <v>-165233.93436560465</v>
      </c>
      <c r="BP64" s="150">
        <f t="shared" si="281"/>
        <v>-27137983.678592026</v>
      </c>
      <c r="BQ64" s="150">
        <v>-166702.44139604899</v>
      </c>
      <c r="BR64" s="150">
        <f t="shared" si="282"/>
        <v>-27304686.119988076</v>
      </c>
      <c r="BS64" s="150">
        <v>-167077.60538579471</v>
      </c>
      <c r="BT64" s="150">
        <f t="shared" si="283"/>
        <v>-27471763.725373872</v>
      </c>
      <c r="BU64" s="150">
        <v>-167269.37538559767</v>
      </c>
      <c r="BV64" s="150">
        <f t="shared" si="284"/>
        <v>-27639033.100759469</v>
      </c>
      <c r="BW64" s="150">
        <v>-167488.10422267579</v>
      </c>
      <c r="BX64" s="150">
        <f t="shared" si="285"/>
        <v>-27806521.204982147</v>
      </c>
      <c r="BY64" s="150">
        <v>-167785.65481603006</v>
      </c>
      <c r="BZ64" s="150">
        <f t="shared" si="286"/>
        <v>-27974306.859798178</v>
      </c>
      <c r="CA64" s="150">
        <v>-168269.92798006046</v>
      </c>
      <c r="CB64" s="150">
        <f t="shared" si="287"/>
        <v>-28142576.78777824</v>
      </c>
      <c r="CC64" s="150">
        <v>-168728.02116632176</v>
      </c>
      <c r="CD64" s="150">
        <f t="shared" si="288"/>
        <v>-28311304.808944561</v>
      </c>
      <c r="CE64" s="150">
        <v>-169185.40393455501</v>
      </c>
      <c r="CF64" s="150">
        <f t="shared" si="289"/>
        <v>-28480490.212879114</v>
      </c>
      <c r="CG64" s="150">
        <v>-169670.55892812458</v>
      </c>
      <c r="CH64" s="150">
        <f t="shared" si="290"/>
        <v>-28650160.771807238</v>
      </c>
      <c r="CI64" s="150">
        <v>-170155.95475316385</v>
      </c>
      <c r="CJ64" s="150">
        <f t="shared" si="291"/>
        <v>-28820316.726560403</v>
      </c>
      <c r="CK64" s="150">
        <v>-170878.85020870256</v>
      </c>
      <c r="CL64" s="150">
        <f t="shared" si="292"/>
        <v>-28991195.576769106</v>
      </c>
      <c r="CM64" s="150">
        <v>-172400.77530358188</v>
      </c>
      <c r="CN64" s="150">
        <f t="shared" si="293"/>
        <v>-29163596.35207269</v>
      </c>
      <c r="CP64" s="151">
        <f t="shared" si="294"/>
        <v>-26158303.470689368</v>
      </c>
      <c r="CQ64" s="151">
        <f t="shared" si="295"/>
        <v>-1986958.6885583624</v>
      </c>
      <c r="CR64" s="151">
        <f t="shared" si="296"/>
        <v>-28145262.15924773</v>
      </c>
    </row>
    <row r="65" spans="1:96" s="150" customFormat="1" x14ac:dyDescent="0.2">
      <c r="A65" s="146" t="s">
        <v>106</v>
      </c>
      <c r="B65" s="146" t="str">
        <f t="shared" si="249"/>
        <v>WYU</v>
      </c>
      <c r="C65" s="52" t="s">
        <v>40</v>
      </c>
      <c r="D65" s="52" t="s">
        <v>79</v>
      </c>
      <c r="E65" s="52" t="s">
        <v>109</v>
      </c>
      <c r="F65" s="52" t="str">
        <f t="shared" si="250"/>
        <v>DGNLPWYU</v>
      </c>
      <c r="G65" s="52" t="str">
        <f t="shared" si="251"/>
        <v>GNLPWYU</v>
      </c>
      <c r="H65" s="150">
        <v>-7216510.54</v>
      </c>
      <c r="I65" s="150">
        <v>-44481.746641814199</v>
      </c>
      <c r="J65" s="150">
        <f t="shared" si="252"/>
        <v>-7260992.2866418138</v>
      </c>
      <c r="K65" s="150">
        <v>-44434.836153974131</v>
      </c>
      <c r="L65" s="150">
        <f t="shared" si="253"/>
        <v>-7305427.1227957876</v>
      </c>
      <c r="M65" s="150">
        <v>-44387.925666134091</v>
      </c>
      <c r="N65" s="150">
        <f t="shared" si="254"/>
        <v>-7349815.0484619215</v>
      </c>
      <c r="O65" s="150">
        <v>-44341.015178294023</v>
      </c>
      <c r="P65" s="150">
        <f t="shared" si="255"/>
        <v>-7394156.0636402154</v>
      </c>
      <c r="Q65" s="150">
        <v>-44294.104690453969</v>
      </c>
      <c r="R65" s="150">
        <f t="shared" si="256"/>
        <v>-7438450.1683306694</v>
      </c>
      <c r="S65" s="150">
        <v>-44247.194202613915</v>
      </c>
      <c r="T65" s="150">
        <f t="shared" si="257"/>
        <v>-7482697.3625332834</v>
      </c>
      <c r="U65" s="150">
        <v>-44200.283714773861</v>
      </c>
      <c r="V65" s="150">
        <f t="shared" si="258"/>
        <v>-7526897.6462480575</v>
      </c>
      <c r="W65" s="150">
        <v>-44153.373226933807</v>
      </c>
      <c r="X65" s="150">
        <f t="shared" si="259"/>
        <v>-7571051.0194749916</v>
      </c>
      <c r="Y65" s="150">
        <v>-44106.462739093753</v>
      </c>
      <c r="Z65" s="150">
        <f t="shared" si="260"/>
        <v>-7615157.4822140858</v>
      </c>
      <c r="AA65" s="150">
        <v>-44059.552251253699</v>
      </c>
      <c r="AB65" s="150">
        <f t="shared" si="261"/>
        <v>-7659217.034465339</v>
      </c>
      <c r="AC65" s="150">
        <v>-44012.641763413645</v>
      </c>
      <c r="AD65" s="150">
        <f t="shared" si="262"/>
        <v>-7703229.6762287524</v>
      </c>
      <c r="AE65" s="150">
        <v>-43965.731275573591</v>
      </c>
      <c r="AF65" s="150">
        <f t="shared" si="263"/>
        <v>-7747195.4075043257</v>
      </c>
      <c r="AG65" s="150">
        <v>-43918.820787733523</v>
      </c>
      <c r="AH65" s="150">
        <f t="shared" si="264"/>
        <v>-7791114.2282920592</v>
      </c>
      <c r="AI65" s="150">
        <v>-43871.910299893483</v>
      </c>
      <c r="AJ65" s="150">
        <f t="shared" si="265"/>
        <v>-7834986.1385919526</v>
      </c>
      <c r="AK65" s="150">
        <v>-43824.999812053415</v>
      </c>
      <c r="AL65" s="150">
        <f t="shared" si="266"/>
        <v>-7878811.1384040061</v>
      </c>
      <c r="AM65" s="150">
        <v>-43778.089324213361</v>
      </c>
      <c r="AN65" s="150">
        <f t="shared" si="267"/>
        <v>-7922589.2277282197</v>
      </c>
      <c r="AO65" s="150">
        <v>-43731.178836373307</v>
      </c>
      <c r="AP65" s="150">
        <f t="shared" si="268"/>
        <v>-7966320.4065645933</v>
      </c>
      <c r="AQ65" s="150">
        <v>-43684.268348533253</v>
      </c>
      <c r="AR65" s="150">
        <f t="shared" si="269"/>
        <v>-8010004.674913127</v>
      </c>
      <c r="AS65" s="150">
        <v>-43637.357860693199</v>
      </c>
      <c r="AT65" s="150">
        <f t="shared" si="270"/>
        <v>-8053642.0327738198</v>
      </c>
      <c r="AU65" s="150">
        <v>-43590.447372853145</v>
      </c>
      <c r="AV65" s="150">
        <f t="shared" si="271"/>
        <v>-8097232.4801466726</v>
      </c>
      <c r="AW65" s="150">
        <v>-43543.536885013091</v>
      </c>
      <c r="AX65" s="150">
        <f t="shared" si="272"/>
        <v>-8140776.0170316854</v>
      </c>
      <c r="AY65" s="150">
        <v>-43496.626397173037</v>
      </c>
      <c r="AZ65" s="150">
        <f t="shared" si="273"/>
        <v>-8184272.6434288584</v>
      </c>
      <c r="BA65" s="150">
        <v>-43449.715909332983</v>
      </c>
      <c r="BB65" s="150">
        <f t="shared" si="274"/>
        <v>-8227722.3593381913</v>
      </c>
      <c r="BC65" s="150">
        <v>-43402.805421492914</v>
      </c>
      <c r="BD65" s="150">
        <f t="shared" si="275"/>
        <v>-8271125.1647596844</v>
      </c>
      <c r="BE65" s="150">
        <v>-43355.894933652875</v>
      </c>
      <c r="BF65" s="150">
        <f t="shared" si="276"/>
        <v>-8314481.0596933374</v>
      </c>
      <c r="BG65" s="150">
        <v>-43308.984445812806</v>
      </c>
      <c r="BH65" s="150">
        <f t="shared" si="277"/>
        <v>-8357790.0441391505</v>
      </c>
      <c r="BI65" s="150">
        <v>-43262.073957972767</v>
      </c>
      <c r="BJ65" s="150">
        <f t="shared" si="278"/>
        <v>-8401052.1180971228</v>
      </c>
      <c r="BK65" s="150">
        <v>-43215.163470132698</v>
      </c>
      <c r="BL65" s="150">
        <f t="shared" si="279"/>
        <v>-8444267.281567255</v>
      </c>
      <c r="BM65" s="150">
        <v>-43168.252982292644</v>
      </c>
      <c r="BN65" s="150">
        <f t="shared" si="280"/>
        <v>-8487435.5345495474</v>
      </c>
      <c r="BO65" s="150">
        <v>-43121.34249445259</v>
      </c>
      <c r="BP65" s="150">
        <f t="shared" si="281"/>
        <v>-8530556.8770439997</v>
      </c>
      <c r="BQ65" s="150">
        <v>-43074.432006612536</v>
      </c>
      <c r="BR65" s="150">
        <f t="shared" si="282"/>
        <v>-8573631.3090506122</v>
      </c>
      <c r="BS65" s="150">
        <v>-43027.521518772483</v>
      </c>
      <c r="BT65" s="150">
        <f t="shared" si="283"/>
        <v>-8616658.8305693846</v>
      </c>
      <c r="BU65" s="150">
        <v>-42980.611030932429</v>
      </c>
      <c r="BV65" s="150">
        <f t="shared" si="284"/>
        <v>-8659639.4416003171</v>
      </c>
      <c r="BW65" s="150">
        <v>-42933.700543092375</v>
      </c>
      <c r="BX65" s="150">
        <f t="shared" si="285"/>
        <v>-8702573.1421434097</v>
      </c>
      <c r="BY65" s="150">
        <v>-42886.790055252306</v>
      </c>
      <c r="BZ65" s="150">
        <f t="shared" si="286"/>
        <v>-8745459.9321986623</v>
      </c>
      <c r="CA65" s="150">
        <v>-42839.879567412267</v>
      </c>
      <c r="CB65" s="150">
        <f t="shared" si="287"/>
        <v>-8788299.811766075</v>
      </c>
      <c r="CC65" s="150">
        <v>-42792.969079572198</v>
      </c>
      <c r="CD65" s="150">
        <f t="shared" si="288"/>
        <v>-8831092.7808456477</v>
      </c>
      <c r="CE65" s="150">
        <v>-42746.058591732159</v>
      </c>
      <c r="CF65" s="150">
        <f t="shared" si="289"/>
        <v>-8873838.8394373804</v>
      </c>
      <c r="CG65" s="150">
        <v>-42699.14810389209</v>
      </c>
      <c r="CH65" s="150">
        <f t="shared" si="290"/>
        <v>-8916537.9875412732</v>
      </c>
      <c r="CI65" s="150">
        <v>-42652.237616052036</v>
      </c>
      <c r="CJ65" s="150">
        <f t="shared" si="291"/>
        <v>-8959190.2251573261</v>
      </c>
      <c r="CK65" s="150">
        <v>-42605.327128211982</v>
      </c>
      <c r="CL65" s="150">
        <f t="shared" si="292"/>
        <v>-9001795.552285539</v>
      </c>
      <c r="CM65" s="150">
        <v>-42558.416640371928</v>
      </c>
      <c r="CN65" s="150">
        <f t="shared" si="293"/>
        <v>-9044353.9689259101</v>
      </c>
      <c r="CP65" s="151">
        <f t="shared" si="294"/>
        <v>-8270839.7926253239</v>
      </c>
      <c r="CQ65" s="151">
        <f t="shared" si="295"/>
        <v>-517174.64700639155</v>
      </c>
      <c r="CR65" s="151">
        <f t="shared" si="296"/>
        <v>-8788014.4396317154</v>
      </c>
    </row>
    <row r="66" spans="1:96" s="150" customFormat="1" x14ac:dyDescent="0.2">
      <c r="A66" s="146" t="s">
        <v>78</v>
      </c>
      <c r="B66" s="146" t="str">
        <f t="shared" si="249"/>
        <v>CAGE</v>
      </c>
      <c r="C66" s="52" t="s">
        <v>14</v>
      </c>
      <c r="D66" s="52" t="s">
        <v>79</v>
      </c>
      <c r="E66" s="52" t="s">
        <v>109</v>
      </c>
      <c r="F66" s="52" t="str">
        <f t="shared" si="250"/>
        <v>DGNLPCAGE</v>
      </c>
      <c r="G66" s="52" t="str">
        <f t="shared" si="251"/>
        <v>GNLPCAGE</v>
      </c>
      <c r="H66" s="150">
        <v>-43976157.969999999</v>
      </c>
      <c r="I66" s="150">
        <v>-86765.371007298585</v>
      </c>
      <c r="J66" s="150">
        <f t="shared" si="252"/>
        <v>-44062923.3410073</v>
      </c>
      <c r="K66" s="150">
        <v>-86681.852120231895</v>
      </c>
      <c r="L66" s="150">
        <f t="shared" si="253"/>
        <v>-44149605.193127535</v>
      </c>
      <c r="M66" s="150">
        <v>-86582.010809602973</v>
      </c>
      <c r="N66" s="150">
        <f t="shared" si="254"/>
        <v>-44236187.203937136</v>
      </c>
      <c r="O66" s="150">
        <v>-85896.199545410927</v>
      </c>
      <c r="P66" s="150">
        <f t="shared" si="255"/>
        <v>-44322083.403482549</v>
      </c>
      <c r="Q66" s="150">
        <v>-86156.795784015441</v>
      </c>
      <c r="R66" s="150">
        <f t="shared" si="256"/>
        <v>-44408240.199266568</v>
      </c>
      <c r="S66" s="150">
        <v>-86549.1118738933</v>
      </c>
      <c r="T66" s="150">
        <f t="shared" si="257"/>
        <v>-44494789.311140463</v>
      </c>
      <c r="U66" s="150">
        <v>-86026.728661969013</v>
      </c>
      <c r="V66" s="150">
        <f t="shared" si="258"/>
        <v>-44580816.039802432</v>
      </c>
      <c r="W66" s="150">
        <v>-85466.291996234737</v>
      </c>
      <c r="X66" s="150">
        <f t="shared" si="259"/>
        <v>-44666282.331798665</v>
      </c>
      <c r="Y66" s="150">
        <v>-84899.091664812644</v>
      </c>
      <c r="Z66" s="150">
        <f t="shared" si="260"/>
        <v>-44751181.423463479</v>
      </c>
      <c r="AA66" s="150">
        <v>-84262.133538841736</v>
      </c>
      <c r="AB66" s="150">
        <f t="shared" si="261"/>
        <v>-44835443.557002321</v>
      </c>
      <c r="AC66" s="150">
        <v>-83670.841885735455</v>
      </c>
      <c r="AD66" s="150">
        <f t="shared" si="262"/>
        <v>-44919114.398888059</v>
      </c>
      <c r="AE66" s="150">
        <v>-83077.239323331683</v>
      </c>
      <c r="AF66" s="150">
        <f t="shared" si="263"/>
        <v>-45002191.638211392</v>
      </c>
      <c r="AG66" s="150">
        <v>-82444.14758333849</v>
      </c>
      <c r="AH66" s="150">
        <f t="shared" si="264"/>
        <v>-45084635.785794728</v>
      </c>
      <c r="AI66" s="150">
        <v>-82627.116881551163</v>
      </c>
      <c r="AJ66" s="150">
        <f t="shared" si="265"/>
        <v>-45167262.902676277</v>
      </c>
      <c r="AK66" s="150">
        <v>-82995.369104340149</v>
      </c>
      <c r="AL66" s="150">
        <f t="shared" si="266"/>
        <v>-45250258.271780618</v>
      </c>
      <c r="AM66" s="150">
        <v>-84070.038461103919</v>
      </c>
      <c r="AN66" s="150">
        <f t="shared" si="267"/>
        <v>-45334328.310241722</v>
      </c>
      <c r="AO66" s="150">
        <v>-85918.543806174188</v>
      </c>
      <c r="AP66" s="150">
        <f t="shared" si="268"/>
        <v>-45420246.854047894</v>
      </c>
      <c r="AQ66" s="150">
        <v>-89780.68816395913</v>
      </c>
      <c r="AR66" s="150">
        <f t="shared" si="269"/>
        <v>-45510027.542211853</v>
      </c>
      <c r="AS66" s="150">
        <v>-92666.97996566334</v>
      </c>
      <c r="AT66" s="150">
        <f t="shared" si="270"/>
        <v>-45602694.522177517</v>
      </c>
      <c r="AU66" s="150">
        <v>-92011.220053144265</v>
      </c>
      <c r="AV66" s="150">
        <f t="shared" si="271"/>
        <v>-45694705.742230661</v>
      </c>
      <c r="AW66" s="150">
        <v>-91355.46014062519</v>
      </c>
      <c r="AX66" s="150">
        <f t="shared" si="272"/>
        <v>-45786061.202371284</v>
      </c>
      <c r="AY66" s="150">
        <v>-90699.700228106114</v>
      </c>
      <c r="AZ66" s="150">
        <f t="shared" si="273"/>
        <v>-45876760.902599387</v>
      </c>
      <c r="BA66" s="150">
        <v>-90094.785163660534</v>
      </c>
      <c r="BB66" s="150">
        <f t="shared" si="274"/>
        <v>-45966855.68776305</v>
      </c>
      <c r="BC66" s="150">
        <v>-93395.104275051737</v>
      </c>
      <c r="BD66" s="150">
        <f t="shared" si="275"/>
        <v>-46060250.792038105</v>
      </c>
      <c r="BE66" s="150">
        <v>-96656.341684334562</v>
      </c>
      <c r="BF66" s="150">
        <f t="shared" si="276"/>
        <v>-46156907.133722439</v>
      </c>
      <c r="BG66" s="150">
        <v>-96419.228249768435</v>
      </c>
      <c r="BH66" s="150">
        <f t="shared" si="277"/>
        <v>-46253326.361972205</v>
      </c>
      <c r="BI66" s="150">
        <v>-96374.102097038354</v>
      </c>
      <c r="BJ66" s="150">
        <f t="shared" si="278"/>
        <v>-46349700.464069247</v>
      </c>
      <c r="BK66" s="150">
        <v>-96908.980900350667</v>
      </c>
      <c r="BL66" s="150">
        <f t="shared" si="279"/>
        <v>-46446609.444969594</v>
      </c>
      <c r="BM66" s="150">
        <v>-98480.306846413645</v>
      </c>
      <c r="BN66" s="150">
        <f t="shared" si="280"/>
        <v>-46545089.751816005</v>
      </c>
      <c r="BO66" s="150">
        <v>-99616.781035349704</v>
      </c>
      <c r="BP66" s="150">
        <f t="shared" si="281"/>
        <v>-46644706.532851353</v>
      </c>
      <c r="BQ66" s="150">
        <v>-99514.52811625367</v>
      </c>
      <c r="BR66" s="150">
        <f t="shared" si="282"/>
        <v>-46744221.060967609</v>
      </c>
      <c r="BS66" s="150">
        <v>-98861.709128774295</v>
      </c>
      <c r="BT66" s="150">
        <f t="shared" si="283"/>
        <v>-46843082.770096384</v>
      </c>
      <c r="BU66" s="150">
        <v>-98208.890141294862</v>
      </c>
      <c r="BV66" s="150">
        <f t="shared" si="284"/>
        <v>-46941291.660237677</v>
      </c>
      <c r="BW66" s="150">
        <v>-97556.071153815545</v>
      </c>
      <c r="BX66" s="150">
        <f t="shared" si="285"/>
        <v>-47038847.73139149</v>
      </c>
      <c r="BY66" s="150">
        <v>-96955.370603807969</v>
      </c>
      <c r="BZ66" s="150">
        <f t="shared" si="286"/>
        <v>-47135803.101995297</v>
      </c>
      <c r="CA66" s="150">
        <v>-96354.670053800452</v>
      </c>
      <c r="CB66" s="150">
        <f t="shared" si="287"/>
        <v>-47232157.772049099</v>
      </c>
      <c r="CC66" s="150">
        <v>-95802.897393170744</v>
      </c>
      <c r="CD66" s="150">
        <f t="shared" si="288"/>
        <v>-47327960.669442266</v>
      </c>
      <c r="CE66" s="150">
        <v>-95251.124732541037</v>
      </c>
      <c r="CF66" s="150">
        <f t="shared" si="289"/>
        <v>-47423211.794174805</v>
      </c>
      <c r="CG66" s="150">
        <v>-95642.202939758368</v>
      </c>
      <c r="CH66" s="150">
        <f t="shared" si="290"/>
        <v>-47518853.997114561</v>
      </c>
      <c r="CI66" s="150">
        <v>-96779.655872473377</v>
      </c>
      <c r="CJ66" s="150">
        <f t="shared" si="291"/>
        <v>-47615633.652987033</v>
      </c>
      <c r="CK66" s="150">
        <v>-97315.150070967793</v>
      </c>
      <c r="CL66" s="150">
        <f t="shared" si="292"/>
        <v>-47712948.803057998</v>
      </c>
      <c r="CM66" s="150">
        <v>-99493.645666893397</v>
      </c>
      <c r="CN66" s="150">
        <f t="shared" si="293"/>
        <v>-47812442.448724888</v>
      </c>
      <c r="CP66" s="151">
        <f t="shared" si="294"/>
        <v>-46068027.420271754</v>
      </c>
      <c r="CQ66" s="151">
        <f t="shared" si="295"/>
        <v>-1162188.2050867677</v>
      </c>
      <c r="CR66" s="151">
        <f t="shared" si="296"/>
        <v>-47230215.625358522</v>
      </c>
    </row>
    <row r="67" spans="1:96" s="150" customFormat="1" x14ac:dyDescent="0.2">
      <c r="A67" s="146" t="s">
        <v>81</v>
      </c>
      <c r="B67" s="146" t="str">
        <f t="shared" si="249"/>
        <v>CAGW</v>
      </c>
      <c r="C67" s="52" t="s">
        <v>15</v>
      </c>
      <c r="D67" s="52" t="s">
        <v>79</v>
      </c>
      <c r="E67" s="52" t="s">
        <v>109</v>
      </c>
      <c r="F67" s="52" t="str">
        <f t="shared" si="250"/>
        <v>DGNLPCAGW</v>
      </c>
      <c r="G67" s="52" t="str">
        <f t="shared" si="251"/>
        <v>GNLPCAGW</v>
      </c>
      <c r="H67" s="150">
        <v>-1749913.41</v>
      </c>
      <c r="I67" s="150">
        <v>2740.4421790317647</v>
      </c>
      <c r="J67" s="150">
        <f t="shared" si="252"/>
        <v>-1747172.9678209682</v>
      </c>
      <c r="K67" s="150">
        <v>2805.2748698651703</v>
      </c>
      <c r="L67" s="150">
        <f t="shared" si="253"/>
        <v>-1744367.692951103</v>
      </c>
      <c r="M67" s="150">
        <v>2870.1075606985778</v>
      </c>
      <c r="N67" s="150">
        <f t="shared" si="254"/>
        <v>-1741497.5853904043</v>
      </c>
      <c r="O67" s="150">
        <v>2934.9402515319816</v>
      </c>
      <c r="P67" s="150">
        <f t="shared" si="255"/>
        <v>-1738562.6451388723</v>
      </c>
      <c r="Q67" s="150">
        <v>2999.7729423653891</v>
      </c>
      <c r="R67" s="150">
        <f t="shared" si="256"/>
        <v>-1735562.8721965069</v>
      </c>
      <c r="S67" s="150">
        <v>3021.7325597954332</v>
      </c>
      <c r="T67" s="150">
        <f t="shared" si="257"/>
        <v>-1732541.1396367115</v>
      </c>
      <c r="U67" s="150">
        <v>3043.6921772254809</v>
      </c>
      <c r="V67" s="150">
        <f t="shared" si="258"/>
        <v>-1729497.4474594861</v>
      </c>
      <c r="W67" s="150">
        <v>3108.5248680588847</v>
      </c>
      <c r="X67" s="150">
        <f t="shared" si="259"/>
        <v>-1726388.9225914271</v>
      </c>
      <c r="Y67" s="150">
        <v>3173.3575588922922</v>
      </c>
      <c r="Z67" s="150">
        <f t="shared" si="260"/>
        <v>-1723215.5650325348</v>
      </c>
      <c r="AA67" s="150">
        <v>3148.7635424245636</v>
      </c>
      <c r="AB67" s="150">
        <f t="shared" si="261"/>
        <v>-1720066.8014901101</v>
      </c>
      <c r="AC67" s="150">
        <v>3124.1695259568387</v>
      </c>
      <c r="AD67" s="150">
        <f t="shared" si="262"/>
        <v>-1716942.6319641534</v>
      </c>
      <c r="AE67" s="150">
        <v>3189.0022167902443</v>
      </c>
      <c r="AF67" s="150">
        <f t="shared" si="263"/>
        <v>-1713753.629747363</v>
      </c>
      <c r="AG67" s="150">
        <v>3253.8349076236518</v>
      </c>
      <c r="AH67" s="150">
        <f t="shared" si="264"/>
        <v>-1710499.7948397393</v>
      </c>
      <c r="AI67" s="150">
        <v>3318.6675984570556</v>
      </c>
      <c r="AJ67" s="150">
        <f t="shared" si="265"/>
        <v>-1707181.1272412823</v>
      </c>
      <c r="AK67" s="150">
        <v>3168.3101959669311</v>
      </c>
      <c r="AL67" s="150">
        <f t="shared" si="266"/>
        <v>-1704012.8170453154</v>
      </c>
      <c r="AM67" s="150">
        <v>1832.7418942854874</v>
      </c>
      <c r="AN67" s="150">
        <f t="shared" si="267"/>
        <v>-1702180.07515103</v>
      </c>
      <c r="AO67" s="150">
        <v>-173.96614579043489</v>
      </c>
      <c r="AP67" s="150">
        <f t="shared" si="268"/>
        <v>-1702354.0412968204</v>
      </c>
      <c r="AQ67" s="150">
        <v>-4199.2511005377291</v>
      </c>
      <c r="AR67" s="150">
        <f t="shared" si="269"/>
        <v>-1706553.2923973582</v>
      </c>
      <c r="AS67" s="150">
        <v>-7344.2758146865071</v>
      </c>
      <c r="AT67" s="150">
        <f t="shared" si="270"/>
        <v>-1713897.5682120447</v>
      </c>
      <c r="AU67" s="150">
        <v>-7295.9654783041642</v>
      </c>
      <c r="AV67" s="150">
        <f t="shared" si="271"/>
        <v>-1721193.5336903487</v>
      </c>
      <c r="AW67" s="150">
        <v>-7258.6219544479045</v>
      </c>
      <c r="AX67" s="150">
        <f t="shared" si="272"/>
        <v>-1728452.1556447966</v>
      </c>
      <c r="AY67" s="150">
        <v>-7236.6478473817206</v>
      </c>
      <c r="AZ67" s="150">
        <f t="shared" si="273"/>
        <v>-1735688.8034921782</v>
      </c>
      <c r="BA67" s="150">
        <v>-7245.4081141825136</v>
      </c>
      <c r="BB67" s="150">
        <f t="shared" si="274"/>
        <v>-1742934.2116063607</v>
      </c>
      <c r="BC67" s="150">
        <v>-13431.813766684039</v>
      </c>
      <c r="BD67" s="150">
        <f t="shared" si="275"/>
        <v>-1756366.0253730449</v>
      </c>
      <c r="BE67" s="150">
        <v>-19640.360974678741</v>
      </c>
      <c r="BF67" s="150">
        <f t="shared" si="276"/>
        <v>-1776006.3863477237</v>
      </c>
      <c r="BG67" s="150">
        <v>-20033.738494376405</v>
      </c>
      <c r="BH67" s="150">
        <f t="shared" si="277"/>
        <v>-1796040.1248421001</v>
      </c>
      <c r="BI67" s="150">
        <v>-20427.05937199133</v>
      </c>
      <c r="BJ67" s="150">
        <f t="shared" si="278"/>
        <v>-1816467.1842140914</v>
      </c>
      <c r="BK67" s="150">
        <v>-20458.009504706271</v>
      </c>
      <c r="BL67" s="150">
        <f t="shared" si="279"/>
        <v>-1836925.1937187978</v>
      </c>
      <c r="BM67" s="150">
        <v>-20941.212788316712</v>
      </c>
      <c r="BN67" s="150">
        <f t="shared" si="280"/>
        <v>-1857866.4065071144</v>
      </c>
      <c r="BO67" s="150">
        <v>-24679.563057010535</v>
      </c>
      <c r="BP67" s="150">
        <f t="shared" si="281"/>
        <v>-1882545.9695641249</v>
      </c>
      <c r="BQ67" s="150">
        <v>-27899.781719943727</v>
      </c>
      <c r="BR67" s="150">
        <f t="shared" si="282"/>
        <v>-1910445.7512840687</v>
      </c>
      <c r="BS67" s="150">
        <v>-27842.903501226028</v>
      </c>
      <c r="BT67" s="150">
        <f t="shared" si="283"/>
        <v>-1938288.6547852948</v>
      </c>
      <c r="BU67" s="150">
        <v>-27786.025282508344</v>
      </c>
      <c r="BV67" s="150">
        <f t="shared" si="284"/>
        <v>-1966074.6800678032</v>
      </c>
      <c r="BW67" s="150">
        <v>-27729.147063790646</v>
      </c>
      <c r="BX67" s="150">
        <f t="shared" si="285"/>
        <v>-1993803.8271315938</v>
      </c>
      <c r="BY67" s="150">
        <v>-27672.268845072962</v>
      </c>
      <c r="BZ67" s="150">
        <f t="shared" si="286"/>
        <v>-2021476.0959766668</v>
      </c>
      <c r="CA67" s="150">
        <v>-27615.390626355271</v>
      </c>
      <c r="CB67" s="150">
        <f t="shared" si="287"/>
        <v>-2049091.4866030221</v>
      </c>
      <c r="CC67" s="150">
        <v>-27558.512407637587</v>
      </c>
      <c r="CD67" s="150">
        <f t="shared" si="288"/>
        <v>-2076649.9990106598</v>
      </c>
      <c r="CE67" s="150">
        <v>-27501.634188919888</v>
      </c>
      <c r="CF67" s="150">
        <f t="shared" si="289"/>
        <v>-2104151.6331995795</v>
      </c>
      <c r="CG67" s="150">
        <v>-27444.755970202212</v>
      </c>
      <c r="CH67" s="150">
        <f t="shared" si="290"/>
        <v>-2131596.3891697819</v>
      </c>
      <c r="CI67" s="150">
        <v>-27839.789887005667</v>
      </c>
      <c r="CJ67" s="150">
        <f t="shared" si="291"/>
        <v>-2159436.1790567874</v>
      </c>
      <c r="CK67" s="150">
        <v>-28234.823803809129</v>
      </c>
      <c r="CL67" s="150">
        <f t="shared" si="292"/>
        <v>-2187671.0028605964</v>
      </c>
      <c r="CM67" s="150">
        <v>-29442.292160035286</v>
      </c>
      <c r="CN67" s="150">
        <f t="shared" si="293"/>
        <v>-2217113.2950206315</v>
      </c>
      <c r="CP67" s="151">
        <f t="shared" si="294"/>
        <v>-1773032.2687191118</v>
      </c>
      <c r="CQ67" s="151">
        <f t="shared" si="295"/>
        <v>-276010.67556740763</v>
      </c>
      <c r="CR67" s="151">
        <f t="shared" si="296"/>
        <v>-2049042.9442865194</v>
      </c>
    </row>
    <row r="68" spans="1:96" s="150" customFormat="1" x14ac:dyDescent="0.2">
      <c r="A68" s="146" t="s">
        <v>82</v>
      </c>
      <c r="B68" s="146" t="str">
        <f t="shared" si="249"/>
        <v>SG</v>
      </c>
      <c r="C68" s="52" t="s">
        <v>16</v>
      </c>
      <c r="D68" s="52" t="s">
        <v>79</v>
      </c>
      <c r="E68" s="52" t="s">
        <v>109</v>
      </c>
      <c r="F68" s="52" t="str">
        <f t="shared" si="250"/>
        <v>DGNLPSG</v>
      </c>
      <c r="G68" s="52" t="str">
        <f t="shared" si="251"/>
        <v>GNLPSG</v>
      </c>
      <c r="H68" s="150">
        <v>-80973421.200000003</v>
      </c>
      <c r="I68" s="150">
        <v>-392301.36712512217</v>
      </c>
      <c r="J68" s="150">
        <f t="shared" si="252"/>
        <v>-81365722.567125127</v>
      </c>
      <c r="K68" s="150">
        <v>-393203.6485284458</v>
      </c>
      <c r="L68" s="150">
        <f t="shared" si="253"/>
        <v>-81758926.215653569</v>
      </c>
      <c r="M68" s="150">
        <v>-394426.19039062684</v>
      </c>
      <c r="N68" s="150">
        <f t="shared" si="254"/>
        <v>-82153352.4060442</v>
      </c>
      <c r="O68" s="150">
        <v>-394339.72571378091</v>
      </c>
      <c r="P68" s="150">
        <f t="shared" si="255"/>
        <v>-82547692.131757975</v>
      </c>
      <c r="Q68" s="150">
        <v>-393546.50715983944</v>
      </c>
      <c r="R68" s="150">
        <f t="shared" si="256"/>
        <v>-82941238.638917819</v>
      </c>
      <c r="S68" s="150">
        <v>-395524.55870568514</v>
      </c>
      <c r="T68" s="150">
        <f t="shared" si="257"/>
        <v>-83336763.197623506</v>
      </c>
      <c r="U68" s="150">
        <v>-398916.5781532409</v>
      </c>
      <c r="V68" s="150">
        <f t="shared" si="258"/>
        <v>-83735679.775776744</v>
      </c>
      <c r="W68" s="150">
        <v>-399427.11537531583</v>
      </c>
      <c r="X68" s="150">
        <f t="shared" si="259"/>
        <v>-84135106.891152054</v>
      </c>
      <c r="Y68" s="150">
        <v>-398779.14154484222</v>
      </c>
      <c r="Z68" s="150">
        <f t="shared" si="260"/>
        <v>-84533886.032696903</v>
      </c>
      <c r="AA68" s="150">
        <v>-398131.16771436884</v>
      </c>
      <c r="AB68" s="150">
        <f t="shared" si="261"/>
        <v>-84932017.200411275</v>
      </c>
      <c r="AC68" s="150">
        <v>-397377.61270278768</v>
      </c>
      <c r="AD68" s="150">
        <f t="shared" si="262"/>
        <v>-85329394.813114062</v>
      </c>
      <c r="AE68" s="150">
        <v>-396624.05769120663</v>
      </c>
      <c r="AF68" s="150">
        <f t="shared" si="263"/>
        <v>-85726018.870805264</v>
      </c>
      <c r="AG68" s="150">
        <v>-395870.50267962535</v>
      </c>
      <c r="AH68" s="150">
        <f t="shared" si="264"/>
        <v>-86121889.373484895</v>
      </c>
      <c r="AI68" s="150">
        <v>-395116.94766804442</v>
      </c>
      <c r="AJ68" s="150">
        <f t="shared" si="265"/>
        <v>-86517006.32115294</v>
      </c>
      <c r="AK68" s="150">
        <v>-394363.39265646314</v>
      </c>
      <c r="AL68" s="150">
        <f t="shared" si="266"/>
        <v>-86911369.713809401</v>
      </c>
      <c r="AM68" s="150">
        <v>-393609.83764488209</v>
      </c>
      <c r="AN68" s="150">
        <f t="shared" si="267"/>
        <v>-87304979.551454276</v>
      </c>
      <c r="AO68" s="150">
        <v>-392856.28263330093</v>
      </c>
      <c r="AP68" s="150">
        <f t="shared" si="268"/>
        <v>-87697835.83408758</v>
      </c>
      <c r="AQ68" s="150">
        <v>-392102.72762171988</v>
      </c>
      <c r="AR68" s="150">
        <f t="shared" si="269"/>
        <v>-88089938.5617093</v>
      </c>
      <c r="AS68" s="150">
        <v>-391367.64961693907</v>
      </c>
      <c r="AT68" s="150">
        <f t="shared" si="270"/>
        <v>-88481306.211326241</v>
      </c>
      <c r="AU68" s="150">
        <v>-390651.04861895874</v>
      </c>
      <c r="AV68" s="150">
        <f t="shared" si="271"/>
        <v>-88871957.259945199</v>
      </c>
      <c r="AW68" s="150">
        <v>-389934.44762097817</v>
      </c>
      <c r="AX68" s="150">
        <f t="shared" si="272"/>
        <v>-89261891.707566172</v>
      </c>
      <c r="AY68" s="150">
        <v>-389267.77616943192</v>
      </c>
      <c r="AZ68" s="150">
        <f t="shared" si="273"/>
        <v>-89651159.483735606</v>
      </c>
      <c r="BA68" s="150">
        <v>-388601.10471788555</v>
      </c>
      <c r="BB68" s="150">
        <f t="shared" si="274"/>
        <v>-90039760.588453487</v>
      </c>
      <c r="BC68" s="150">
        <v>-387884.50371990522</v>
      </c>
      <c r="BD68" s="150">
        <f t="shared" si="275"/>
        <v>-90427645.092173398</v>
      </c>
      <c r="BE68" s="150">
        <v>-387167.90272192477</v>
      </c>
      <c r="BF68" s="150">
        <f t="shared" si="276"/>
        <v>-90814812.994895324</v>
      </c>
      <c r="BG68" s="150">
        <v>-386451.30172394443</v>
      </c>
      <c r="BH68" s="150">
        <f t="shared" si="277"/>
        <v>-91201264.296619266</v>
      </c>
      <c r="BI68" s="150">
        <v>-385734.70072596386</v>
      </c>
      <c r="BJ68" s="150">
        <f t="shared" si="278"/>
        <v>-91586998.997345224</v>
      </c>
      <c r="BK68" s="150">
        <v>-385018.09972798364</v>
      </c>
      <c r="BL68" s="150">
        <f t="shared" si="279"/>
        <v>-91972017.097073212</v>
      </c>
      <c r="BM68" s="150">
        <v>-384301.49873000319</v>
      </c>
      <c r="BN68" s="150">
        <f t="shared" si="280"/>
        <v>-92356318.595803216</v>
      </c>
      <c r="BO68" s="150">
        <v>-383584.89759968902</v>
      </c>
      <c r="BP68" s="150">
        <f t="shared" si="281"/>
        <v>-92739903.493402898</v>
      </c>
      <c r="BQ68" s="150">
        <v>-382874.4659813472</v>
      </c>
      <c r="BR68" s="150">
        <f t="shared" si="282"/>
        <v>-93122777.959384248</v>
      </c>
      <c r="BS68" s="150">
        <v>-382170.20400731167</v>
      </c>
      <c r="BT68" s="150">
        <f t="shared" si="283"/>
        <v>-93504948.16339156</v>
      </c>
      <c r="BU68" s="150">
        <v>-381465.94203327614</v>
      </c>
      <c r="BV68" s="150">
        <f t="shared" si="284"/>
        <v>-93886414.105424836</v>
      </c>
      <c r="BW68" s="150">
        <v>-380761.68005924061</v>
      </c>
      <c r="BX68" s="150">
        <f t="shared" si="285"/>
        <v>-94267175.785484076</v>
      </c>
      <c r="BY68" s="150">
        <v>-380057.41808520496</v>
      </c>
      <c r="BZ68" s="150">
        <f t="shared" si="286"/>
        <v>-94647233.203569278</v>
      </c>
      <c r="CA68" s="150">
        <v>-379353.15611116943</v>
      </c>
      <c r="CB68" s="150">
        <f t="shared" si="287"/>
        <v>-95026586.359680444</v>
      </c>
      <c r="CC68" s="150">
        <v>-378648.8941371339</v>
      </c>
      <c r="CD68" s="150">
        <f t="shared" si="288"/>
        <v>-95405235.253817573</v>
      </c>
      <c r="CE68" s="150">
        <v>-377944.63216309837</v>
      </c>
      <c r="CF68" s="150">
        <f t="shared" si="289"/>
        <v>-95783179.885980666</v>
      </c>
      <c r="CG68" s="150">
        <v>-377240.37018906284</v>
      </c>
      <c r="CH68" s="150">
        <f t="shared" si="290"/>
        <v>-96160420.256169721</v>
      </c>
      <c r="CI68" s="150">
        <v>-376536.10821502731</v>
      </c>
      <c r="CJ68" s="150">
        <f t="shared" si="291"/>
        <v>-96536956.364384755</v>
      </c>
      <c r="CK68" s="150">
        <v>-375831.8462749038</v>
      </c>
      <c r="CL68" s="150">
        <f t="shared" si="292"/>
        <v>-96912788.210659653</v>
      </c>
      <c r="CM68" s="150">
        <v>-374978.54015338729</v>
      </c>
      <c r="CN68" s="150">
        <f t="shared" si="293"/>
        <v>-97287766.750813037</v>
      </c>
      <c r="CP68" s="151">
        <f t="shared" si="294"/>
        <v>-90423337.779374376</v>
      </c>
      <c r="CQ68" s="151">
        <f t="shared" si="295"/>
        <v>-4598958.1097968519</v>
      </c>
      <c r="CR68" s="151">
        <f t="shared" si="296"/>
        <v>-95022295.889171228</v>
      </c>
    </row>
    <row r="69" spans="1:96" s="150" customFormat="1" x14ac:dyDescent="0.2">
      <c r="A69" s="146" t="s">
        <v>110</v>
      </c>
      <c r="B69" s="146" t="str">
        <f t="shared" si="249"/>
        <v>SO</v>
      </c>
      <c r="C69" s="52" t="s">
        <v>42</v>
      </c>
      <c r="D69" s="52" t="s">
        <v>79</v>
      </c>
      <c r="E69" s="52" t="s">
        <v>109</v>
      </c>
      <c r="F69" s="52" t="str">
        <f t="shared" si="250"/>
        <v>DGNLPSO</v>
      </c>
      <c r="G69" s="52" t="str">
        <f t="shared" si="251"/>
        <v>GNLPSO</v>
      </c>
      <c r="H69" s="150">
        <v>-121943863.29000001</v>
      </c>
      <c r="I69" s="150">
        <v>-452476.04885819269</v>
      </c>
      <c r="J69" s="150">
        <f t="shared" si="252"/>
        <v>-122396339.3388582</v>
      </c>
      <c r="K69" s="150">
        <v>-455814.36724759167</v>
      </c>
      <c r="L69" s="150">
        <f t="shared" si="253"/>
        <v>-122852153.7061058</v>
      </c>
      <c r="M69" s="150">
        <v>-467829.19696995401</v>
      </c>
      <c r="N69" s="150">
        <f t="shared" si="254"/>
        <v>-123319982.90307575</v>
      </c>
      <c r="O69" s="150">
        <v>-481548.10617089336</v>
      </c>
      <c r="P69" s="150">
        <f t="shared" si="255"/>
        <v>-123801531.00924665</v>
      </c>
      <c r="Q69" s="150">
        <v>-484207.02776934643</v>
      </c>
      <c r="R69" s="150">
        <f t="shared" si="256"/>
        <v>-124285738.03701599</v>
      </c>
      <c r="S69" s="150">
        <v>-499257.8358134536</v>
      </c>
      <c r="T69" s="150">
        <f t="shared" si="257"/>
        <v>-124784995.87282944</v>
      </c>
      <c r="U69" s="150">
        <v>-513099.24246224662</v>
      </c>
      <c r="V69" s="150">
        <f t="shared" si="258"/>
        <v>-125298095.11529168</v>
      </c>
      <c r="W69" s="150">
        <v>-526355.59040318243</v>
      </c>
      <c r="X69" s="150">
        <f t="shared" si="259"/>
        <v>-125824450.70569487</v>
      </c>
      <c r="Y69" s="150">
        <v>-545842.02771199425</v>
      </c>
      <c r="Z69" s="150">
        <f t="shared" si="260"/>
        <v>-126370292.73340686</v>
      </c>
      <c r="AA69" s="150">
        <v>-550652.93738972652</v>
      </c>
      <c r="AB69" s="150">
        <f t="shared" si="261"/>
        <v>-126920945.67079659</v>
      </c>
      <c r="AC69" s="150">
        <v>-551248.17544081435</v>
      </c>
      <c r="AD69" s="150">
        <f t="shared" si="262"/>
        <v>-127472193.84623741</v>
      </c>
      <c r="AE69" s="150">
        <v>-580839.798088582</v>
      </c>
      <c r="AF69" s="150">
        <f t="shared" si="263"/>
        <v>-128053033.64432599</v>
      </c>
      <c r="AG69" s="150">
        <v>-618517.15275695454</v>
      </c>
      <c r="AH69" s="150">
        <f t="shared" si="264"/>
        <v>-128671550.79708295</v>
      </c>
      <c r="AI69" s="150">
        <v>-627845.78581853374</v>
      </c>
      <c r="AJ69" s="150">
        <f t="shared" si="265"/>
        <v>-129299396.58290148</v>
      </c>
      <c r="AK69" s="150">
        <v>-630145.66537764505</v>
      </c>
      <c r="AL69" s="150">
        <f t="shared" si="266"/>
        <v>-129929542.24827912</v>
      </c>
      <c r="AM69" s="150">
        <v>-632481.6701270605</v>
      </c>
      <c r="AN69" s="150">
        <f t="shared" si="267"/>
        <v>-130562023.91840619</v>
      </c>
      <c r="AO69" s="150">
        <v>-637203.90687075467</v>
      </c>
      <c r="AP69" s="150">
        <f t="shared" si="268"/>
        <v>-131199227.82527694</v>
      </c>
      <c r="AQ69" s="150">
        <v>-651919.21743928851</v>
      </c>
      <c r="AR69" s="150">
        <f t="shared" si="269"/>
        <v>-131851147.04271623</v>
      </c>
      <c r="AS69" s="150">
        <v>-664494.54856019397</v>
      </c>
      <c r="AT69" s="150">
        <f t="shared" si="270"/>
        <v>-132515641.59127642</v>
      </c>
      <c r="AU69" s="150">
        <v>-668329.50046463055</v>
      </c>
      <c r="AV69" s="150">
        <f t="shared" si="271"/>
        <v>-133183971.09174106</v>
      </c>
      <c r="AW69" s="150">
        <v>-673390.59549339837</v>
      </c>
      <c r="AX69" s="150">
        <f t="shared" si="272"/>
        <v>-133857361.68723445</v>
      </c>
      <c r="AY69" s="150">
        <v>-677807.92102949438</v>
      </c>
      <c r="AZ69" s="150">
        <f t="shared" si="273"/>
        <v>-134535169.60826394</v>
      </c>
      <c r="BA69" s="150">
        <v>-678756.30532178958</v>
      </c>
      <c r="BB69" s="150">
        <f t="shared" si="274"/>
        <v>-135213925.91358572</v>
      </c>
      <c r="BC69" s="150">
        <v>-687548.26625528908</v>
      </c>
      <c r="BD69" s="150">
        <f t="shared" si="275"/>
        <v>-135901474.17984101</v>
      </c>
      <c r="BE69" s="150">
        <v>-698911.079772664</v>
      </c>
      <c r="BF69" s="150">
        <f t="shared" si="276"/>
        <v>-136600385.25961366</v>
      </c>
      <c r="BG69" s="150">
        <v>-702067.16755170864</v>
      </c>
      <c r="BH69" s="150">
        <f t="shared" si="277"/>
        <v>-137302452.42716536</v>
      </c>
      <c r="BI69" s="150">
        <v>-705994.05504473136</v>
      </c>
      <c r="BJ69" s="150">
        <f t="shared" si="278"/>
        <v>-138008446.4822101</v>
      </c>
      <c r="BK69" s="150">
        <v>-708655.24670560542</v>
      </c>
      <c r="BL69" s="150">
        <f t="shared" si="279"/>
        <v>-138717101.72891569</v>
      </c>
      <c r="BM69" s="150">
        <v>-710548.516400669</v>
      </c>
      <c r="BN69" s="150">
        <f t="shared" si="280"/>
        <v>-139427650.24531636</v>
      </c>
      <c r="BO69" s="150">
        <v>-722296.5904290441</v>
      </c>
      <c r="BP69" s="150">
        <f t="shared" si="281"/>
        <v>-140149946.83574539</v>
      </c>
      <c r="BQ69" s="150">
        <v>-749415.51257879543</v>
      </c>
      <c r="BR69" s="150">
        <f t="shared" si="282"/>
        <v>-140899362.34832418</v>
      </c>
      <c r="BS69" s="150">
        <v>-767541.23550600722</v>
      </c>
      <c r="BT69" s="150">
        <f t="shared" si="283"/>
        <v>-141666903.58383018</v>
      </c>
      <c r="BU69" s="150">
        <v>-851582.11489195679</v>
      </c>
      <c r="BV69" s="150">
        <f t="shared" si="284"/>
        <v>-142518485.69872212</v>
      </c>
      <c r="BW69" s="150">
        <v>-934859.68561718171</v>
      </c>
      <c r="BX69" s="150">
        <f t="shared" si="285"/>
        <v>-143453345.3843393</v>
      </c>
      <c r="BY69" s="150">
        <v>-936746.62605373259</v>
      </c>
      <c r="BZ69" s="150">
        <f t="shared" si="286"/>
        <v>-144390092.01039302</v>
      </c>
      <c r="CA69" s="150">
        <v>-946646.96377835539</v>
      </c>
      <c r="CB69" s="150">
        <f t="shared" si="287"/>
        <v>-145336738.97417137</v>
      </c>
      <c r="CC69" s="150">
        <v>-1469022.952145423</v>
      </c>
      <c r="CD69" s="150">
        <f t="shared" si="288"/>
        <v>-146805761.9263168</v>
      </c>
      <c r="CE69" s="150">
        <v>-1983943.6814643319</v>
      </c>
      <c r="CF69" s="150">
        <f t="shared" si="289"/>
        <v>-148789705.60778114</v>
      </c>
      <c r="CG69" s="150">
        <v>-1988552.0277475368</v>
      </c>
      <c r="CH69" s="150">
        <f t="shared" si="290"/>
        <v>-150778257.63552868</v>
      </c>
      <c r="CI69" s="150">
        <v>-1994047.8588077549</v>
      </c>
      <c r="CJ69" s="150">
        <f t="shared" si="291"/>
        <v>-152772305.49433643</v>
      </c>
      <c r="CK69" s="150">
        <v>-1998419.4638879553</v>
      </c>
      <c r="CL69" s="150">
        <f t="shared" si="292"/>
        <v>-154770724.95822439</v>
      </c>
      <c r="CM69" s="150">
        <v>-2086030.7953477609</v>
      </c>
      <c r="CN69" s="150">
        <f t="shared" si="293"/>
        <v>-156856755.75357214</v>
      </c>
      <c r="CP69" s="151">
        <f t="shared" si="294"/>
        <v>-135938677.26286623</v>
      </c>
      <c r="CQ69" s="151">
        <f t="shared" si="295"/>
        <v>-10785075.646852642</v>
      </c>
      <c r="CR69" s="151">
        <f t="shared" si="296"/>
        <v>-146723752.90971887</v>
      </c>
    </row>
    <row r="70" spans="1:96" s="150" customFormat="1" hidden="1" x14ac:dyDescent="0.2">
      <c r="A70" s="146"/>
      <c r="B70" s="146"/>
      <c r="C70" s="52"/>
      <c r="D70" s="52"/>
      <c r="E70" s="52"/>
      <c r="F70" s="52"/>
      <c r="G70" s="52"/>
      <c r="CP70" s="151"/>
      <c r="CQ70" s="151"/>
      <c r="CR70" s="151"/>
    </row>
    <row r="71" spans="1:96" s="150" customFormat="1" hidden="1" x14ac:dyDescent="0.2">
      <c r="A71" s="146"/>
      <c r="B71" s="146"/>
      <c r="C71" s="52"/>
      <c r="D71" s="52"/>
      <c r="E71" s="52"/>
      <c r="F71" s="52"/>
      <c r="G71" s="52"/>
      <c r="CP71" s="151"/>
      <c r="CQ71" s="151"/>
      <c r="CR71" s="151"/>
    </row>
    <row r="72" spans="1:96" s="150" customFormat="1" hidden="1" x14ac:dyDescent="0.2">
      <c r="A72" s="146"/>
      <c r="B72" s="146"/>
      <c r="C72" s="52"/>
      <c r="D72" s="52"/>
      <c r="E72" s="52"/>
      <c r="F72" s="52"/>
      <c r="G72" s="52"/>
      <c r="CP72" s="151"/>
      <c r="CQ72" s="151"/>
      <c r="CR72" s="151"/>
    </row>
    <row r="73" spans="1:96" s="150" customFormat="1" hidden="1" x14ac:dyDescent="0.2">
      <c r="A73" s="146"/>
      <c r="B73" s="146"/>
      <c r="C73" s="52"/>
      <c r="D73" s="52"/>
      <c r="E73" s="52"/>
      <c r="F73" s="52"/>
      <c r="G73" s="52"/>
      <c r="CP73" s="151"/>
      <c r="CQ73" s="151"/>
      <c r="CR73" s="151"/>
    </row>
    <row r="74" spans="1:96" s="150" customFormat="1" hidden="1" x14ac:dyDescent="0.2">
      <c r="A74" s="146"/>
      <c r="B74" s="146"/>
      <c r="C74" s="52"/>
      <c r="D74" s="52"/>
      <c r="E74" s="52"/>
      <c r="F74" s="52"/>
      <c r="G74" s="52"/>
      <c r="CP74" s="151"/>
      <c r="CQ74" s="151"/>
      <c r="CR74" s="151"/>
    </row>
    <row r="75" spans="1:96" s="150" customFormat="1" hidden="1" x14ac:dyDescent="0.2">
      <c r="A75" s="146"/>
      <c r="B75" s="146"/>
      <c r="C75" s="52"/>
      <c r="D75" s="52"/>
      <c r="E75" s="52"/>
      <c r="F75" s="52"/>
      <c r="G75" s="52"/>
      <c r="CP75" s="151"/>
      <c r="CQ75" s="151"/>
      <c r="CR75" s="151"/>
    </row>
    <row r="76" spans="1:96" s="150" customFormat="1" hidden="1" x14ac:dyDescent="0.2">
      <c r="A76" s="146"/>
      <c r="B76" s="146"/>
      <c r="C76" s="52"/>
      <c r="D76" s="52"/>
      <c r="E76" s="52"/>
      <c r="F76" s="52"/>
      <c r="G76" s="52"/>
      <c r="CP76" s="151"/>
      <c r="CQ76" s="151"/>
      <c r="CR76" s="151"/>
    </row>
    <row r="77" spans="1:96" s="150" customFormat="1" hidden="1" x14ac:dyDescent="0.2">
      <c r="A77" s="146"/>
      <c r="B77" s="146"/>
      <c r="C77" s="52"/>
      <c r="D77" s="52"/>
      <c r="E77" s="52"/>
      <c r="F77" s="52"/>
      <c r="G77" s="52"/>
      <c r="CP77" s="151"/>
      <c r="CQ77" s="151"/>
      <c r="CR77" s="151"/>
    </row>
    <row r="78" spans="1:96" s="150" customFormat="1" hidden="1" x14ac:dyDescent="0.2">
      <c r="A78" s="146"/>
      <c r="B78" s="146"/>
      <c r="C78" s="52"/>
      <c r="D78" s="52"/>
      <c r="E78" s="52"/>
      <c r="F78" s="52"/>
      <c r="G78" s="52"/>
      <c r="CP78" s="151"/>
      <c r="CQ78" s="151"/>
      <c r="CR78" s="151"/>
    </row>
    <row r="79" spans="1:96" s="150" customFormat="1" hidden="1" x14ac:dyDescent="0.2">
      <c r="A79" s="146"/>
      <c r="B79" s="146"/>
      <c r="C79" s="52"/>
      <c r="D79" s="52"/>
      <c r="E79" s="52"/>
      <c r="F79" s="52"/>
      <c r="G79" s="52"/>
      <c r="CP79" s="151"/>
      <c r="CQ79" s="151"/>
      <c r="CR79" s="151"/>
    </row>
    <row r="80" spans="1:96" s="150" customFormat="1" hidden="1" x14ac:dyDescent="0.2">
      <c r="A80" s="146"/>
      <c r="B80" s="146"/>
      <c r="C80" s="52"/>
      <c r="D80" s="52"/>
      <c r="E80" s="52"/>
      <c r="F80" s="52"/>
      <c r="G80" s="52"/>
      <c r="CP80" s="151"/>
      <c r="CQ80" s="151"/>
      <c r="CR80" s="151"/>
    </row>
    <row r="81" spans="1:96" s="150" customFormat="1" x14ac:dyDescent="0.2">
      <c r="A81" s="146" t="s">
        <v>85</v>
      </c>
      <c r="B81" s="146" t="str">
        <f t="shared" ref="B81:B84" si="297">C81</f>
        <v>JBG</v>
      </c>
      <c r="C81" s="52" t="s">
        <v>18</v>
      </c>
      <c r="D81" s="52" t="s">
        <v>79</v>
      </c>
      <c r="E81" s="52" t="s">
        <v>109</v>
      </c>
      <c r="F81" s="52" t="str">
        <f t="shared" si="250"/>
        <v>DGNLPJBG</v>
      </c>
      <c r="G81" s="52" t="str">
        <f t="shared" si="251"/>
        <v>GNLPJBG</v>
      </c>
      <c r="H81" s="150">
        <v>-7821144.7000000002</v>
      </c>
      <c r="I81" s="150">
        <v>-508.82481190009275</v>
      </c>
      <c r="J81" s="150">
        <f t="shared" si="252"/>
        <v>-7821653.5248119002</v>
      </c>
      <c r="K81" s="150">
        <v>-339.93610386384535</v>
      </c>
      <c r="L81" s="150">
        <f t="shared" si="253"/>
        <v>-7821993.4609157639</v>
      </c>
      <c r="M81" s="150">
        <v>-171.04739582759794</v>
      </c>
      <c r="N81" s="150">
        <f t="shared" si="254"/>
        <v>-7822164.5083115911</v>
      </c>
      <c r="O81" s="150">
        <v>-2.1586877913650824</v>
      </c>
      <c r="P81" s="150">
        <f t="shared" si="255"/>
        <v>-7822166.6669993829</v>
      </c>
      <c r="Q81" s="150">
        <v>166.73002024486777</v>
      </c>
      <c r="R81" s="150">
        <f t="shared" si="256"/>
        <v>-7821999.9369791383</v>
      </c>
      <c r="S81" s="150">
        <v>335.61872828111518</v>
      </c>
      <c r="T81" s="150">
        <f t="shared" si="257"/>
        <v>-7821664.3182508573</v>
      </c>
      <c r="U81" s="150">
        <v>504.50743631736259</v>
      </c>
      <c r="V81" s="150">
        <f t="shared" si="258"/>
        <v>-7821159.8108145399</v>
      </c>
      <c r="W81" s="150">
        <v>673.39614435359545</v>
      </c>
      <c r="X81" s="150">
        <f t="shared" si="259"/>
        <v>-7820486.4146701861</v>
      </c>
      <c r="Y81" s="150">
        <v>842.2848523898283</v>
      </c>
      <c r="Z81" s="150">
        <f t="shared" si="260"/>
        <v>-7819644.1298177959</v>
      </c>
      <c r="AA81" s="150">
        <v>1011.1735604260757</v>
      </c>
      <c r="AB81" s="150">
        <f t="shared" si="261"/>
        <v>-7818632.9562573703</v>
      </c>
      <c r="AC81" s="150">
        <v>1180.0622684623231</v>
      </c>
      <c r="AD81" s="150">
        <f t="shared" si="262"/>
        <v>-7817452.8939889083</v>
      </c>
      <c r="AE81" s="150">
        <v>1348.950976498556</v>
      </c>
      <c r="AF81" s="150">
        <f t="shared" si="263"/>
        <v>-7816103.9430124098</v>
      </c>
      <c r="AG81" s="150">
        <v>1517.8396845347888</v>
      </c>
      <c r="AH81" s="150">
        <f t="shared" si="264"/>
        <v>-7814586.103327875</v>
      </c>
      <c r="AI81" s="150">
        <v>1686.7283925710362</v>
      </c>
      <c r="AJ81" s="150">
        <f t="shared" si="265"/>
        <v>-7812899.3749353038</v>
      </c>
      <c r="AK81" s="150">
        <v>1855.6171006072836</v>
      </c>
      <c r="AL81" s="150">
        <f t="shared" si="266"/>
        <v>-7811043.7578346962</v>
      </c>
      <c r="AM81" s="150">
        <v>2024.5058086435165</v>
      </c>
      <c r="AN81" s="150">
        <f t="shared" si="267"/>
        <v>-7809019.2520260531</v>
      </c>
      <c r="AO81" s="150">
        <v>2193.3945166797494</v>
      </c>
      <c r="AP81" s="150">
        <f t="shared" si="268"/>
        <v>-7806825.8575093737</v>
      </c>
      <c r="AQ81" s="150">
        <v>2362.2832247159968</v>
      </c>
      <c r="AR81" s="150">
        <f t="shared" si="269"/>
        <v>-7804463.5742846578</v>
      </c>
      <c r="AS81" s="150">
        <v>2531.1719327522442</v>
      </c>
      <c r="AT81" s="150">
        <f t="shared" si="270"/>
        <v>-7801932.4023519056</v>
      </c>
      <c r="AU81" s="150">
        <v>2700.060640788477</v>
      </c>
      <c r="AV81" s="150">
        <f t="shared" si="271"/>
        <v>-7799232.341711117</v>
      </c>
      <c r="AW81" s="150">
        <v>2868.9493488247099</v>
      </c>
      <c r="AX81" s="150">
        <f t="shared" si="272"/>
        <v>-7796363.3923622919</v>
      </c>
      <c r="AY81" s="150">
        <v>3037.8380568609573</v>
      </c>
      <c r="AZ81" s="150">
        <f t="shared" si="273"/>
        <v>-7793325.5543054305</v>
      </c>
      <c r="BA81" s="150">
        <v>3206.7267648972047</v>
      </c>
      <c r="BB81" s="150">
        <f t="shared" si="274"/>
        <v>-7790118.8275405336</v>
      </c>
      <c r="BC81" s="150">
        <v>3375.6154729334376</v>
      </c>
      <c r="BD81" s="150">
        <f t="shared" si="275"/>
        <v>-7786743.2120676003</v>
      </c>
      <c r="BE81" s="150">
        <v>3544.504180969685</v>
      </c>
      <c r="BF81" s="150">
        <f t="shared" si="276"/>
        <v>-7783198.7078866307</v>
      </c>
      <c r="BG81" s="150">
        <v>3713.3928890059178</v>
      </c>
      <c r="BH81" s="150">
        <f t="shared" si="277"/>
        <v>-7779485.3149976246</v>
      </c>
      <c r="BI81" s="150">
        <v>3882.2815970421652</v>
      </c>
      <c r="BJ81" s="150">
        <f t="shared" si="278"/>
        <v>-7775603.0334005821</v>
      </c>
      <c r="BK81" s="150">
        <v>4051.1703050783981</v>
      </c>
      <c r="BL81" s="150">
        <f t="shared" si="279"/>
        <v>-7771551.8630955033</v>
      </c>
      <c r="BM81" s="150">
        <v>4220.0590131146455</v>
      </c>
      <c r="BN81" s="150">
        <f t="shared" si="280"/>
        <v>-7767331.804082389</v>
      </c>
      <c r="BO81" s="150">
        <v>4388.9477211508784</v>
      </c>
      <c r="BP81" s="150">
        <f t="shared" si="281"/>
        <v>-7762942.8563612383</v>
      </c>
      <c r="BQ81" s="150">
        <v>4557.8364291871258</v>
      </c>
      <c r="BR81" s="150">
        <f t="shared" si="282"/>
        <v>-7758385.0199320512</v>
      </c>
      <c r="BS81" s="150">
        <v>4726.7251372233586</v>
      </c>
      <c r="BT81" s="150">
        <f t="shared" si="283"/>
        <v>-7753658.2947948277</v>
      </c>
      <c r="BU81" s="150">
        <v>4895.613845259606</v>
      </c>
      <c r="BV81" s="150">
        <f t="shared" si="284"/>
        <v>-7748762.6809495678</v>
      </c>
      <c r="BW81" s="150">
        <v>5064.5025532958389</v>
      </c>
      <c r="BX81" s="150">
        <f t="shared" si="285"/>
        <v>-7743698.1783962715</v>
      </c>
      <c r="BY81" s="150">
        <v>5233.3912613320863</v>
      </c>
      <c r="BZ81" s="150">
        <f t="shared" si="286"/>
        <v>-7738464.7871349398</v>
      </c>
      <c r="CA81" s="150">
        <v>5402.2799693683191</v>
      </c>
      <c r="CB81" s="150">
        <f t="shared" si="287"/>
        <v>-7733062.5071655717</v>
      </c>
      <c r="CC81" s="150">
        <v>5571.1686774045666</v>
      </c>
      <c r="CD81" s="150">
        <f t="shared" si="288"/>
        <v>-7727491.3384881672</v>
      </c>
      <c r="CE81" s="150">
        <v>5740.0573854407994</v>
      </c>
      <c r="CF81" s="150">
        <f t="shared" si="289"/>
        <v>-7721751.2811027262</v>
      </c>
      <c r="CG81" s="150">
        <v>5908.9460934770468</v>
      </c>
      <c r="CH81" s="150">
        <f t="shared" si="290"/>
        <v>-7715842.3350092489</v>
      </c>
      <c r="CI81" s="150">
        <v>6077.8348015132797</v>
      </c>
      <c r="CJ81" s="150">
        <f t="shared" si="291"/>
        <v>-7709764.5002077352</v>
      </c>
      <c r="CK81" s="150">
        <v>6246.7235095495271</v>
      </c>
      <c r="CL81" s="150">
        <f t="shared" si="292"/>
        <v>-7703517.7766981861</v>
      </c>
      <c r="CM81" s="150">
        <v>6415.6122175857599</v>
      </c>
      <c r="CN81" s="150">
        <f t="shared" si="293"/>
        <v>-7697102.1644806005</v>
      </c>
      <c r="CP81" s="151">
        <f t="shared" si="294"/>
        <v>-7785715.8057603799</v>
      </c>
      <c r="CQ81" s="151">
        <f t="shared" si="295"/>
        <v>53680.704902027734</v>
      </c>
      <c r="CR81" s="151">
        <f t="shared" si="296"/>
        <v>-7732035.1008583521</v>
      </c>
    </row>
    <row r="82" spans="1:96" s="150" customFormat="1" x14ac:dyDescent="0.2">
      <c r="A82" s="146" t="s">
        <v>140</v>
      </c>
      <c r="B82" s="146" t="str">
        <f t="shared" si="297"/>
        <v>JBE</v>
      </c>
      <c r="C82" s="52" t="s">
        <v>43</v>
      </c>
      <c r="D82" s="52" t="s">
        <v>79</v>
      </c>
      <c r="E82" s="52" t="s">
        <v>109</v>
      </c>
      <c r="F82" s="52" t="str">
        <f t="shared" si="250"/>
        <v>DGNLPJBE</v>
      </c>
      <c r="G82" s="52" t="str">
        <f t="shared" si="251"/>
        <v>GNLPJBE</v>
      </c>
      <c r="H82" s="150">
        <v>0</v>
      </c>
      <c r="I82" s="150">
        <v>0</v>
      </c>
      <c r="J82" s="150">
        <f t="shared" si="252"/>
        <v>0</v>
      </c>
      <c r="K82" s="150">
        <v>0</v>
      </c>
      <c r="L82" s="150">
        <f t="shared" si="253"/>
        <v>0</v>
      </c>
      <c r="M82" s="150">
        <v>0</v>
      </c>
      <c r="N82" s="150">
        <f t="shared" si="254"/>
        <v>0</v>
      </c>
      <c r="O82" s="150">
        <v>0</v>
      </c>
      <c r="P82" s="150">
        <f t="shared" si="255"/>
        <v>0</v>
      </c>
      <c r="Q82" s="150">
        <v>0</v>
      </c>
      <c r="R82" s="150">
        <f t="shared" si="256"/>
        <v>0</v>
      </c>
      <c r="S82" s="150">
        <v>0</v>
      </c>
      <c r="T82" s="150">
        <f t="shared" si="257"/>
        <v>0</v>
      </c>
      <c r="U82" s="150">
        <v>0</v>
      </c>
      <c r="V82" s="150">
        <f t="shared" si="258"/>
        <v>0</v>
      </c>
      <c r="W82" s="150">
        <v>0</v>
      </c>
      <c r="X82" s="150">
        <f t="shared" si="259"/>
        <v>0</v>
      </c>
      <c r="Y82" s="150">
        <v>0</v>
      </c>
      <c r="Z82" s="150">
        <f t="shared" si="260"/>
        <v>0</v>
      </c>
      <c r="AA82" s="150">
        <v>0</v>
      </c>
      <c r="AB82" s="150">
        <f t="shared" si="261"/>
        <v>0</v>
      </c>
      <c r="AC82" s="150">
        <v>0</v>
      </c>
      <c r="AD82" s="150">
        <f t="shared" si="262"/>
        <v>0</v>
      </c>
      <c r="AE82" s="150">
        <v>0</v>
      </c>
      <c r="AF82" s="150">
        <f t="shared" si="263"/>
        <v>0</v>
      </c>
      <c r="AG82" s="150">
        <v>0</v>
      </c>
      <c r="AH82" s="150">
        <f t="shared" si="264"/>
        <v>0</v>
      </c>
      <c r="AI82" s="150">
        <v>0</v>
      </c>
      <c r="AJ82" s="150">
        <f t="shared" si="265"/>
        <v>0</v>
      </c>
      <c r="AK82" s="150">
        <v>0</v>
      </c>
      <c r="AL82" s="150">
        <f t="shared" si="266"/>
        <v>0</v>
      </c>
      <c r="AM82" s="150">
        <v>0</v>
      </c>
      <c r="AN82" s="150">
        <f t="shared" si="267"/>
        <v>0</v>
      </c>
      <c r="AO82" s="150">
        <v>0</v>
      </c>
      <c r="AP82" s="150">
        <f t="shared" si="268"/>
        <v>0</v>
      </c>
      <c r="AQ82" s="150">
        <v>0</v>
      </c>
      <c r="AR82" s="150">
        <f t="shared" si="269"/>
        <v>0</v>
      </c>
      <c r="AS82" s="150">
        <v>0</v>
      </c>
      <c r="AT82" s="150">
        <f t="shared" si="270"/>
        <v>0</v>
      </c>
      <c r="AU82" s="150">
        <v>0</v>
      </c>
      <c r="AV82" s="150">
        <f t="shared" si="271"/>
        <v>0</v>
      </c>
      <c r="AW82" s="150">
        <v>0</v>
      </c>
      <c r="AX82" s="150">
        <f t="shared" si="272"/>
        <v>0</v>
      </c>
      <c r="AY82" s="150">
        <v>0</v>
      </c>
      <c r="AZ82" s="150">
        <f t="shared" si="273"/>
        <v>0</v>
      </c>
      <c r="BA82" s="150">
        <v>0</v>
      </c>
      <c r="BB82" s="150">
        <f t="shared" si="274"/>
        <v>0</v>
      </c>
      <c r="BC82" s="150">
        <v>0</v>
      </c>
      <c r="BD82" s="150">
        <f t="shared" si="275"/>
        <v>0</v>
      </c>
      <c r="BE82" s="150">
        <v>0</v>
      </c>
      <c r="BF82" s="150">
        <f t="shared" si="276"/>
        <v>0</v>
      </c>
      <c r="BG82" s="150">
        <v>0</v>
      </c>
      <c r="BH82" s="150">
        <f t="shared" si="277"/>
        <v>0</v>
      </c>
      <c r="BI82" s="150">
        <v>0</v>
      </c>
      <c r="BJ82" s="150">
        <f t="shared" si="278"/>
        <v>0</v>
      </c>
      <c r="BK82" s="150">
        <v>0</v>
      </c>
      <c r="BL82" s="150">
        <f t="shared" si="279"/>
        <v>0</v>
      </c>
      <c r="BM82" s="150">
        <v>0</v>
      </c>
      <c r="BN82" s="150">
        <f t="shared" si="280"/>
        <v>0</v>
      </c>
      <c r="BO82" s="150">
        <v>0</v>
      </c>
      <c r="BP82" s="150">
        <f t="shared" si="281"/>
        <v>0</v>
      </c>
      <c r="BQ82" s="150">
        <v>0</v>
      </c>
      <c r="BR82" s="150">
        <f t="shared" si="282"/>
        <v>0</v>
      </c>
      <c r="BS82" s="150">
        <v>0</v>
      </c>
      <c r="BT82" s="150">
        <f t="shared" si="283"/>
        <v>0</v>
      </c>
      <c r="BU82" s="150">
        <v>0</v>
      </c>
      <c r="BV82" s="150">
        <f t="shared" si="284"/>
        <v>0</v>
      </c>
      <c r="BW82" s="150">
        <v>0</v>
      </c>
      <c r="BX82" s="150">
        <f t="shared" si="285"/>
        <v>0</v>
      </c>
      <c r="BY82" s="150">
        <v>0</v>
      </c>
      <c r="BZ82" s="150">
        <f t="shared" si="286"/>
        <v>0</v>
      </c>
      <c r="CA82" s="150">
        <v>0</v>
      </c>
      <c r="CB82" s="150">
        <f t="shared" si="287"/>
        <v>0</v>
      </c>
      <c r="CC82" s="150">
        <v>0</v>
      </c>
      <c r="CD82" s="150">
        <f t="shared" si="288"/>
        <v>0</v>
      </c>
      <c r="CE82" s="150">
        <v>0</v>
      </c>
      <c r="CF82" s="150">
        <f t="shared" si="289"/>
        <v>0</v>
      </c>
      <c r="CG82" s="150">
        <v>0</v>
      </c>
      <c r="CH82" s="150">
        <f t="shared" si="290"/>
        <v>0</v>
      </c>
      <c r="CI82" s="150">
        <v>0</v>
      </c>
      <c r="CJ82" s="150">
        <f t="shared" si="291"/>
        <v>0</v>
      </c>
      <c r="CK82" s="150">
        <v>0</v>
      </c>
      <c r="CL82" s="150">
        <f t="shared" si="292"/>
        <v>0</v>
      </c>
      <c r="CM82" s="150">
        <v>0</v>
      </c>
      <c r="CN82" s="150">
        <f t="shared" si="293"/>
        <v>0</v>
      </c>
      <c r="CP82" s="151">
        <f t="shared" si="294"/>
        <v>0</v>
      </c>
      <c r="CQ82" s="151">
        <f t="shared" si="295"/>
        <v>0</v>
      </c>
      <c r="CR82" s="151">
        <f t="shared" si="296"/>
        <v>0</v>
      </c>
    </row>
    <row r="83" spans="1:96" s="150" customFormat="1" x14ac:dyDescent="0.2">
      <c r="A83" s="146" t="s">
        <v>111</v>
      </c>
      <c r="B83" s="146" t="str">
        <f t="shared" si="297"/>
        <v>CN</v>
      </c>
      <c r="C83" s="52" t="s">
        <v>44</v>
      </c>
      <c r="D83" s="52" t="s">
        <v>79</v>
      </c>
      <c r="E83" s="52" t="s">
        <v>109</v>
      </c>
      <c r="F83" s="52" t="str">
        <f t="shared" si="250"/>
        <v>DGNLPCN</v>
      </c>
      <c r="G83" s="52" t="str">
        <f t="shared" si="251"/>
        <v>GNLPCN</v>
      </c>
      <c r="H83" s="150">
        <v>-7163684.9500000002</v>
      </c>
      <c r="I83" s="150">
        <v>18377.115789013304</v>
      </c>
      <c r="J83" s="150">
        <f t="shared" si="252"/>
        <v>-7145307.8342109872</v>
      </c>
      <c r="K83" s="150">
        <v>18852.199980373334</v>
      </c>
      <c r="L83" s="150">
        <f t="shared" si="253"/>
        <v>-7126455.6342306137</v>
      </c>
      <c r="M83" s="150">
        <v>19327.284171733365</v>
      </c>
      <c r="N83" s="150">
        <f t="shared" si="254"/>
        <v>-7107128.3500588806</v>
      </c>
      <c r="O83" s="150">
        <v>19802.368363093396</v>
      </c>
      <c r="P83" s="150">
        <f t="shared" si="255"/>
        <v>-7087325.981695787</v>
      </c>
      <c r="Q83" s="150">
        <v>20277.452554453441</v>
      </c>
      <c r="R83" s="150">
        <f t="shared" si="256"/>
        <v>-7067048.5291413339</v>
      </c>
      <c r="S83" s="150">
        <v>20752.536745813471</v>
      </c>
      <c r="T83" s="150">
        <f t="shared" si="257"/>
        <v>-7046295.9923955202</v>
      </c>
      <c r="U83" s="150">
        <v>21227.620937173517</v>
      </c>
      <c r="V83" s="150">
        <f t="shared" si="258"/>
        <v>-7025068.371458347</v>
      </c>
      <c r="W83" s="150">
        <v>21702.705128533533</v>
      </c>
      <c r="X83" s="150">
        <f t="shared" si="259"/>
        <v>-7003365.6663298132</v>
      </c>
      <c r="Y83" s="150">
        <v>22177.789319893578</v>
      </c>
      <c r="Z83" s="150">
        <f t="shared" si="260"/>
        <v>-6981187.8770099198</v>
      </c>
      <c r="AA83" s="150">
        <v>22652.873511253609</v>
      </c>
      <c r="AB83" s="150">
        <f t="shared" si="261"/>
        <v>-6958535.003498666</v>
      </c>
      <c r="AC83" s="150">
        <v>23127.957702613639</v>
      </c>
      <c r="AD83" s="150">
        <f t="shared" si="262"/>
        <v>-6935407.0457960526</v>
      </c>
      <c r="AE83" s="150">
        <v>23603.04189397367</v>
      </c>
      <c r="AF83" s="150">
        <f t="shared" si="263"/>
        <v>-6911804.0039020786</v>
      </c>
      <c r="AG83" s="150">
        <v>24078.126085333715</v>
      </c>
      <c r="AH83" s="150">
        <f t="shared" si="264"/>
        <v>-6887725.8778167451</v>
      </c>
      <c r="AI83" s="150">
        <v>24553.210276693746</v>
      </c>
      <c r="AJ83" s="150">
        <f t="shared" si="265"/>
        <v>-6863172.667540051</v>
      </c>
      <c r="AK83" s="150">
        <v>25028.294468053791</v>
      </c>
      <c r="AL83" s="150">
        <f t="shared" si="266"/>
        <v>-6838144.3730719974</v>
      </c>
      <c r="AM83" s="150">
        <v>25503.378659413807</v>
      </c>
      <c r="AN83" s="150">
        <f t="shared" si="267"/>
        <v>-6812640.9944125833</v>
      </c>
      <c r="AO83" s="150">
        <v>25978.462850773853</v>
      </c>
      <c r="AP83" s="150">
        <f t="shared" si="268"/>
        <v>-6786662.5315618096</v>
      </c>
      <c r="AQ83" s="150">
        <v>26453.547042133883</v>
      </c>
      <c r="AR83" s="150">
        <f t="shared" si="269"/>
        <v>-6760208.9845196754</v>
      </c>
      <c r="AS83" s="150">
        <v>26928.631233493928</v>
      </c>
      <c r="AT83" s="150">
        <f t="shared" si="270"/>
        <v>-6733280.3532861816</v>
      </c>
      <c r="AU83" s="150">
        <v>27403.715424853959</v>
      </c>
      <c r="AV83" s="150">
        <f t="shared" si="271"/>
        <v>-6705876.6378613273</v>
      </c>
      <c r="AW83" s="150">
        <v>27878.79961621399</v>
      </c>
      <c r="AX83" s="150">
        <f t="shared" si="272"/>
        <v>-6677997.8382451134</v>
      </c>
      <c r="AY83" s="150">
        <v>28353.88380757402</v>
      </c>
      <c r="AZ83" s="150">
        <f t="shared" si="273"/>
        <v>-6649643.954437539</v>
      </c>
      <c r="BA83" s="150">
        <v>28828.967998934066</v>
      </c>
      <c r="BB83" s="150">
        <f t="shared" si="274"/>
        <v>-6620814.986438605</v>
      </c>
      <c r="BC83" s="150">
        <v>29304.052190294082</v>
      </c>
      <c r="BD83" s="150">
        <f t="shared" si="275"/>
        <v>-6591510.9342483105</v>
      </c>
      <c r="BE83" s="150">
        <v>29779.136381654127</v>
      </c>
      <c r="BF83" s="150">
        <f t="shared" si="276"/>
        <v>-6561731.7978666564</v>
      </c>
      <c r="BG83" s="150">
        <v>30254.220573014158</v>
      </c>
      <c r="BH83" s="150">
        <f t="shared" si="277"/>
        <v>-6531477.5772936419</v>
      </c>
      <c r="BI83" s="150">
        <v>30729.304764374203</v>
      </c>
      <c r="BJ83" s="150">
        <f t="shared" si="278"/>
        <v>-6500748.2725292677</v>
      </c>
      <c r="BK83" s="150">
        <v>31204.388955734234</v>
      </c>
      <c r="BL83" s="150">
        <f t="shared" si="279"/>
        <v>-6469543.883573533</v>
      </c>
      <c r="BM83" s="150">
        <v>31679.473147094264</v>
      </c>
      <c r="BN83" s="150">
        <f t="shared" si="280"/>
        <v>-6437864.4104264388</v>
      </c>
      <c r="BO83" s="150">
        <v>32154.557338454295</v>
      </c>
      <c r="BP83" s="150">
        <f t="shared" si="281"/>
        <v>-6405709.853087984</v>
      </c>
      <c r="BQ83" s="150">
        <v>32629.64152981434</v>
      </c>
      <c r="BR83" s="150">
        <f t="shared" si="282"/>
        <v>-6373080.2115581697</v>
      </c>
      <c r="BS83" s="150">
        <v>33104.725721174364</v>
      </c>
      <c r="BT83" s="150">
        <f t="shared" si="283"/>
        <v>-6339975.4858369958</v>
      </c>
      <c r="BU83" s="150">
        <v>33579.809912534409</v>
      </c>
      <c r="BV83" s="150">
        <f t="shared" si="284"/>
        <v>-6306395.6759244613</v>
      </c>
      <c r="BW83" s="150">
        <v>34054.894103894432</v>
      </c>
      <c r="BX83" s="150">
        <f t="shared" si="285"/>
        <v>-6272340.7818205673</v>
      </c>
      <c r="BY83" s="150">
        <v>34529.978295254477</v>
      </c>
      <c r="BZ83" s="150">
        <f t="shared" si="286"/>
        <v>-6237810.8035253128</v>
      </c>
      <c r="CA83" s="150">
        <v>35005.062486614501</v>
      </c>
      <c r="CB83" s="150">
        <f t="shared" si="287"/>
        <v>-6202805.7410386987</v>
      </c>
      <c r="CC83" s="150">
        <v>35480.146677974539</v>
      </c>
      <c r="CD83" s="150">
        <f t="shared" si="288"/>
        <v>-6167325.5943607241</v>
      </c>
      <c r="CE83" s="150">
        <v>35955.230869334562</v>
      </c>
      <c r="CF83" s="150">
        <f t="shared" si="289"/>
        <v>-6131370.3634913899</v>
      </c>
      <c r="CG83" s="150">
        <v>36430.315060694607</v>
      </c>
      <c r="CH83" s="150">
        <f t="shared" si="290"/>
        <v>-6094940.0484306952</v>
      </c>
      <c r="CI83" s="150">
        <v>36905.399252054638</v>
      </c>
      <c r="CJ83" s="150">
        <f t="shared" si="291"/>
        <v>-6058034.6491786409</v>
      </c>
      <c r="CK83" s="150">
        <v>37380.483443414683</v>
      </c>
      <c r="CL83" s="150">
        <f t="shared" si="292"/>
        <v>-6020654.1657352261</v>
      </c>
      <c r="CM83" s="150">
        <v>37855.567634774707</v>
      </c>
      <c r="CN83" s="150">
        <f t="shared" si="293"/>
        <v>-5982798.5981004518</v>
      </c>
      <c r="CP83" s="151">
        <f t="shared" si="294"/>
        <v>-6588620.83875087</v>
      </c>
      <c r="CQ83" s="151">
        <f t="shared" si="295"/>
        <v>388705.19320961181</v>
      </c>
      <c r="CR83" s="151">
        <f t="shared" si="296"/>
        <v>-6199915.6455412582</v>
      </c>
    </row>
    <row r="84" spans="1:96" s="150" customFormat="1" x14ac:dyDescent="0.2">
      <c r="A84" s="146" t="s">
        <v>112</v>
      </c>
      <c r="B84" s="146" t="str">
        <f t="shared" si="297"/>
        <v>CAEE</v>
      </c>
      <c r="C84" s="52" t="s">
        <v>45</v>
      </c>
      <c r="D84" s="52" t="s">
        <v>79</v>
      </c>
      <c r="E84" s="52" t="s">
        <v>109</v>
      </c>
      <c r="F84" s="52" t="str">
        <f t="shared" si="250"/>
        <v>DGNLPCAEE</v>
      </c>
      <c r="G84" s="52" t="str">
        <f t="shared" si="251"/>
        <v>GNLPCAEE</v>
      </c>
      <c r="H84" s="150">
        <v>-1663993.63</v>
      </c>
      <c r="I84" s="150">
        <v>-1377.5579824594879</v>
      </c>
      <c r="J84" s="150">
        <f t="shared" si="252"/>
        <v>-1665371.1879824593</v>
      </c>
      <c r="K84" s="150">
        <v>-1342.9908239051711</v>
      </c>
      <c r="L84" s="150">
        <f t="shared" si="253"/>
        <v>-1666714.1788063645</v>
      </c>
      <c r="M84" s="150">
        <v>-1308.4236653508542</v>
      </c>
      <c r="N84" s="150">
        <f t="shared" si="254"/>
        <v>-1668022.6024717153</v>
      </c>
      <c r="O84" s="150">
        <v>-1273.8565067965392</v>
      </c>
      <c r="P84" s="150">
        <f t="shared" si="255"/>
        <v>-1669296.4589785119</v>
      </c>
      <c r="Q84" s="150">
        <v>-1239.2893482422223</v>
      </c>
      <c r="R84" s="150">
        <f t="shared" si="256"/>
        <v>-1670535.7483267542</v>
      </c>
      <c r="S84" s="150">
        <v>-1204.7221896879073</v>
      </c>
      <c r="T84" s="150">
        <f t="shared" si="257"/>
        <v>-1671740.4705164421</v>
      </c>
      <c r="U84" s="150">
        <v>-1170.1550311335905</v>
      </c>
      <c r="V84" s="150">
        <f t="shared" si="258"/>
        <v>-1672910.6255475758</v>
      </c>
      <c r="W84" s="150">
        <v>-1135.5878725792736</v>
      </c>
      <c r="X84" s="150">
        <f t="shared" si="259"/>
        <v>-1674046.213420155</v>
      </c>
      <c r="Y84" s="150">
        <v>-1101.0207140249568</v>
      </c>
      <c r="Z84" s="150">
        <f t="shared" si="260"/>
        <v>-1675147.23413418</v>
      </c>
      <c r="AA84" s="150">
        <v>-1066.4535554706417</v>
      </c>
      <c r="AB84" s="150">
        <f t="shared" si="261"/>
        <v>-1676213.6876896506</v>
      </c>
      <c r="AC84" s="150">
        <v>-1031.8863969163267</v>
      </c>
      <c r="AD84" s="150">
        <f t="shared" si="262"/>
        <v>-1677245.5740865669</v>
      </c>
      <c r="AE84" s="150">
        <v>-997.31923836200986</v>
      </c>
      <c r="AF84" s="150">
        <f t="shared" si="263"/>
        <v>-1678242.8933249288</v>
      </c>
      <c r="AG84" s="150">
        <v>-962.75207980769301</v>
      </c>
      <c r="AH84" s="150">
        <f t="shared" si="264"/>
        <v>-1679205.6454047365</v>
      </c>
      <c r="AI84" s="150">
        <v>-928.18492125337616</v>
      </c>
      <c r="AJ84" s="150">
        <f t="shared" si="265"/>
        <v>-1680133.83032599</v>
      </c>
      <c r="AK84" s="150">
        <v>-893.61776269906113</v>
      </c>
      <c r="AL84" s="150">
        <f t="shared" si="266"/>
        <v>-1681027.448088689</v>
      </c>
      <c r="AM84" s="150">
        <v>-859.0506041447461</v>
      </c>
      <c r="AN84" s="150">
        <f t="shared" si="267"/>
        <v>-1681886.4986928338</v>
      </c>
      <c r="AO84" s="150">
        <v>-824.48344559042926</v>
      </c>
      <c r="AP84" s="150">
        <f t="shared" si="268"/>
        <v>-1682710.9821384242</v>
      </c>
      <c r="AQ84" s="150">
        <v>-789.91628703611241</v>
      </c>
      <c r="AR84" s="150">
        <f t="shared" si="269"/>
        <v>-1683500.8984254603</v>
      </c>
      <c r="AS84" s="150">
        <v>-755.34912848179556</v>
      </c>
      <c r="AT84" s="150">
        <f t="shared" si="270"/>
        <v>-1684256.247553942</v>
      </c>
      <c r="AU84" s="150">
        <v>-720.78196992748053</v>
      </c>
      <c r="AV84" s="150">
        <f t="shared" si="271"/>
        <v>-1684977.0295238695</v>
      </c>
      <c r="AW84" s="150">
        <v>-686.21481137316368</v>
      </c>
      <c r="AX84" s="150">
        <f t="shared" si="272"/>
        <v>-1685663.2443352428</v>
      </c>
      <c r="AY84" s="150">
        <v>-651.64765281884866</v>
      </c>
      <c r="AZ84" s="150">
        <f t="shared" si="273"/>
        <v>-1686314.8919880616</v>
      </c>
      <c r="BA84" s="150">
        <v>-617.08049426453181</v>
      </c>
      <c r="BB84" s="150">
        <f t="shared" si="274"/>
        <v>-1686931.9724823262</v>
      </c>
      <c r="BC84" s="150">
        <v>-582.51333571021496</v>
      </c>
      <c r="BD84" s="150">
        <f t="shared" si="275"/>
        <v>-1687514.4858180364</v>
      </c>
      <c r="BE84" s="150">
        <v>-547.94617715589993</v>
      </c>
      <c r="BF84" s="150">
        <f t="shared" si="276"/>
        <v>-1688062.4319951923</v>
      </c>
      <c r="BG84" s="150">
        <v>-513.37901860158308</v>
      </c>
      <c r="BH84" s="150">
        <f t="shared" si="277"/>
        <v>-1688575.8110137938</v>
      </c>
      <c r="BI84" s="150">
        <v>-478.81186004726806</v>
      </c>
      <c r="BJ84" s="150">
        <f t="shared" si="278"/>
        <v>-1689054.6228738411</v>
      </c>
      <c r="BK84" s="150">
        <v>-444.24470149295121</v>
      </c>
      <c r="BL84" s="150">
        <f t="shared" si="279"/>
        <v>-1689498.8675753342</v>
      </c>
      <c r="BM84" s="150">
        <v>-409.67754293863436</v>
      </c>
      <c r="BN84" s="150">
        <f t="shared" si="280"/>
        <v>-1689908.5451182728</v>
      </c>
      <c r="BO84" s="150">
        <v>-375.11038438431933</v>
      </c>
      <c r="BP84" s="150">
        <f t="shared" si="281"/>
        <v>-1690283.6555026572</v>
      </c>
      <c r="BQ84" s="150">
        <v>-340.54322583000248</v>
      </c>
      <c r="BR84" s="150">
        <f t="shared" si="282"/>
        <v>-1690624.1987284871</v>
      </c>
      <c r="BS84" s="150">
        <v>-305.97606727568746</v>
      </c>
      <c r="BT84" s="150">
        <f t="shared" si="283"/>
        <v>-1690930.1747957629</v>
      </c>
      <c r="BU84" s="150">
        <v>-271.40890872137061</v>
      </c>
      <c r="BV84" s="150">
        <f t="shared" si="284"/>
        <v>-1691201.5837044842</v>
      </c>
      <c r="BW84" s="150">
        <v>-236.84175016705376</v>
      </c>
      <c r="BX84" s="150">
        <f t="shared" si="285"/>
        <v>-1691438.4254546512</v>
      </c>
      <c r="BY84" s="150">
        <v>-202.27459161273873</v>
      </c>
      <c r="BZ84" s="150">
        <f t="shared" si="286"/>
        <v>-1691640.7000462639</v>
      </c>
      <c r="CA84" s="150">
        <v>-167.70743305842188</v>
      </c>
      <c r="CB84" s="150">
        <f t="shared" si="287"/>
        <v>-1691808.4074793223</v>
      </c>
      <c r="CC84" s="150">
        <v>-133.14027450410686</v>
      </c>
      <c r="CD84" s="150">
        <f t="shared" si="288"/>
        <v>-1691941.5477538265</v>
      </c>
      <c r="CE84" s="150">
        <v>-98.573115949790008</v>
      </c>
      <c r="CF84" s="150">
        <f t="shared" si="289"/>
        <v>-1692040.1208697762</v>
      </c>
      <c r="CG84" s="150">
        <v>-64.00595739547316</v>
      </c>
      <c r="CH84" s="150">
        <f t="shared" si="290"/>
        <v>-1692104.1268271718</v>
      </c>
      <c r="CI84" s="150">
        <v>-29.438798841158132</v>
      </c>
      <c r="CJ84" s="150">
        <f t="shared" si="291"/>
        <v>-1692133.5656260129</v>
      </c>
      <c r="CK84" s="150">
        <v>5.1283597131587157</v>
      </c>
      <c r="CL84" s="150">
        <f t="shared" si="292"/>
        <v>-1692128.4372662997</v>
      </c>
      <c r="CM84" s="150">
        <v>39.695518267473744</v>
      </c>
      <c r="CN84" s="150">
        <f t="shared" si="293"/>
        <v>-1692088.7417480322</v>
      </c>
      <c r="CP84" s="151">
        <f t="shared" si="294"/>
        <v>-1687304.2022701639</v>
      </c>
      <c r="CQ84" s="151">
        <f t="shared" si="295"/>
        <v>-4293.9216612861492</v>
      </c>
      <c r="CR84" s="151">
        <f t="shared" si="296"/>
        <v>-1691598.1239314501</v>
      </c>
    </row>
    <row r="85" spans="1:96" s="150" customFormat="1" x14ac:dyDescent="0.2">
      <c r="A85" s="146" t="s">
        <v>113</v>
      </c>
      <c r="B85" s="146"/>
      <c r="C85" s="52"/>
      <c r="D85" s="52"/>
      <c r="E85" s="52"/>
      <c r="F85" s="52"/>
      <c r="G85" s="52"/>
      <c r="H85" s="153">
        <f>SUBTOTAL(9,H59:H84)</f>
        <v>-549787511.2700001</v>
      </c>
      <c r="I85" s="153">
        <f t="shared" ref="I85:CP85" si="298">SUBTOTAL(9,I59:I84)</f>
        <v>-2179927.2115696138</v>
      </c>
      <c r="J85" s="153">
        <f t="shared" si="298"/>
        <v>-551967438.48156965</v>
      </c>
      <c r="K85" s="153">
        <f t="shared" si="298"/>
        <v>-2186751.4952963735</v>
      </c>
      <c r="L85" s="153">
        <f t="shared" si="298"/>
        <v>-554154189.97686601</v>
      </c>
      <c r="M85" s="153">
        <f t="shared" si="298"/>
        <v>-2205023.4666292677</v>
      </c>
      <c r="N85" s="153">
        <f t="shared" si="298"/>
        <v>-556359213.44349539</v>
      </c>
      <c r="O85" s="153">
        <f t="shared" si="298"/>
        <v>-2225865.7615335514</v>
      </c>
      <c r="P85" s="153">
        <f t="shared" si="298"/>
        <v>-558585079.20502877</v>
      </c>
      <c r="Q85" s="153">
        <f t="shared" si="298"/>
        <v>-2234686.8472611369</v>
      </c>
      <c r="R85" s="153">
        <f t="shared" si="298"/>
        <v>-560819766.05229008</v>
      </c>
      <c r="S85" s="153">
        <f t="shared" si="298"/>
        <v>-2273480.6405046023</v>
      </c>
      <c r="T85" s="153">
        <f t="shared" si="298"/>
        <v>-563093246.69279468</v>
      </c>
      <c r="U85" s="153">
        <f t="shared" si="298"/>
        <v>-2308928.1968090748</v>
      </c>
      <c r="V85" s="153">
        <f t="shared" si="298"/>
        <v>-565402174.8896035</v>
      </c>
      <c r="W85" s="153">
        <f t="shared" si="298"/>
        <v>-2321981.587993586</v>
      </c>
      <c r="X85" s="153">
        <f t="shared" si="298"/>
        <v>-567724156.47759748</v>
      </c>
      <c r="Y85" s="153">
        <f t="shared" si="298"/>
        <v>-2339060.8415997848</v>
      </c>
      <c r="Z85" s="153">
        <f t="shared" si="298"/>
        <v>-570063217.31919706</v>
      </c>
      <c r="AA85" s="153">
        <f t="shared" si="298"/>
        <v>-2341589.5543619464</v>
      </c>
      <c r="AB85" s="153">
        <f t="shared" si="298"/>
        <v>-572404806.873559</v>
      </c>
      <c r="AC85" s="153">
        <f t="shared" si="298"/>
        <v>-2341120.0094478354</v>
      </c>
      <c r="AD85" s="153">
        <f t="shared" si="298"/>
        <v>-574745926.88300681</v>
      </c>
      <c r="AE85" s="153">
        <f t="shared" si="298"/>
        <v>-2370805.3845958002</v>
      </c>
      <c r="AF85" s="153">
        <f t="shared" si="298"/>
        <v>-577116732.26760268</v>
      </c>
      <c r="AG85" s="153">
        <f t="shared" si="298"/>
        <v>-2411583.4482017555</v>
      </c>
      <c r="AH85" s="153">
        <f t="shared" si="298"/>
        <v>-579528315.71580434</v>
      </c>
      <c r="AI85" s="153">
        <f t="shared" si="298"/>
        <v>-2424774.6192956469</v>
      </c>
      <c r="AJ85" s="153">
        <f t="shared" si="298"/>
        <v>-581953090.33509994</v>
      </c>
      <c r="AK85" s="153">
        <f t="shared" si="298"/>
        <v>-2428039.4943258297</v>
      </c>
      <c r="AL85" s="153">
        <f t="shared" si="298"/>
        <v>-584381129.82942581</v>
      </c>
      <c r="AM85" s="153">
        <f t="shared" si="298"/>
        <v>-2434826.2765972838</v>
      </c>
      <c r="AN85" s="153">
        <f t="shared" si="298"/>
        <v>-586815956.10602307</v>
      </c>
      <c r="AO85" s="153">
        <f t="shared" si="298"/>
        <v>-2446259.471084679</v>
      </c>
      <c r="AP85" s="153">
        <f t="shared" si="298"/>
        <v>-589262215.57710791</v>
      </c>
      <c r="AQ85" s="153">
        <f t="shared" si="298"/>
        <v>-2486898.5957438629</v>
      </c>
      <c r="AR85" s="153">
        <f t="shared" si="298"/>
        <v>-591749114.1728518</v>
      </c>
      <c r="AS85" s="153">
        <f t="shared" si="298"/>
        <v>-2522336.6333829053</v>
      </c>
      <c r="AT85" s="153">
        <f t="shared" si="298"/>
        <v>-594271450.8062346</v>
      </c>
      <c r="AU85" s="153">
        <f t="shared" si="298"/>
        <v>-2524155.1411123537</v>
      </c>
      <c r="AV85" s="153">
        <f t="shared" si="298"/>
        <v>-596795605.94734704</v>
      </c>
      <c r="AW85" s="153">
        <f t="shared" si="298"/>
        <v>-2529603.0980024152</v>
      </c>
      <c r="AX85" s="153">
        <f t="shared" si="298"/>
        <v>-599325209.04534936</v>
      </c>
      <c r="AY85" s="153">
        <f t="shared" si="298"/>
        <v>-2534680.3476830958</v>
      </c>
      <c r="AZ85" s="153">
        <f t="shared" si="298"/>
        <v>-601859889.39303243</v>
      </c>
      <c r="BA85" s="153">
        <f t="shared" si="298"/>
        <v>-2533637.8162380871</v>
      </c>
      <c r="BB85" s="153">
        <f t="shared" si="298"/>
        <v>-604393527.2092706</v>
      </c>
      <c r="BC85" s="153">
        <f t="shared" si="298"/>
        <v>-2551582.1088038618</v>
      </c>
      <c r="BD85" s="153">
        <f t="shared" si="298"/>
        <v>-606945109.31807446</v>
      </c>
      <c r="BE85" s="153">
        <f t="shared" si="298"/>
        <v>-2572149.9553806903</v>
      </c>
      <c r="BF85" s="153">
        <f t="shared" si="298"/>
        <v>-609517259.27345502</v>
      </c>
      <c r="BG85" s="153">
        <f t="shared" si="298"/>
        <v>-2575456.6951141078</v>
      </c>
      <c r="BH85" s="153">
        <f t="shared" si="298"/>
        <v>-612092715.96856928</v>
      </c>
      <c r="BI85" s="153">
        <f t="shared" si="298"/>
        <v>-2580195.7371118334</v>
      </c>
      <c r="BJ85" s="153">
        <f t="shared" si="298"/>
        <v>-614672911.70568097</v>
      </c>
      <c r="BK85" s="153">
        <f t="shared" si="298"/>
        <v>-2584652.040003953</v>
      </c>
      <c r="BL85" s="153">
        <f t="shared" si="298"/>
        <v>-617257563.74568498</v>
      </c>
      <c r="BM85" s="153">
        <f t="shared" si="298"/>
        <v>-2592104.3515629661</v>
      </c>
      <c r="BN85" s="153">
        <f t="shared" si="298"/>
        <v>-619849668.09724796</v>
      </c>
      <c r="BO85" s="153">
        <f t="shared" si="298"/>
        <v>-2670230.4903373527</v>
      </c>
      <c r="BP85" s="153">
        <f t="shared" si="298"/>
        <v>-622519898.58758533</v>
      </c>
      <c r="BQ85" s="153">
        <f t="shared" si="298"/>
        <v>-2761415.1650999072</v>
      </c>
      <c r="BR85" s="153">
        <f t="shared" si="298"/>
        <v>-625281313.75268519</v>
      </c>
      <c r="BS85" s="153">
        <f t="shared" si="298"/>
        <v>-2779863.1243062536</v>
      </c>
      <c r="BT85" s="153">
        <f t="shared" si="298"/>
        <v>-628061176.87699139</v>
      </c>
      <c r="BU85" s="153">
        <f t="shared" si="298"/>
        <v>-2862010.6521837655</v>
      </c>
      <c r="BV85" s="153">
        <f t="shared" si="298"/>
        <v>-630923187.52917504</v>
      </c>
      <c r="BW85" s="153">
        <f t="shared" si="298"/>
        <v>-2948047.4437159202</v>
      </c>
      <c r="BX85" s="153">
        <f t="shared" si="298"/>
        <v>-633871234.97289097</v>
      </c>
      <c r="BY85" s="153">
        <f t="shared" si="298"/>
        <v>-2954415.0699487762</v>
      </c>
      <c r="BZ85" s="153">
        <f t="shared" si="298"/>
        <v>-636825650.04283988</v>
      </c>
      <c r="CA85" s="153">
        <f t="shared" si="298"/>
        <v>-2967674.1882408587</v>
      </c>
      <c r="CB85" s="153">
        <f t="shared" si="298"/>
        <v>-639793324.23108065</v>
      </c>
      <c r="CC85" s="153">
        <f t="shared" si="298"/>
        <v>-3493596.0907531409</v>
      </c>
      <c r="CD85" s="153">
        <f t="shared" si="298"/>
        <v>-643286920.32183385</v>
      </c>
      <c r="CE85" s="153">
        <f t="shared" si="298"/>
        <v>-4012240.849756836</v>
      </c>
      <c r="CF85" s="153">
        <f t="shared" si="298"/>
        <v>-647299161.17159069</v>
      </c>
      <c r="CG85" s="153">
        <f t="shared" si="298"/>
        <v>-4031065.4013567874</v>
      </c>
      <c r="CH85" s="153">
        <f t="shared" si="298"/>
        <v>-651330226.57294726</v>
      </c>
      <c r="CI85" s="153">
        <f t="shared" si="298"/>
        <v>-4072573.7821852835</v>
      </c>
      <c r="CJ85" s="153">
        <f t="shared" si="298"/>
        <v>-655402800.3551327</v>
      </c>
      <c r="CK85" s="153">
        <f t="shared" si="298"/>
        <v>-4108951.6785012837</v>
      </c>
      <c r="CL85" s="153">
        <f t="shared" si="298"/>
        <v>-659511752.03363419</v>
      </c>
      <c r="CM85" s="153">
        <f t="shared" si="298"/>
        <v>-4323078.9338068273</v>
      </c>
      <c r="CN85" s="153">
        <f t="shared" si="298"/>
        <v>-663834830.96744072</v>
      </c>
      <c r="CP85" s="154">
        <f t="shared" si="298"/>
        <v>-607009618.07418036</v>
      </c>
      <c r="CQ85" s="154">
        <f t="shared" ref="CQ85:CR85" si="299">SUBTOTAL(9,CQ59:CQ84)</f>
        <v>-34220724.645679131</v>
      </c>
      <c r="CR85" s="154">
        <f t="shared" si="299"/>
        <v>-641230342.7198596</v>
      </c>
    </row>
    <row r="86" spans="1:96" s="150" customFormat="1" x14ac:dyDescent="0.2">
      <c r="A86" s="146"/>
      <c r="B86" s="146"/>
      <c r="C86" s="52"/>
      <c r="D86" s="52"/>
      <c r="E86" s="52"/>
      <c r="F86" s="52"/>
      <c r="G86" s="52"/>
      <c r="CP86" s="151"/>
      <c r="CQ86" s="151"/>
      <c r="CR86" s="151"/>
    </row>
    <row r="87" spans="1:96" s="150" customFormat="1" x14ac:dyDescent="0.2">
      <c r="A87" s="2" t="s">
        <v>141</v>
      </c>
      <c r="B87" s="146"/>
      <c r="C87" s="52"/>
      <c r="D87" s="52"/>
      <c r="E87" s="52"/>
      <c r="F87" s="52"/>
      <c r="G87" s="52"/>
      <c r="CP87" s="151"/>
      <c r="CQ87" s="151"/>
      <c r="CR87" s="151"/>
    </row>
    <row r="88" spans="1:96" s="150" customFormat="1" x14ac:dyDescent="0.2">
      <c r="A88" s="146" t="s">
        <v>112</v>
      </c>
      <c r="B88" s="146" t="str">
        <f t="shared" ref="B88" si="300">C88</f>
        <v>CAEE</v>
      </c>
      <c r="C88" s="52" t="s">
        <v>45</v>
      </c>
      <c r="D88" s="52" t="s">
        <v>79</v>
      </c>
      <c r="E88" s="52" t="s">
        <v>142</v>
      </c>
      <c r="F88" s="52" t="str">
        <f>D88&amp;E88&amp;C88</f>
        <v>DMNGPCAEE</v>
      </c>
      <c r="G88" s="52" t="str">
        <f>E88&amp;C88</f>
        <v>MNGPCAEE</v>
      </c>
      <c r="H88" s="150">
        <v>0</v>
      </c>
      <c r="I88" s="150">
        <v>0</v>
      </c>
      <c r="J88" s="150">
        <f t="shared" ref="J88" si="301">H88+I88</f>
        <v>0</v>
      </c>
      <c r="K88" s="150">
        <v>0</v>
      </c>
      <c r="L88" s="150">
        <f t="shared" ref="L88" si="302">J88+K88</f>
        <v>0</v>
      </c>
      <c r="M88" s="150">
        <v>0</v>
      </c>
      <c r="N88" s="150">
        <f t="shared" ref="N88" si="303">L88+M88</f>
        <v>0</v>
      </c>
      <c r="O88" s="150">
        <v>0</v>
      </c>
      <c r="P88" s="150">
        <f t="shared" ref="P88" si="304">N88+O88</f>
        <v>0</v>
      </c>
      <c r="Q88" s="150">
        <v>0</v>
      </c>
      <c r="R88" s="150">
        <f t="shared" ref="R88" si="305">P88+Q88</f>
        <v>0</v>
      </c>
      <c r="S88" s="150">
        <v>0</v>
      </c>
      <c r="T88" s="150">
        <f t="shared" ref="T88" si="306">R88+S88</f>
        <v>0</v>
      </c>
      <c r="U88" s="150">
        <v>0</v>
      </c>
      <c r="V88" s="150">
        <f t="shared" ref="V88" si="307">T88+U88</f>
        <v>0</v>
      </c>
      <c r="W88" s="150">
        <v>0</v>
      </c>
      <c r="X88" s="150">
        <f t="shared" ref="X88" si="308">V88+W88</f>
        <v>0</v>
      </c>
      <c r="Y88" s="150">
        <v>0</v>
      </c>
      <c r="Z88" s="150">
        <f t="shared" ref="Z88" si="309">X88+Y88</f>
        <v>0</v>
      </c>
      <c r="AA88" s="150">
        <v>0</v>
      </c>
      <c r="AB88" s="150">
        <f t="shared" ref="AB88" si="310">Z88+AA88</f>
        <v>0</v>
      </c>
      <c r="AC88" s="150">
        <v>0</v>
      </c>
      <c r="AD88" s="150">
        <f t="shared" ref="AD88" si="311">AB88+AC88</f>
        <v>0</v>
      </c>
      <c r="AE88" s="150">
        <v>0</v>
      </c>
      <c r="AF88" s="150">
        <f t="shared" ref="AF88" si="312">AD88+AE88</f>
        <v>0</v>
      </c>
      <c r="AG88" s="150">
        <v>0</v>
      </c>
      <c r="AH88" s="150">
        <f t="shared" ref="AH88" si="313">AF88+AG88</f>
        <v>0</v>
      </c>
      <c r="AI88" s="150">
        <v>0</v>
      </c>
      <c r="AJ88" s="150">
        <f t="shared" ref="AJ88" si="314">AH88+AI88</f>
        <v>0</v>
      </c>
      <c r="AK88" s="150">
        <v>0</v>
      </c>
      <c r="AL88" s="150">
        <f t="shared" ref="AL88" si="315">AJ88+AK88</f>
        <v>0</v>
      </c>
      <c r="AM88" s="150">
        <v>0</v>
      </c>
      <c r="AN88" s="150">
        <f t="shared" ref="AN88" si="316">AL88+AM88</f>
        <v>0</v>
      </c>
      <c r="AO88" s="150">
        <v>0</v>
      </c>
      <c r="AP88" s="150">
        <f t="shared" ref="AP88" si="317">AN88+AO88</f>
        <v>0</v>
      </c>
      <c r="AQ88" s="150">
        <v>0</v>
      </c>
      <c r="AR88" s="150">
        <f t="shared" ref="AR88" si="318">AP88+AQ88</f>
        <v>0</v>
      </c>
      <c r="AS88" s="150">
        <v>0</v>
      </c>
      <c r="AT88" s="150">
        <f t="shared" ref="AT88" si="319">AR88+AS88</f>
        <v>0</v>
      </c>
      <c r="AU88" s="150">
        <v>0</v>
      </c>
      <c r="AV88" s="150">
        <f t="shared" ref="AV88" si="320">AT88+AU88</f>
        <v>0</v>
      </c>
      <c r="AW88" s="150">
        <v>0</v>
      </c>
      <c r="AX88" s="150">
        <f t="shared" ref="AX88" si="321">AV88+AW88</f>
        <v>0</v>
      </c>
      <c r="AY88" s="150">
        <v>0</v>
      </c>
      <c r="AZ88" s="150">
        <f t="shared" ref="AZ88" si="322">AX88+AY88</f>
        <v>0</v>
      </c>
      <c r="BA88" s="150">
        <v>0</v>
      </c>
      <c r="BB88" s="150">
        <f t="shared" ref="BB88" si="323">AZ88+BA88</f>
        <v>0</v>
      </c>
      <c r="BC88" s="150">
        <v>0</v>
      </c>
      <c r="BD88" s="150">
        <f>BB88+BC88</f>
        <v>0</v>
      </c>
      <c r="BE88" s="150">
        <v>0</v>
      </c>
      <c r="BF88" s="150">
        <f>BD88+BE88</f>
        <v>0</v>
      </c>
      <c r="BG88" s="150">
        <v>0</v>
      </c>
      <c r="BH88" s="150">
        <f>BF88+BG88</f>
        <v>0</v>
      </c>
      <c r="BI88" s="150">
        <v>0</v>
      </c>
      <c r="BJ88" s="150">
        <f>BH88+BI88</f>
        <v>0</v>
      </c>
      <c r="BK88" s="150">
        <v>0</v>
      </c>
      <c r="BL88" s="150">
        <f>BJ88+BK88</f>
        <v>0</v>
      </c>
      <c r="BM88" s="150">
        <v>0</v>
      </c>
      <c r="BN88" s="150">
        <f>BL88+BM88</f>
        <v>0</v>
      </c>
      <c r="BO88" s="150">
        <v>0</v>
      </c>
      <c r="BP88" s="150">
        <f>BN88+BO88</f>
        <v>0</v>
      </c>
      <c r="BQ88" s="150">
        <v>0</v>
      </c>
      <c r="BR88" s="150">
        <f>BP88+BQ88</f>
        <v>0</v>
      </c>
      <c r="BS88" s="150">
        <v>0</v>
      </c>
      <c r="BT88" s="150">
        <f>BR88+BS88</f>
        <v>0</v>
      </c>
      <c r="BU88" s="150">
        <v>0</v>
      </c>
      <c r="BV88" s="150">
        <f>BT88+BU88</f>
        <v>0</v>
      </c>
      <c r="BW88" s="150">
        <v>0</v>
      </c>
      <c r="BX88" s="150">
        <f>BV88+BW88</f>
        <v>0</v>
      </c>
      <c r="BY88" s="150">
        <v>0</v>
      </c>
      <c r="BZ88" s="150">
        <f>BX88+BY88</f>
        <v>0</v>
      </c>
      <c r="CA88" s="150">
        <v>0</v>
      </c>
      <c r="CB88" s="150">
        <f>BZ88+CA88</f>
        <v>0</v>
      </c>
      <c r="CC88" s="150">
        <v>0</v>
      </c>
      <c r="CD88" s="150">
        <f>CB88+CC88</f>
        <v>0</v>
      </c>
      <c r="CE88" s="150">
        <v>0</v>
      </c>
      <c r="CF88" s="150">
        <f>CD88+CE88</f>
        <v>0</v>
      </c>
      <c r="CG88" s="150">
        <v>0</v>
      </c>
      <c r="CH88" s="150">
        <f>CF88+CG88</f>
        <v>0</v>
      </c>
      <c r="CI88" s="150">
        <v>0</v>
      </c>
      <c r="CJ88" s="150">
        <f>CH88+CI88</f>
        <v>0</v>
      </c>
      <c r="CK88" s="150">
        <v>0</v>
      </c>
      <c r="CL88" s="150">
        <f>CJ88+CK88</f>
        <v>0</v>
      </c>
      <c r="CM88" s="150">
        <v>0</v>
      </c>
      <c r="CN88" s="150">
        <f>CL88+CM88</f>
        <v>0</v>
      </c>
      <c r="CP88" s="151">
        <f>(AR88+BP88+2*SUM(AT88,AV88,AX88,AZ88,BB88,BD88,BF88,BH88,BJ88,BL88,BN88,))/24</f>
        <v>0</v>
      </c>
      <c r="CQ88" s="151">
        <f>CR88-CP88</f>
        <v>0</v>
      </c>
      <c r="CR88" s="151">
        <f>(BP88+CN88+2*SUM(BR88,BT88,BV88,BX88,BZ88,CB88,CD88,CF88,CH88,CJ88,CL88,))/24</f>
        <v>0</v>
      </c>
    </row>
    <row r="89" spans="1:96" s="150" customFormat="1" x14ac:dyDescent="0.2">
      <c r="A89" s="146" t="s">
        <v>143</v>
      </c>
      <c r="B89" s="146"/>
      <c r="C89" s="52"/>
      <c r="D89" s="52"/>
      <c r="E89" s="52"/>
      <c r="F89" s="52"/>
      <c r="G89" s="52"/>
      <c r="H89" s="153">
        <f>SUBTOTAL(9,H88)</f>
        <v>0</v>
      </c>
      <c r="I89" s="153">
        <f t="shared" ref="I89:CP89" si="324">SUBTOTAL(9,I88)</f>
        <v>0</v>
      </c>
      <c r="J89" s="153">
        <f t="shared" si="324"/>
        <v>0</v>
      </c>
      <c r="K89" s="153">
        <f t="shared" si="324"/>
        <v>0</v>
      </c>
      <c r="L89" s="153">
        <f t="shared" si="324"/>
        <v>0</v>
      </c>
      <c r="M89" s="153">
        <f t="shared" si="324"/>
        <v>0</v>
      </c>
      <c r="N89" s="153">
        <f t="shared" si="324"/>
        <v>0</v>
      </c>
      <c r="O89" s="153">
        <f t="shared" si="324"/>
        <v>0</v>
      </c>
      <c r="P89" s="153">
        <f t="shared" si="324"/>
        <v>0</v>
      </c>
      <c r="Q89" s="153">
        <f t="shared" si="324"/>
        <v>0</v>
      </c>
      <c r="R89" s="153">
        <f t="shared" si="324"/>
        <v>0</v>
      </c>
      <c r="S89" s="153">
        <f t="shared" si="324"/>
        <v>0</v>
      </c>
      <c r="T89" s="153">
        <f t="shared" si="324"/>
        <v>0</v>
      </c>
      <c r="U89" s="153">
        <f t="shared" si="324"/>
        <v>0</v>
      </c>
      <c r="V89" s="153">
        <f t="shared" si="324"/>
        <v>0</v>
      </c>
      <c r="W89" s="153">
        <f t="shared" si="324"/>
        <v>0</v>
      </c>
      <c r="X89" s="153">
        <f t="shared" si="324"/>
        <v>0</v>
      </c>
      <c r="Y89" s="153">
        <f t="shared" si="324"/>
        <v>0</v>
      </c>
      <c r="Z89" s="153">
        <f t="shared" si="324"/>
        <v>0</v>
      </c>
      <c r="AA89" s="153">
        <f t="shared" si="324"/>
        <v>0</v>
      </c>
      <c r="AB89" s="153">
        <f t="shared" si="324"/>
        <v>0</v>
      </c>
      <c r="AC89" s="153">
        <f t="shared" si="324"/>
        <v>0</v>
      </c>
      <c r="AD89" s="153">
        <f t="shared" si="324"/>
        <v>0</v>
      </c>
      <c r="AE89" s="153">
        <f t="shared" si="324"/>
        <v>0</v>
      </c>
      <c r="AF89" s="153">
        <f t="shared" si="324"/>
        <v>0</v>
      </c>
      <c r="AG89" s="153">
        <f t="shared" si="324"/>
        <v>0</v>
      </c>
      <c r="AH89" s="153">
        <f t="shared" si="324"/>
        <v>0</v>
      </c>
      <c r="AI89" s="153">
        <f t="shared" si="324"/>
        <v>0</v>
      </c>
      <c r="AJ89" s="153">
        <f t="shared" si="324"/>
        <v>0</v>
      </c>
      <c r="AK89" s="153">
        <f t="shared" si="324"/>
        <v>0</v>
      </c>
      <c r="AL89" s="153">
        <f t="shared" si="324"/>
        <v>0</v>
      </c>
      <c r="AM89" s="153">
        <f t="shared" si="324"/>
        <v>0</v>
      </c>
      <c r="AN89" s="153">
        <f t="shared" si="324"/>
        <v>0</v>
      </c>
      <c r="AO89" s="153">
        <f t="shared" si="324"/>
        <v>0</v>
      </c>
      <c r="AP89" s="153">
        <f t="shared" si="324"/>
        <v>0</v>
      </c>
      <c r="AQ89" s="153">
        <f t="shared" si="324"/>
        <v>0</v>
      </c>
      <c r="AR89" s="153">
        <f t="shared" si="324"/>
        <v>0</v>
      </c>
      <c r="AS89" s="153">
        <f t="shared" si="324"/>
        <v>0</v>
      </c>
      <c r="AT89" s="153">
        <f t="shared" si="324"/>
        <v>0</v>
      </c>
      <c r="AU89" s="153">
        <f t="shared" si="324"/>
        <v>0</v>
      </c>
      <c r="AV89" s="153">
        <f t="shared" si="324"/>
        <v>0</v>
      </c>
      <c r="AW89" s="153">
        <f t="shared" si="324"/>
        <v>0</v>
      </c>
      <c r="AX89" s="153">
        <f t="shared" si="324"/>
        <v>0</v>
      </c>
      <c r="AY89" s="153">
        <f t="shared" si="324"/>
        <v>0</v>
      </c>
      <c r="AZ89" s="153">
        <f t="shared" si="324"/>
        <v>0</v>
      </c>
      <c r="BA89" s="153">
        <f t="shared" si="324"/>
        <v>0</v>
      </c>
      <c r="BB89" s="153">
        <f t="shared" si="324"/>
        <v>0</v>
      </c>
      <c r="BC89" s="153">
        <f t="shared" si="324"/>
        <v>0</v>
      </c>
      <c r="BD89" s="153">
        <f t="shared" si="324"/>
        <v>0</v>
      </c>
      <c r="BE89" s="153">
        <f t="shared" si="324"/>
        <v>0</v>
      </c>
      <c r="BF89" s="153">
        <f t="shared" si="324"/>
        <v>0</v>
      </c>
      <c r="BG89" s="153">
        <f t="shared" si="324"/>
        <v>0</v>
      </c>
      <c r="BH89" s="153">
        <f t="shared" si="324"/>
        <v>0</v>
      </c>
      <c r="BI89" s="153">
        <f t="shared" si="324"/>
        <v>0</v>
      </c>
      <c r="BJ89" s="153">
        <f t="shared" si="324"/>
        <v>0</v>
      </c>
      <c r="BK89" s="153">
        <f t="shared" si="324"/>
        <v>0</v>
      </c>
      <c r="BL89" s="153">
        <f t="shared" si="324"/>
        <v>0</v>
      </c>
      <c r="BM89" s="153">
        <f t="shared" si="324"/>
        <v>0</v>
      </c>
      <c r="BN89" s="153">
        <f t="shared" si="324"/>
        <v>0</v>
      </c>
      <c r="BO89" s="153">
        <f t="shared" si="324"/>
        <v>0</v>
      </c>
      <c r="BP89" s="153">
        <f t="shared" si="324"/>
        <v>0</v>
      </c>
      <c r="BQ89" s="153">
        <f t="shared" si="324"/>
        <v>0</v>
      </c>
      <c r="BR89" s="153">
        <f t="shared" si="324"/>
        <v>0</v>
      </c>
      <c r="BS89" s="153">
        <f t="shared" si="324"/>
        <v>0</v>
      </c>
      <c r="BT89" s="153">
        <f t="shared" si="324"/>
        <v>0</v>
      </c>
      <c r="BU89" s="153">
        <f t="shared" si="324"/>
        <v>0</v>
      </c>
      <c r="BV89" s="153">
        <f t="shared" si="324"/>
        <v>0</v>
      </c>
      <c r="BW89" s="153">
        <f t="shared" si="324"/>
        <v>0</v>
      </c>
      <c r="BX89" s="153">
        <f t="shared" si="324"/>
        <v>0</v>
      </c>
      <c r="BY89" s="153">
        <f t="shared" si="324"/>
        <v>0</v>
      </c>
      <c r="BZ89" s="153">
        <f t="shared" si="324"/>
        <v>0</v>
      </c>
      <c r="CA89" s="153">
        <f t="shared" si="324"/>
        <v>0</v>
      </c>
      <c r="CB89" s="153">
        <f t="shared" si="324"/>
        <v>0</v>
      </c>
      <c r="CC89" s="153">
        <f t="shared" si="324"/>
        <v>0</v>
      </c>
      <c r="CD89" s="153">
        <f t="shared" si="324"/>
        <v>0</v>
      </c>
      <c r="CE89" s="153">
        <f t="shared" si="324"/>
        <v>0</v>
      </c>
      <c r="CF89" s="153">
        <f t="shared" si="324"/>
        <v>0</v>
      </c>
      <c r="CG89" s="153">
        <f t="shared" si="324"/>
        <v>0</v>
      </c>
      <c r="CH89" s="153">
        <f t="shared" si="324"/>
        <v>0</v>
      </c>
      <c r="CI89" s="153">
        <f t="shared" si="324"/>
        <v>0</v>
      </c>
      <c r="CJ89" s="153">
        <f t="shared" si="324"/>
        <v>0</v>
      </c>
      <c r="CK89" s="153">
        <f t="shared" si="324"/>
        <v>0</v>
      </c>
      <c r="CL89" s="153">
        <f t="shared" si="324"/>
        <v>0</v>
      </c>
      <c r="CM89" s="153">
        <f t="shared" si="324"/>
        <v>0</v>
      </c>
      <c r="CN89" s="153">
        <f t="shared" si="324"/>
        <v>0</v>
      </c>
      <c r="CP89" s="154">
        <f t="shared" si="324"/>
        <v>0</v>
      </c>
      <c r="CQ89" s="154">
        <f t="shared" ref="CQ89:CR89" si="325">SUBTOTAL(9,CQ88)</f>
        <v>0</v>
      </c>
      <c r="CR89" s="154">
        <f t="shared" si="325"/>
        <v>0</v>
      </c>
    </row>
    <row r="90" spans="1:96" s="150" customFormat="1" x14ac:dyDescent="0.2">
      <c r="A90" s="146"/>
      <c r="B90" s="146"/>
      <c r="C90" s="52"/>
      <c r="D90" s="52"/>
      <c r="E90" s="52"/>
      <c r="F90" s="52"/>
      <c r="G90" s="52"/>
      <c r="CP90" s="151"/>
      <c r="CQ90" s="151"/>
      <c r="CR90" s="151"/>
    </row>
    <row r="91" spans="1:96" s="150" customFormat="1" x14ac:dyDescent="0.2">
      <c r="A91" s="2" t="s">
        <v>158</v>
      </c>
      <c r="B91" s="146"/>
      <c r="C91" s="52"/>
      <c r="D91" s="52"/>
      <c r="E91" s="52"/>
      <c r="F91" s="52"/>
      <c r="G91" s="52"/>
      <c r="H91" s="153">
        <f t="shared" ref="H91:BS91" si="326">SUBTOTAL(9,H12:H89)</f>
        <v>-9421750815.1969299</v>
      </c>
      <c r="I91" s="153">
        <f t="shared" si="326"/>
        <v>-58765895.021756381</v>
      </c>
      <c r="J91" s="153">
        <f t="shared" si="326"/>
        <v>-9480516710.2186852</v>
      </c>
      <c r="K91" s="153">
        <f t="shared" si="326"/>
        <v>-58861482.207409747</v>
      </c>
      <c r="L91" s="153">
        <f t="shared" si="326"/>
        <v>-9539378192.4260902</v>
      </c>
      <c r="M91" s="153">
        <f t="shared" si="326"/>
        <v>-58999740.688550152</v>
      </c>
      <c r="N91" s="153">
        <f t="shared" si="326"/>
        <v>-9598377933.114645</v>
      </c>
      <c r="O91" s="153">
        <f t="shared" si="326"/>
        <v>-59156213.246471688</v>
      </c>
      <c r="P91" s="153">
        <f t="shared" si="326"/>
        <v>-9657534146.3611164</v>
      </c>
      <c r="Q91" s="153">
        <f t="shared" si="326"/>
        <v>-59170092.409323044</v>
      </c>
      <c r="R91" s="153">
        <f t="shared" si="326"/>
        <v>-9716704238.7704353</v>
      </c>
      <c r="S91" s="153">
        <f t="shared" si="326"/>
        <v>-59730860.011489108</v>
      </c>
      <c r="T91" s="153">
        <f t="shared" si="326"/>
        <v>-9776435098.7819252</v>
      </c>
      <c r="U91" s="153">
        <f t="shared" si="326"/>
        <v>-59977433.034053169</v>
      </c>
      <c r="V91" s="153">
        <f t="shared" si="326"/>
        <v>-9836412531.8159752</v>
      </c>
      <c r="W91" s="153">
        <f t="shared" si="326"/>
        <v>-60024996.512816794</v>
      </c>
      <c r="X91" s="153">
        <f t="shared" si="326"/>
        <v>-9896437528.3288002</v>
      </c>
      <c r="Y91" s="153">
        <f t="shared" si="326"/>
        <v>-60128820.237264372</v>
      </c>
      <c r="Z91" s="153">
        <f t="shared" si="326"/>
        <v>-9956566348.5660629</v>
      </c>
      <c r="AA91" s="153">
        <f t="shared" si="326"/>
        <v>-60258112.072914675</v>
      </c>
      <c r="AB91" s="153">
        <f t="shared" si="326"/>
        <v>-10016824460.638975</v>
      </c>
      <c r="AC91" s="153">
        <f t="shared" si="326"/>
        <v>-60447209.065821581</v>
      </c>
      <c r="AD91" s="153">
        <f t="shared" si="326"/>
        <v>-10077271669.704796</v>
      </c>
      <c r="AE91" s="153">
        <f t="shared" si="326"/>
        <v>-60681634.107032456</v>
      </c>
      <c r="AF91" s="153">
        <f t="shared" si="326"/>
        <v>-10137953303.811829</v>
      </c>
      <c r="AG91" s="153">
        <f t="shared" si="326"/>
        <v>-60841798.720969342</v>
      </c>
      <c r="AH91" s="153">
        <f t="shared" si="326"/>
        <v>-10198795102.532799</v>
      </c>
      <c r="AI91" s="153">
        <f t="shared" si="326"/>
        <v>-60923255.443802059</v>
      </c>
      <c r="AJ91" s="153">
        <f t="shared" si="326"/>
        <v>-10259718357.976601</v>
      </c>
      <c r="AK91" s="153">
        <f t="shared" si="326"/>
        <v>-60978849.844942763</v>
      </c>
      <c r="AL91" s="153">
        <f t="shared" si="326"/>
        <v>-10320697207.821543</v>
      </c>
      <c r="AM91" s="153">
        <f t="shared" si="326"/>
        <v>-61153540.726823933</v>
      </c>
      <c r="AN91" s="153">
        <f t="shared" si="326"/>
        <v>-10381850748.548365</v>
      </c>
      <c r="AO91" s="153">
        <f t="shared" si="326"/>
        <v>-61564434.681567855</v>
      </c>
      <c r="AP91" s="153">
        <f t="shared" si="326"/>
        <v>-10443415183.229933</v>
      </c>
      <c r="AQ91" s="153">
        <f t="shared" si="326"/>
        <v>-62267151.151930049</v>
      </c>
      <c r="AR91" s="153">
        <f t="shared" si="326"/>
        <v>-10505682334.381863</v>
      </c>
      <c r="AS91" s="153">
        <f t="shared" si="326"/>
        <v>-62715224.918866873</v>
      </c>
      <c r="AT91" s="153">
        <f t="shared" si="326"/>
        <v>-10568397559.300726</v>
      </c>
      <c r="AU91" s="153">
        <f t="shared" si="326"/>
        <v>-62743602.585048206</v>
      </c>
      <c r="AV91" s="153">
        <f t="shared" si="326"/>
        <v>-10631141161.88578</v>
      </c>
      <c r="AW91" s="153">
        <f t="shared" si="326"/>
        <v>-62807481.009512223</v>
      </c>
      <c r="AX91" s="153">
        <f t="shared" si="326"/>
        <v>-10693948642.895292</v>
      </c>
      <c r="AY91" s="153">
        <f t="shared" si="326"/>
        <v>-62981511.061919361</v>
      </c>
      <c r="AZ91" s="153">
        <f t="shared" si="326"/>
        <v>-10756930153.957212</v>
      </c>
      <c r="BA91" s="153">
        <f t="shared" si="326"/>
        <v>-63254913.800461352</v>
      </c>
      <c r="BB91" s="153">
        <f t="shared" si="326"/>
        <v>-10820185067.757675</v>
      </c>
      <c r="BC91" s="153">
        <f t="shared" si="326"/>
        <v>-63608430.183334053</v>
      </c>
      <c r="BD91" s="153">
        <f t="shared" si="326"/>
        <v>-10883793497.941002</v>
      </c>
      <c r="BE91" s="153">
        <f t="shared" si="326"/>
        <v>-63863149.664060362</v>
      </c>
      <c r="BF91" s="153">
        <f t="shared" si="326"/>
        <v>-10947656647.605064</v>
      </c>
      <c r="BG91" s="153">
        <f t="shared" si="326"/>
        <v>-63984902.281031251</v>
      </c>
      <c r="BH91" s="153">
        <f t="shared" si="326"/>
        <v>-11011641549.886103</v>
      </c>
      <c r="BI91" s="153">
        <f t="shared" si="326"/>
        <v>-64127004.327551313</v>
      </c>
      <c r="BJ91" s="153">
        <f t="shared" si="326"/>
        <v>-11075768554.213646</v>
      </c>
      <c r="BK91" s="153">
        <f t="shared" si="326"/>
        <v>-64236680.194712393</v>
      </c>
      <c r="BL91" s="153">
        <f t="shared" si="326"/>
        <v>-11140005234.40836</v>
      </c>
      <c r="BM91" s="153">
        <f t="shared" si="326"/>
        <v>-64372260.202019371</v>
      </c>
      <c r="BN91" s="153">
        <f t="shared" si="326"/>
        <v>-11204377494.61038</v>
      </c>
      <c r="BO91" s="153">
        <f t="shared" si="326"/>
        <v>-64817351.447461598</v>
      </c>
      <c r="BP91" s="153">
        <f t="shared" si="326"/>
        <v>-11269194846.057842</v>
      </c>
      <c r="BQ91" s="153">
        <f t="shared" si="326"/>
        <v>-65385647.283812098</v>
      </c>
      <c r="BR91" s="153">
        <f t="shared" si="326"/>
        <v>-11334580493.341652</v>
      </c>
      <c r="BS91" s="153">
        <f t="shared" si="326"/>
        <v>-65624687.885397725</v>
      </c>
      <c r="BT91" s="153">
        <f t="shared" ref="BT91:CN91" si="327">SUBTOTAL(9,BT12:BT89)</f>
        <v>-11400205181.227051</v>
      </c>
      <c r="BU91" s="153">
        <f t="shared" si="327"/>
        <v>-65910739.890500434</v>
      </c>
      <c r="BV91" s="153">
        <f t="shared" si="327"/>
        <v>-11466115921.117558</v>
      </c>
      <c r="BW91" s="153">
        <f t="shared" si="327"/>
        <v>-66276725.963239439</v>
      </c>
      <c r="BX91" s="153">
        <f t="shared" si="327"/>
        <v>-11532392647.080791</v>
      </c>
      <c r="BY91" s="153">
        <f t="shared" si="327"/>
        <v>-66571651.792192221</v>
      </c>
      <c r="BZ91" s="153">
        <f t="shared" si="327"/>
        <v>-11598964298.872986</v>
      </c>
      <c r="CA91" s="153">
        <f t="shared" si="327"/>
        <v>-66915205.842784837</v>
      </c>
      <c r="CB91" s="153">
        <f t="shared" si="327"/>
        <v>-11665879504.715775</v>
      </c>
      <c r="CC91" s="153">
        <f t="shared" si="327"/>
        <v>-67656459.106245801</v>
      </c>
      <c r="CD91" s="153">
        <f t="shared" si="327"/>
        <v>-11733535963.82202</v>
      </c>
      <c r="CE91" s="153">
        <f t="shared" si="327"/>
        <v>-68299074.958842099</v>
      </c>
      <c r="CF91" s="153">
        <f t="shared" si="327"/>
        <v>-11801835038.780857</v>
      </c>
      <c r="CG91" s="153">
        <f t="shared" si="327"/>
        <v>-68429936.75399074</v>
      </c>
      <c r="CH91" s="153">
        <f t="shared" si="327"/>
        <v>-11870264975.534849</v>
      </c>
      <c r="CI91" s="153">
        <f t="shared" si="327"/>
        <v>-68628193.277474627</v>
      </c>
      <c r="CJ91" s="153">
        <f t="shared" si="327"/>
        <v>-11938893168.812321</v>
      </c>
      <c r="CK91" s="153">
        <f t="shared" si="327"/>
        <v>-68854242.651364431</v>
      </c>
      <c r="CL91" s="153">
        <f t="shared" si="327"/>
        <v>-12007747411.46369</v>
      </c>
      <c r="CM91" s="153">
        <f t="shared" si="327"/>
        <v>-69641730.701276779</v>
      </c>
      <c r="CN91" s="153">
        <f t="shared" si="327"/>
        <v>-12077389142.164965</v>
      </c>
      <c r="CP91" s="154">
        <f>SUBTOTAL(9,CP12:CP89)</f>
        <v>-10885107012.890089</v>
      </c>
      <c r="CQ91" s="154">
        <f>SUBTOTAL(9,CQ12:CQ89)</f>
        <v>-783535203.68331981</v>
      </c>
      <c r="CR91" s="154">
        <f>SUBTOTAL(9,CR12:CR89)</f>
        <v>-11668642216.573416</v>
      </c>
    </row>
    <row r="92" spans="1:96" s="150" customFormat="1" x14ac:dyDescent="0.2">
      <c r="A92" s="2"/>
      <c r="B92" s="146"/>
      <c r="C92" s="52"/>
      <c r="D92" s="52"/>
      <c r="E92" s="52"/>
      <c r="F92" s="52"/>
      <c r="G92" s="52"/>
      <c r="CP92" s="151"/>
      <c r="CQ92" s="151"/>
      <c r="CR92" s="151"/>
    </row>
    <row r="93" spans="1:96" s="150" customFormat="1" x14ac:dyDescent="0.2">
      <c r="A93" s="146"/>
      <c r="B93" s="146"/>
      <c r="C93" s="52"/>
      <c r="D93" s="52"/>
      <c r="E93" s="52"/>
      <c r="F93" s="52"/>
      <c r="G93" s="52"/>
      <c r="CP93" s="151"/>
      <c r="CQ93" s="151"/>
      <c r="CR93" s="151"/>
    </row>
    <row r="94" spans="1:96" s="150" customFormat="1" x14ac:dyDescent="0.2">
      <c r="A94" s="2" t="s">
        <v>174</v>
      </c>
      <c r="B94" s="146"/>
      <c r="C94" s="52"/>
      <c r="D94" s="52"/>
      <c r="E94" s="52"/>
      <c r="F94" s="52"/>
      <c r="G94" s="52"/>
      <c r="CP94" s="151"/>
      <c r="CQ94" s="151"/>
      <c r="CR94" s="151"/>
    </row>
    <row r="95" spans="1:96" s="150" customFormat="1" x14ac:dyDescent="0.2">
      <c r="A95" s="2"/>
      <c r="B95" s="146"/>
      <c r="C95" s="52"/>
      <c r="D95" s="52"/>
      <c r="E95" s="52"/>
      <c r="F95" s="52"/>
      <c r="G95" s="52"/>
      <c r="CP95" s="151"/>
      <c r="CQ95" s="151"/>
      <c r="CR95" s="151"/>
    </row>
    <row r="96" spans="1:96" s="150" customFormat="1" x14ac:dyDescent="0.2">
      <c r="A96" s="2" t="s">
        <v>116</v>
      </c>
      <c r="B96" s="146"/>
      <c r="C96" s="52"/>
      <c r="D96" s="52"/>
      <c r="E96" s="52"/>
      <c r="F96" s="52"/>
      <c r="G96" s="52"/>
      <c r="H96" s="149"/>
      <c r="CP96" s="151"/>
      <c r="CQ96" s="151"/>
      <c r="CR96" s="151"/>
    </row>
    <row r="97" spans="1:96" s="150" customFormat="1" x14ac:dyDescent="0.2">
      <c r="A97" s="146" t="s">
        <v>99</v>
      </c>
      <c r="B97" s="146" t="str">
        <f t="shared" ref="B97:B120" si="328">C97</f>
        <v>CA</v>
      </c>
      <c r="C97" s="10" t="s">
        <v>31</v>
      </c>
      <c r="D97" s="52" t="s">
        <v>117</v>
      </c>
      <c r="E97" s="52" t="s">
        <v>118</v>
      </c>
      <c r="F97" s="52" t="str">
        <f t="shared" ref="F97:F99" si="329">D97&amp;E97&amp;C97</f>
        <v>AINTPCA</v>
      </c>
      <c r="G97" s="52" t="str">
        <f t="shared" ref="G97:G99" si="330">E97&amp;C97</f>
        <v>INTPCA</v>
      </c>
      <c r="H97" s="149">
        <v>-7967.61</v>
      </c>
      <c r="I97" s="150">
        <v>-7.6550000000000002</v>
      </c>
      <c r="J97" s="150">
        <f t="shared" ref="J97:J120" si="331">H97+I97</f>
        <v>-7975.2649999999994</v>
      </c>
      <c r="K97" s="150">
        <v>-7.6550000000000002</v>
      </c>
      <c r="L97" s="150">
        <f t="shared" ref="L97:L120" si="332">J97+K97</f>
        <v>-7982.9199999999992</v>
      </c>
      <c r="M97" s="150">
        <v>-7.6550000000000002</v>
      </c>
      <c r="N97" s="150">
        <f t="shared" ref="N97:N120" si="333">L97+M97</f>
        <v>-7990.5749999999989</v>
      </c>
      <c r="O97" s="150">
        <v>-7.6550000000000002</v>
      </c>
      <c r="P97" s="150">
        <f t="shared" ref="P97:P120" si="334">N97+O97</f>
        <v>-7998.2299999999987</v>
      </c>
      <c r="Q97" s="150">
        <v>-7.6550000000000002</v>
      </c>
      <c r="R97" s="150">
        <f t="shared" ref="R97:R120" si="335">P97+Q97</f>
        <v>-8005.8849999999984</v>
      </c>
      <c r="S97" s="150">
        <v>-7.6550000000000002</v>
      </c>
      <c r="T97" s="150">
        <f t="shared" ref="T97:T120" si="336">R97+S97</f>
        <v>-8013.5399999999981</v>
      </c>
      <c r="U97" s="150">
        <v>-7.6550000000000002</v>
      </c>
      <c r="V97" s="150">
        <f t="shared" ref="V97:V120" si="337">T97+U97</f>
        <v>-8021.1949999999979</v>
      </c>
      <c r="W97" s="150">
        <v>-7.6550000000000002</v>
      </c>
      <c r="X97" s="150">
        <f t="shared" ref="X97:X120" si="338">V97+W97</f>
        <v>-8028.8499999999976</v>
      </c>
      <c r="Y97" s="150">
        <v>-7.6550000000000002</v>
      </c>
      <c r="Z97" s="150">
        <f t="shared" ref="Z97:Z120" si="339">X97+Y97</f>
        <v>-8036.5049999999974</v>
      </c>
      <c r="AA97" s="150">
        <v>-7.6550000000000002</v>
      </c>
      <c r="AB97" s="150">
        <f t="shared" ref="AB97:AB120" si="340">Z97+AA97</f>
        <v>-8044.1599999999971</v>
      </c>
      <c r="AC97" s="150">
        <v>-7.6550000000000002</v>
      </c>
      <c r="AD97" s="150">
        <f t="shared" ref="AD97:AD120" si="341">AB97+AC97</f>
        <v>-8051.8149999999969</v>
      </c>
      <c r="AE97" s="150">
        <v>-7.6550000000000002</v>
      </c>
      <c r="AF97" s="150">
        <f t="shared" ref="AF97:AF120" si="342">AD97+AE97</f>
        <v>-8059.4699999999966</v>
      </c>
      <c r="AG97" s="150">
        <v>-7.6550000000000002</v>
      </c>
      <c r="AH97" s="150">
        <f t="shared" ref="AH97:AH120" si="343">AF97+AG97</f>
        <v>-8067.1249999999964</v>
      </c>
      <c r="AI97" s="150">
        <v>-7.6550000000000002</v>
      </c>
      <c r="AJ97" s="150">
        <f t="shared" ref="AJ97:AJ120" si="344">AH97+AI97</f>
        <v>-8074.7799999999961</v>
      </c>
      <c r="AK97" s="150">
        <v>-7.6550000000000002</v>
      </c>
      <c r="AL97" s="150">
        <f t="shared" ref="AL97:AL120" si="345">AJ97+AK97</f>
        <v>-8082.4349999999959</v>
      </c>
      <c r="AM97" s="150">
        <v>-7.6550000000000002</v>
      </c>
      <c r="AN97" s="150">
        <f t="shared" ref="AN97:AN120" si="346">AL97+AM97</f>
        <v>-8090.0899999999956</v>
      </c>
      <c r="AO97" s="150">
        <v>-7.6550000000000002</v>
      </c>
      <c r="AP97" s="150">
        <f t="shared" ref="AP97:AP120" si="347">AN97+AO97</f>
        <v>-8097.7449999999953</v>
      </c>
      <c r="AQ97" s="150">
        <v>-7.6550000000000002</v>
      </c>
      <c r="AR97" s="150">
        <f t="shared" ref="AR97:AR120" si="348">AP97+AQ97</f>
        <v>-8105.3999999999951</v>
      </c>
      <c r="AS97" s="150">
        <v>-7.6550000000000002</v>
      </c>
      <c r="AT97" s="150">
        <f t="shared" ref="AT97:AT120" si="349">AR97+AS97</f>
        <v>-8113.0549999999948</v>
      </c>
      <c r="AU97" s="150">
        <v>-7.6550000000000002</v>
      </c>
      <c r="AV97" s="150">
        <f t="shared" ref="AV97:AV120" si="350">AT97+AU97</f>
        <v>-8120.7099999999946</v>
      </c>
      <c r="AW97" s="150">
        <v>-7.6550000000000002</v>
      </c>
      <c r="AX97" s="150">
        <f t="shared" ref="AX97:AX120" si="351">AV97+AW97</f>
        <v>-8128.3649999999943</v>
      </c>
      <c r="AY97" s="150">
        <v>-7.6550000000000002</v>
      </c>
      <c r="AZ97" s="150">
        <f t="shared" ref="AZ97:AZ120" si="352">AX97+AY97</f>
        <v>-8136.0199999999941</v>
      </c>
      <c r="BA97" s="150">
        <v>-7.6550000000000002</v>
      </c>
      <c r="BB97" s="150">
        <f t="shared" ref="BB97:BB120" si="353">AZ97+BA97</f>
        <v>-8143.6749999999938</v>
      </c>
      <c r="BC97" s="150">
        <v>-7.6550000000000002</v>
      </c>
      <c r="BD97" s="150">
        <f t="shared" ref="BD97:BD120" si="354">BB97+BC97</f>
        <v>-8151.3299999999936</v>
      </c>
      <c r="BE97" s="150">
        <v>-7.6550000000000002</v>
      </c>
      <c r="BF97" s="150">
        <f t="shared" ref="BF97:BF120" si="355">BD97+BE97</f>
        <v>-8158.9849999999933</v>
      </c>
      <c r="BG97" s="150">
        <v>-7.6550000000000002</v>
      </c>
      <c r="BH97" s="150">
        <f t="shared" ref="BH97:BH120" si="356">BF97+BG97</f>
        <v>-8166.6399999999931</v>
      </c>
      <c r="BI97" s="150">
        <v>-7.6550000000000002</v>
      </c>
      <c r="BJ97" s="150">
        <f t="shared" ref="BJ97:BJ120" si="357">BH97+BI97</f>
        <v>-8174.2949999999928</v>
      </c>
      <c r="BK97" s="150">
        <v>-7.6550000000000002</v>
      </c>
      <c r="BL97" s="150">
        <f t="shared" ref="BL97:BL120" si="358">BJ97+BK97</f>
        <v>-8181.9499999999925</v>
      </c>
      <c r="BM97" s="150">
        <v>-7.6550000000000002</v>
      </c>
      <c r="BN97" s="150">
        <f t="shared" ref="BN97:BN120" si="359">BL97+BM97</f>
        <v>-8189.6049999999923</v>
      </c>
      <c r="BO97" s="150">
        <v>-7.6550000000000002</v>
      </c>
      <c r="BP97" s="150">
        <f t="shared" ref="BP97:BP120" si="360">BN97+BO97</f>
        <v>-8197.2599999999929</v>
      </c>
      <c r="BQ97" s="150">
        <v>-7.6550000000000002</v>
      </c>
      <c r="BR97" s="150">
        <f t="shared" ref="BR97:BR120" si="361">BP97+BQ97</f>
        <v>-8204.9149999999936</v>
      </c>
      <c r="BS97" s="150">
        <v>-7.6550000000000002</v>
      </c>
      <c r="BT97" s="150">
        <f t="shared" ref="BT97:BT120" si="362">BR97+BS97</f>
        <v>-8212.5699999999943</v>
      </c>
      <c r="BU97" s="150">
        <v>-7.6550000000000002</v>
      </c>
      <c r="BV97" s="150">
        <f t="shared" ref="BV97:BV120" si="363">BT97+BU97</f>
        <v>-8220.2249999999949</v>
      </c>
      <c r="BW97" s="150">
        <v>-7.6550000000000002</v>
      </c>
      <c r="BX97" s="150">
        <f t="shared" ref="BX97:BX120" si="364">BV97+BW97</f>
        <v>-8227.8799999999956</v>
      </c>
      <c r="BY97" s="150">
        <v>-7.6550000000000002</v>
      </c>
      <c r="BZ97" s="150">
        <f t="shared" ref="BZ97:BZ120" si="365">BX97+BY97</f>
        <v>-8235.5349999999962</v>
      </c>
      <c r="CA97" s="150">
        <v>-7.6550000000000002</v>
      </c>
      <c r="CB97" s="150">
        <f t="shared" ref="CB97:CB120" si="366">BZ97+CA97</f>
        <v>-8243.1899999999969</v>
      </c>
      <c r="CC97" s="150">
        <v>-7.6550000000000002</v>
      </c>
      <c r="CD97" s="150">
        <f t="shared" ref="CD97:CD120" si="367">CB97+CC97</f>
        <v>-8250.8449999999975</v>
      </c>
      <c r="CE97" s="150">
        <v>-7.6550000000000002</v>
      </c>
      <c r="CF97" s="150">
        <f t="shared" ref="CF97:CF120" si="368">CD97+CE97</f>
        <v>-8258.4999999999982</v>
      </c>
      <c r="CG97" s="150">
        <v>-7.6550000000000002</v>
      </c>
      <c r="CH97" s="150">
        <f t="shared" ref="CH97:CH120" si="369">CF97+CG97</f>
        <v>-8266.1549999999988</v>
      </c>
      <c r="CI97" s="150">
        <v>-7.6550000000000002</v>
      </c>
      <c r="CJ97" s="150">
        <f t="shared" ref="CJ97:CJ120" si="370">CH97+CI97</f>
        <v>-8273.81</v>
      </c>
      <c r="CK97" s="150">
        <v>-7.6550000000000002</v>
      </c>
      <c r="CL97" s="150">
        <f t="shared" ref="CL97:CL120" si="371">CJ97+CK97</f>
        <v>-8281.4650000000001</v>
      </c>
      <c r="CM97" s="150">
        <v>-7.6550000000000002</v>
      </c>
      <c r="CN97" s="150">
        <f t="shared" ref="CN97:CN120" si="372">CL97+CM97</f>
        <v>-8289.1200000000008</v>
      </c>
      <c r="CP97" s="151">
        <f t="shared" ref="CP97:CP120" si="373">(AR97+BP97+2*SUM(AT97,AV97,AX97,AZ97,BB97,BD97,BF97,BH97,BJ97,BL97,BN97,))/24</f>
        <v>-8151.3299999999945</v>
      </c>
      <c r="CQ97" s="151">
        <f t="shared" ref="CQ97:CQ120" si="374">CR97-CP97</f>
        <v>-91.860000000002401</v>
      </c>
      <c r="CR97" s="151">
        <f t="shared" ref="CR97:CR120" si="375">(BP97+CN97+2*SUM(BR97,BT97,BV97,BX97,BZ97,CB97,CD97,CF97,CH97,CJ97,CL97,))/24</f>
        <v>-8243.1899999999969</v>
      </c>
    </row>
    <row r="98" spans="1:96" s="150" customFormat="1" x14ac:dyDescent="0.2">
      <c r="A98" s="146" t="s">
        <v>111</v>
      </c>
      <c r="B98" s="146" t="str">
        <f t="shared" si="328"/>
        <v>CN</v>
      </c>
      <c r="C98" s="10" t="s">
        <v>44</v>
      </c>
      <c r="D98" s="52" t="s">
        <v>117</v>
      </c>
      <c r="E98" s="52" t="s">
        <v>118</v>
      </c>
      <c r="F98" s="52" t="str">
        <f t="shared" si="329"/>
        <v>AINTPCN</v>
      </c>
      <c r="G98" s="52" t="str">
        <f t="shared" si="330"/>
        <v>INTPCN</v>
      </c>
      <c r="H98" s="149">
        <v>-170220139.05000001</v>
      </c>
      <c r="I98" s="150">
        <v>-1079717.3734284402</v>
      </c>
      <c r="J98" s="150">
        <f t="shared" si="331"/>
        <v>-171299856.42342845</v>
      </c>
      <c r="K98" s="150">
        <v>-1078776.0770058339</v>
      </c>
      <c r="L98" s="150">
        <f t="shared" si="332"/>
        <v>-172378632.50043428</v>
      </c>
      <c r="M98" s="150">
        <v>-1077834.7805832271</v>
      </c>
      <c r="N98" s="150">
        <f t="shared" si="333"/>
        <v>-173456467.28101751</v>
      </c>
      <c r="O98" s="150">
        <v>-1076893.4841606205</v>
      </c>
      <c r="P98" s="150">
        <f t="shared" si="334"/>
        <v>-174533360.76517814</v>
      </c>
      <c r="Q98" s="150">
        <v>-1075952.1877380139</v>
      </c>
      <c r="R98" s="150">
        <f t="shared" si="335"/>
        <v>-175609312.95291615</v>
      </c>
      <c r="S98" s="150">
        <v>-1075010.8913154074</v>
      </c>
      <c r="T98" s="150">
        <f t="shared" si="336"/>
        <v>-176684323.84423155</v>
      </c>
      <c r="U98" s="150">
        <v>-1074069.5948928006</v>
      </c>
      <c r="V98" s="150">
        <f t="shared" si="337"/>
        <v>-177758393.43912435</v>
      </c>
      <c r="W98" s="150">
        <v>-1073128.2984701942</v>
      </c>
      <c r="X98" s="150">
        <f t="shared" si="338"/>
        <v>-178831521.73759454</v>
      </c>
      <c r="Y98" s="150">
        <v>-1072187.0020475874</v>
      </c>
      <c r="Z98" s="150">
        <f t="shared" si="339"/>
        <v>-179903708.73964214</v>
      </c>
      <c r="AA98" s="150">
        <v>-1071245.7056249811</v>
      </c>
      <c r="AB98" s="150">
        <f t="shared" si="340"/>
        <v>-180974954.44526711</v>
      </c>
      <c r="AC98" s="150">
        <v>-1070304.4092023743</v>
      </c>
      <c r="AD98" s="150">
        <f t="shared" si="341"/>
        <v>-182045258.85446948</v>
      </c>
      <c r="AE98" s="150">
        <v>-1069363.112779768</v>
      </c>
      <c r="AF98" s="150">
        <f t="shared" si="342"/>
        <v>-183114621.96724924</v>
      </c>
      <c r="AG98" s="150">
        <v>-1068421.8163571612</v>
      </c>
      <c r="AH98" s="150">
        <f t="shared" si="343"/>
        <v>-184183043.78360641</v>
      </c>
      <c r="AI98" s="150">
        <v>-1067480.5199345548</v>
      </c>
      <c r="AJ98" s="150">
        <f t="shared" si="344"/>
        <v>-185250524.30354097</v>
      </c>
      <c r="AK98" s="150">
        <v>-1066539.223511948</v>
      </c>
      <c r="AL98" s="150">
        <f t="shared" si="345"/>
        <v>-186317063.52705291</v>
      </c>
      <c r="AM98" s="150">
        <v>-1065597.9270893415</v>
      </c>
      <c r="AN98" s="150">
        <f t="shared" si="346"/>
        <v>-187382661.45414224</v>
      </c>
      <c r="AO98" s="150">
        <v>-1064656.6306667349</v>
      </c>
      <c r="AP98" s="150">
        <f t="shared" si="347"/>
        <v>-188447318.08480898</v>
      </c>
      <c r="AQ98" s="150">
        <v>-1063715.3342441283</v>
      </c>
      <c r="AR98" s="150">
        <f t="shared" si="348"/>
        <v>-189511033.41905311</v>
      </c>
      <c r="AS98" s="150">
        <v>-1062774.0378215215</v>
      </c>
      <c r="AT98" s="150">
        <f t="shared" si="349"/>
        <v>-190573807.45687464</v>
      </c>
      <c r="AU98" s="150">
        <v>-1061832.7413989152</v>
      </c>
      <c r="AV98" s="150">
        <f t="shared" si="350"/>
        <v>-191635640.19827354</v>
      </c>
      <c r="AW98" s="150">
        <v>-1060891.4449763084</v>
      </c>
      <c r="AX98" s="150">
        <f t="shared" si="351"/>
        <v>-192696531.64324984</v>
      </c>
      <c r="AY98" s="150">
        <v>-1059950.1485537018</v>
      </c>
      <c r="AZ98" s="150">
        <f t="shared" si="352"/>
        <v>-193756481.79180354</v>
      </c>
      <c r="BA98" s="150">
        <v>-1059008.852131095</v>
      </c>
      <c r="BB98" s="150">
        <f t="shared" si="353"/>
        <v>-194815490.64393464</v>
      </c>
      <c r="BC98" s="150">
        <v>-1058067.5557084887</v>
      </c>
      <c r="BD98" s="150">
        <f t="shared" si="354"/>
        <v>-195873558.19964314</v>
      </c>
      <c r="BE98" s="150">
        <v>-1057126.2592858819</v>
      </c>
      <c r="BF98" s="150">
        <f t="shared" si="355"/>
        <v>-196930684.458929</v>
      </c>
      <c r="BG98" s="150">
        <v>-1056184.9628632755</v>
      </c>
      <c r="BH98" s="150">
        <f t="shared" si="356"/>
        <v>-197986869.42179227</v>
      </c>
      <c r="BI98" s="150">
        <v>-1055243.6664406687</v>
      </c>
      <c r="BJ98" s="150">
        <f t="shared" si="357"/>
        <v>-199042113.08823293</v>
      </c>
      <c r="BK98" s="150">
        <v>-1054302.3700180624</v>
      </c>
      <c r="BL98" s="150">
        <f t="shared" si="358"/>
        <v>-200096415.458251</v>
      </c>
      <c r="BM98" s="150">
        <v>-1053361.0735954556</v>
      </c>
      <c r="BN98" s="150">
        <f t="shared" si="359"/>
        <v>-201149776.53184646</v>
      </c>
      <c r="BO98" s="150">
        <v>-1052419.7771728493</v>
      </c>
      <c r="BP98" s="150">
        <f t="shared" si="360"/>
        <v>-202202196.30901933</v>
      </c>
      <c r="BQ98" s="150">
        <v>-1051478.4807502425</v>
      </c>
      <c r="BR98" s="150">
        <f t="shared" si="361"/>
        <v>-203253674.78976956</v>
      </c>
      <c r="BS98" s="150">
        <v>-1050537.1843276359</v>
      </c>
      <c r="BT98" s="150">
        <f t="shared" si="362"/>
        <v>-204304211.97409719</v>
      </c>
      <c r="BU98" s="150">
        <v>-1049595.8879050293</v>
      </c>
      <c r="BV98" s="150">
        <f t="shared" si="363"/>
        <v>-205353807.86200222</v>
      </c>
      <c r="BW98" s="150">
        <v>-1048654.5914824228</v>
      </c>
      <c r="BX98" s="150">
        <f t="shared" si="364"/>
        <v>-206402462.45348465</v>
      </c>
      <c r="BY98" s="150">
        <v>-1047713.295059816</v>
      </c>
      <c r="BZ98" s="150">
        <f t="shared" si="365"/>
        <v>-207450175.74854448</v>
      </c>
      <c r="CA98" s="150">
        <v>-1046771.9986372096</v>
      </c>
      <c r="CB98" s="150">
        <f t="shared" si="366"/>
        <v>-208496947.74718168</v>
      </c>
      <c r="CC98" s="150">
        <v>-1045830.7022146028</v>
      </c>
      <c r="CD98" s="150">
        <f t="shared" si="367"/>
        <v>-209542778.44939628</v>
      </c>
      <c r="CE98" s="150">
        <v>-1044889.4057919963</v>
      </c>
      <c r="CF98" s="150">
        <f t="shared" si="368"/>
        <v>-210587667.85518828</v>
      </c>
      <c r="CG98" s="150">
        <v>-1043948.1093693895</v>
      </c>
      <c r="CH98" s="150">
        <f t="shared" si="369"/>
        <v>-211631615.96455768</v>
      </c>
      <c r="CI98" s="150">
        <v>-1043006.8129467831</v>
      </c>
      <c r="CJ98" s="150">
        <f t="shared" si="370"/>
        <v>-212674622.77750447</v>
      </c>
      <c r="CK98" s="150">
        <v>-1042065.5165241763</v>
      </c>
      <c r="CL98" s="150">
        <f t="shared" si="371"/>
        <v>-213716688.29402864</v>
      </c>
      <c r="CM98" s="150">
        <v>-1041124.22010157</v>
      </c>
      <c r="CN98" s="150">
        <f t="shared" si="372"/>
        <v>-214757812.5141302</v>
      </c>
      <c r="CP98" s="151">
        <f t="shared" si="373"/>
        <v>-195867831.97973892</v>
      </c>
      <c r="CQ98" s="151">
        <f t="shared" si="374"/>
        <v>-12623389.547538579</v>
      </c>
      <c r="CR98" s="151">
        <f t="shared" si="375"/>
        <v>-208491221.5272775</v>
      </c>
    </row>
    <row r="99" spans="1:96" s="150" customFormat="1" x14ac:dyDescent="0.2">
      <c r="A99" s="146" t="s">
        <v>105</v>
      </c>
      <c r="B99" s="146" t="str">
        <f t="shared" si="328"/>
        <v>ID</v>
      </c>
      <c r="C99" s="101" t="s">
        <v>32</v>
      </c>
      <c r="D99" s="52" t="s">
        <v>117</v>
      </c>
      <c r="E99" s="52" t="s">
        <v>118</v>
      </c>
      <c r="F99" s="52" t="str">
        <f t="shared" si="329"/>
        <v>AINTPID</v>
      </c>
      <c r="G99" s="52" t="str">
        <f t="shared" si="330"/>
        <v>INTPID</v>
      </c>
      <c r="H99" s="149">
        <v>-998124.2</v>
      </c>
      <c r="I99" s="150">
        <v>-1794.9673901488065</v>
      </c>
      <c r="J99" s="150">
        <f t="shared" si="331"/>
        <v>-999919.16739014874</v>
      </c>
      <c r="K99" s="150">
        <v>-1794.9302563740464</v>
      </c>
      <c r="L99" s="150">
        <f t="shared" si="332"/>
        <v>-1001714.0976465228</v>
      </c>
      <c r="M99" s="150">
        <v>-1794.8931225992876</v>
      </c>
      <c r="N99" s="150">
        <f t="shared" si="333"/>
        <v>-1003508.9907691221</v>
      </c>
      <c r="O99" s="150">
        <v>-1794.8559888245277</v>
      </c>
      <c r="P99" s="150">
        <f t="shared" si="334"/>
        <v>-1005303.8467579467</v>
      </c>
      <c r="Q99" s="150">
        <v>-1794.8188550497684</v>
      </c>
      <c r="R99" s="150">
        <f t="shared" si="335"/>
        <v>-1007098.6656129964</v>
      </c>
      <c r="S99" s="150">
        <v>-1794.7817212750085</v>
      </c>
      <c r="T99" s="150">
        <f t="shared" si="336"/>
        <v>-1008893.4473342714</v>
      </c>
      <c r="U99" s="150">
        <v>-1794.7445875002493</v>
      </c>
      <c r="V99" s="150">
        <f t="shared" si="337"/>
        <v>-1010688.1919217716</v>
      </c>
      <c r="W99" s="150">
        <v>-1794.7074537254896</v>
      </c>
      <c r="X99" s="150">
        <f t="shared" si="338"/>
        <v>-1012482.8993754971</v>
      </c>
      <c r="Y99" s="150">
        <v>-1794.6703199507306</v>
      </c>
      <c r="Z99" s="150">
        <f t="shared" si="339"/>
        <v>-1014277.5696954478</v>
      </c>
      <c r="AA99" s="150">
        <v>-1794.6331861759704</v>
      </c>
      <c r="AB99" s="150">
        <f t="shared" si="340"/>
        <v>-1016072.2028816238</v>
      </c>
      <c r="AC99" s="150">
        <v>-1794.5960524012114</v>
      </c>
      <c r="AD99" s="150">
        <f t="shared" si="341"/>
        <v>-1017866.798934025</v>
      </c>
      <c r="AE99" s="150">
        <v>-1794.5589186264517</v>
      </c>
      <c r="AF99" s="150">
        <f t="shared" si="342"/>
        <v>-1019661.3578526514</v>
      </c>
      <c r="AG99" s="150">
        <v>-1794.5217848516925</v>
      </c>
      <c r="AH99" s="150">
        <f t="shared" si="343"/>
        <v>-1021455.8796375031</v>
      </c>
      <c r="AI99" s="150">
        <v>-1794.4846510769326</v>
      </c>
      <c r="AJ99" s="150">
        <f t="shared" si="344"/>
        <v>-1023250.36428858</v>
      </c>
      <c r="AK99" s="150">
        <v>-1794.4475173021733</v>
      </c>
      <c r="AL99" s="150">
        <f t="shared" si="345"/>
        <v>-1025044.8118058821</v>
      </c>
      <c r="AM99" s="150">
        <v>-1794.4103835274134</v>
      </c>
      <c r="AN99" s="150">
        <f t="shared" si="346"/>
        <v>-1026839.2221894095</v>
      </c>
      <c r="AO99" s="150">
        <v>-1794.3732497526546</v>
      </c>
      <c r="AP99" s="150">
        <f t="shared" si="347"/>
        <v>-1028633.5954391622</v>
      </c>
      <c r="AQ99" s="150">
        <v>-1794.3361159778945</v>
      </c>
      <c r="AR99" s="150">
        <f t="shared" si="348"/>
        <v>-1030427.9315551401</v>
      </c>
      <c r="AS99" s="150">
        <v>-1794.2989822031354</v>
      </c>
      <c r="AT99" s="150">
        <f t="shared" si="349"/>
        <v>-1032222.2305373432</v>
      </c>
      <c r="AU99" s="150">
        <v>-1794.2618484283755</v>
      </c>
      <c r="AV99" s="150">
        <f t="shared" si="350"/>
        <v>-1034016.4923857716</v>
      </c>
      <c r="AW99" s="150">
        <v>-1794.2247146536163</v>
      </c>
      <c r="AX99" s="150">
        <f t="shared" si="351"/>
        <v>-1035810.7171004252</v>
      </c>
      <c r="AY99" s="150">
        <v>-1794.1875808788566</v>
      </c>
      <c r="AZ99" s="150">
        <f t="shared" si="352"/>
        <v>-1037604.904681304</v>
      </c>
      <c r="BA99" s="150">
        <v>-1794.1504471040973</v>
      </c>
      <c r="BB99" s="150">
        <f t="shared" si="353"/>
        <v>-1039399.0551284081</v>
      </c>
      <c r="BC99" s="150">
        <v>-1794.1133133293374</v>
      </c>
      <c r="BD99" s="150">
        <f t="shared" si="354"/>
        <v>-1041193.1684417374</v>
      </c>
      <c r="BE99" s="150">
        <v>-1794.0761795545784</v>
      </c>
      <c r="BF99" s="150">
        <f t="shared" si="355"/>
        <v>-1042987.244621292</v>
      </c>
      <c r="BG99" s="150">
        <v>-1794.0390457798187</v>
      </c>
      <c r="BH99" s="150">
        <f t="shared" si="356"/>
        <v>-1044781.2836670718</v>
      </c>
      <c r="BI99" s="150">
        <v>-1794.0019120050595</v>
      </c>
      <c r="BJ99" s="150">
        <f t="shared" si="357"/>
        <v>-1046575.2855790769</v>
      </c>
      <c r="BK99" s="150">
        <v>-1793.9647782302995</v>
      </c>
      <c r="BL99" s="150">
        <f t="shared" si="358"/>
        <v>-1048369.2503573071</v>
      </c>
      <c r="BM99" s="150">
        <v>-1793.9276444555403</v>
      </c>
      <c r="BN99" s="150">
        <f t="shared" si="359"/>
        <v>-1050163.1780017626</v>
      </c>
      <c r="BO99" s="150">
        <v>-1793.8905106807804</v>
      </c>
      <c r="BP99" s="150">
        <f t="shared" si="360"/>
        <v>-1051957.0685124435</v>
      </c>
      <c r="BQ99" s="150">
        <v>-1793.8533769060216</v>
      </c>
      <c r="BR99" s="150">
        <f t="shared" si="361"/>
        <v>-1053750.9218893496</v>
      </c>
      <c r="BS99" s="150">
        <v>-1793.8162431312614</v>
      </c>
      <c r="BT99" s="150">
        <f t="shared" si="362"/>
        <v>-1055544.7381324808</v>
      </c>
      <c r="BU99" s="150">
        <v>-1793.7791093565024</v>
      </c>
      <c r="BV99" s="150">
        <f t="shared" si="363"/>
        <v>-1057338.5172418372</v>
      </c>
      <c r="BW99" s="150">
        <v>-1793.7419755817425</v>
      </c>
      <c r="BX99" s="150">
        <f t="shared" si="364"/>
        <v>-1059132.259217419</v>
      </c>
      <c r="BY99" s="150">
        <v>-1793.7048418069833</v>
      </c>
      <c r="BZ99" s="150">
        <f t="shared" si="365"/>
        <v>-1060925.964059226</v>
      </c>
      <c r="CA99" s="150">
        <v>-1793.6677080322236</v>
      </c>
      <c r="CB99" s="150">
        <f t="shared" si="366"/>
        <v>-1062719.6317672583</v>
      </c>
      <c r="CC99" s="150">
        <v>-1793.6305742574643</v>
      </c>
      <c r="CD99" s="150">
        <f t="shared" si="367"/>
        <v>-1064513.2623415159</v>
      </c>
      <c r="CE99" s="150">
        <v>-1793.5934404827044</v>
      </c>
      <c r="CF99" s="150">
        <f t="shared" si="368"/>
        <v>-1066306.8557819985</v>
      </c>
      <c r="CG99" s="150">
        <v>-1793.5563067079454</v>
      </c>
      <c r="CH99" s="150">
        <f t="shared" si="369"/>
        <v>-1068100.4120887064</v>
      </c>
      <c r="CI99" s="150">
        <v>-1793.5191729331852</v>
      </c>
      <c r="CJ99" s="150">
        <f t="shared" si="370"/>
        <v>-1069893.9312616396</v>
      </c>
      <c r="CK99" s="150">
        <v>-1793.4820391584265</v>
      </c>
      <c r="CL99" s="150">
        <f t="shared" si="371"/>
        <v>-1071687.413300798</v>
      </c>
      <c r="CM99" s="150">
        <v>-1793.4449053836665</v>
      </c>
      <c r="CN99" s="150">
        <f t="shared" si="372"/>
        <v>-1073480.8582061818</v>
      </c>
      <c r="CP99" s="151">
        <f t="shared" si="373"/>
        <v>-1041192.9425446078</v>
      </c>
      <c r="CQ99" s="151">
        <f t="shared" si="374"/>
        <v>-21526.463325520861</v>
      </c>
      <c r="CR99" s="151">
        <f t="shared" si="375"/>
        <v>-1062719.4058701287</v>
      </c>
    </row>
    <row r="100" spans="1:96" s="150" customFormat="1" x14ac:dyDescent="0.2">
      <c r="A100" s="146" t="s">
        <v>85</v>
      </c>
      <c r="B100" s="146" t="str">
        <f t="shared" si="328"/>
        <v>JBG</v>
      </c>
      <c r="C100" s="101" t="s">
        <v>18</v>
      </c>
      <c r="D100" s="52" t="s">
        <v>117</v>
      </c>
      <c r="E100" s="52" t="s">
        <v>118</v>
      </c>
      <c r="F100" s="52" t="str">
        <f>D100&amp;E100&amp;C100</f>
        <v>AINTPJBG</v>
      </c>
      <c r="G100" s="52" t="str">
        <f>E100&amp;C100</f>
        <v>INTPJBG</v>
      </c>
      <c r="H100" s="149">
        <v>-2096954.82</v>
      </c>
      <c r="I100" s="150">
        <v>-25567.350000000002</v>
      </c>
      <c r="J100" s="150">
        <f t="shared" si="331"/>
        <v>-2122522.17</v>
      </c>
      <c r="K100" s="150">
        <v>-25567.350000000002</v>
      </c>
      <c r="L100" s="150">
        <f t="shared" si="332"/>
        <v>-2148089.52</v>
      </c>
      <c r="M100" s="150">
        <v>-25567.350000000002</v>
      </c>
      <c r="N100" s="150">
        <f t="shared" si="333"/>
        <v>-2173656.87</v>
      </c>
      <c r="O100" s="150">
        <v>-25567.350000000002</v>
      </c>
      <c r="P100" s="150">
        <f t="shared" si="334"/>
        <v>-2199224.2200000002</v>
      </c>
      <c r="Q100" s="150">
        <v>-25567.350000000002</v>
      </c>
      <c r="R100" s="150">
        <f t="shared" si="335"/>
        <v>-2224791.5700000003</v>
      </c>
      <c r="S100" s="150">
        <v>-25567.350000000002</v>
      </c>
      <c r="T100" s="150">
        <f t="shared" si="336"/>
        <v>-2250358.9200000004</v>
      </c>
      <c r="U100" s="150">
        <v>-25567.350000000002</v>
      </c>
      <c r="V100" s="150">
        <f t="shared" si="337"/>
        <v>-2275926.2700000005</v>
      </c>
      <c r="W100" s="150">
        <v>-25567.350000000002</v>
      </c>
      <c r="X100" s="150">
        <f t="shared" si="338"/>
        <v>-2301493.6200000006</v>
      </c>
      <c r="Y100" s="150">
        <v>-25567.350000000002</v>
      </c>
      <c r="Z100" s="150">
        <f t="shared" si="339"/>
        <v>-2327060.9700000007</v>
      </c>
      <c r="AA100" s="150">
        <v>-25567.350000000002</v>
      </c>
      <c r="AB100" s="150">
        <f t="shared" si="340"/>
        <v>-2352628.3200000008</v>
      </c>
      <c r="AC100" s="150">
        <v>-25567.350000000002</v>
      </c>
      <c r="AD100" s="150">
        <f t="shared" si="341"/>
        <v>-2378195.6700000009</v>
      </c>
      <c r="AE100" s="150">
        <v>-25567.350000000002</v>
      </c>
      <c r="AF100" s="150">
        <f t="shared" si="342"/>
        <v>-2403763.0200000009</v>
      </c>
      <c r="AG100" s="150">
        <v>-25567.350000000002</v>
      </c>
      <c r="AH100" s="150">
        <f t="shared" si="343"/>
        <v>-2429330.370000001</v>
      </c>
      <c r="AI100" s="150">
        <v>-25567.350000000002</v>
      </c>
      <c r="AJ100" s="150">
        <f t="shared" si="344"/>
        <v>-2454897.7200000011</v>
      </c>
      <c r="AK100" s="150">
        <v>-25567.350000000002</v>
      </c>
      <c r="AL100" s="150">
        <f t="shared" si="345"/>
        <v>-2480465.0700000012</v>
      </c>
      <c r="AM100" s="150">
        <v>-25567.350000000002</v>
      </c>
      <c r="AN100" s="150">
        <f t="shared" si="346"/>
        <v>-2506032.4200000013</v>
      </c>
      <c r="AO100" s="150">
        <v>-25567.350000000002</v>
      </c>
      <c r="AP100" s="150">
        <f t="shared" si="347"/>
        <v>-2531599.7700000014</v>
      </c>
      <c r="AQ100" s="150">
        <v>-25567.350000000002</v>
      </c>
      <c r="AR100" s="150">
        <f t="shared" si="348"/>
        <v>-2557167.1200000015</v>
      </c>
      <c r="AS100" s="150">
        <v>-25567.350000000002</v>
      </c>
      <c r="AT100" s="150">
        <f t="shared" si="349"/>
        <v>-2582734.4700000016</v>
      </c>
      <c r="AU100" s="150">
        <v>-25567.350000000002</v>
      </c>
      <c r="AV100" s="150">
        <f t="shared" si="350"/>
        <v>-2608301.8200000017</v>
      </c>
      <c r="AW100" s="150">
        <v>-25567.350000000002</v>
      </c>
      <c r="AX100" s="150">
        <f t="shared" si="351"/>
        <v>-2633869.1700000018</v>
      </c>
      <c r="AY100" s="150">
        <v>-25567.350000000002</v>
      </c>
      <c r="AZ100" s="150">
        <f t="shared" si="352"/>
        <v>-2659436.5200000019</v>
      </c>
      <c r="BA100" s="150">
        <v>-25567.350000000002</v>
      </c>
      <c r="BB100" s="150">
        <f t="shared" si="353"/>
        <v>-2685003.870000002</v>
      </c>
      <c r="BC100" s="150">
        <v>-25567.350000000002</v>
      </c>
      <c r="BD100" s="150">
        <f t="shared" si="354"/>
        <v>-2710571.2200000021</v>
      </c>
      <c r="BE100" s="150">
        <v>-25567.350000000002</v>
      </c>
      <c r="BF100" s="150">
        <f t="shared" si="355"/>
        <v>-2736138.5700000022</v>
      </c>
      <c r="BG100" s="150">
        <v>-25567.350000000002</v>
      </c>
      <c r="BH100" s="150">
        <f t="shared" si="356"/>
        <v>-2761705.9200000023</v>
      </c>
      <c r="BI100" s="150">
        <v>-25567.350000000002</v>
      </c>
      <c r="BJ100" s="150">
        <f t="shared" si="357"/>
        <v>-2787273.2700000023</v>
      </c>
      <c r="BK100" s="150">
        <v>-25567.350000000002</v>
      </c>
      <c r="BL100" s="150">
        <f t="shared" si="358"/>
        <v>-2812840.6200000024</v>
      </c>
      <c r="BM100" s="150">
        <v>-25567.350000000002</v>
      </c>
      <c r="BN100" s="150">
        <f t="shared" si="359"/>
        <v>-2838407.9700000025</v>
      </c>
      <c r="BO100" s="150">
        <v>-25567.350000000002</v>
      </c>
      <c r="BP100" s="150">
        <f t="shared" si="360"/>
        <v>-2863975.3200000026</v>
      </c>
      <c r="BQ100" s="150">
        <v>-25567.350000000002</v>
      </c>
      <c r="BR100" s="150">
        <f t="shared" si="361"/>
        <v>-2889542.6700000027</v>
      </c>
      <c r="BS100" s="150">
        <v>-25567.350000000002</v>
      </c>
      <c r="BT100" s="150">
        <f t="shared" si="362"/>
        <v>-2915110.0200000028</v>
      </c>
      <c r="BU100" s="150">
        <v>-25567.350000000002</v>
      </c>
      <c r="BV100" s="150">
        <f t="shared" si="363"/>
        <v>-2940677.3700000029</v>
      </c>
      <c r="BW100" s="150">
        <v>-25567.350000000002</v>
      </c>
      <c r="BX100" s="150">
        <f t="shared" si="364"/>
        <v>-2966244.720000003</v>
      </c>
      <c r="BY100" s="150">
        <v>-25567.350000000002</v>
      </c>
      <c r="BZ100" s="150">
        <f t="shared" si="365"/>
        <v>-2991812.0700000031</v>
      </c>
      <c r="CA100" s="150">
        <v>-25567.350000000002</v>
      </c>
      <c r="CB100" s="150">
        <f t="shared" si="366"/>
        <v>-3017379.4200000032</v>
      </c>
      <c r="CC100" s="150">
        <v>-25567.350000000002</v>
      </c>
      <c r="CD100" s="150">
        <f t="shared" si="367"/>
        <v>-3042946.7700000033</v>
      </c>
      <c r="CE100" s="150">
        <v>-25567.350000000002</v>
      </c>
      <c r="CF100" s="150">
        <f t="shared" si="368"/>
        <v>-3068514.1200000034</v>
      </c>
      <c r="CG100" s="150">
        <v>-25567.350000000002</v>
      </c>
      <c r="CH100" s="150">
        <f t="shared" si="369"/>
        <v>-3094081.4700000035</v>
      </c>
      <c r="CI100" s="150">
        <v>-25567.350000000002</v>
      </c>
      <c r="CJ100" s="150">
        <f t="shared" si="370"/>
        <v>-3119648.8200000036</v>
      </c>
      <c r="CK100" s="150">
        <v>-25567.350000000002</v>
      </c>
      <c r="CL100" s="150">
        <f t="shared" si="371"/>
        <v>-3145216.1700000037</v>
      </c>
      <c r="CM100" s="150">
        <v>-25567.350000000002</v>
      </c>
      <c r="CN100" s="150">
        <f t="shared" si="372"/>
        <v>-3170783.5200000037</v>
      </c>
      <c r="CP100" s="151">
        <f t="shared" si="373"/>
        <v>-2710571.2200000021</v>
      </c>
      <c r="CQ100" s="151">
        <f t="shared" si="374"/>
        <v>-306808.20000000112</v>
      </c>
      <c r="CR100" s="151">
        <f t="shared" si="375"/>
        <v>-3017379.4200000032</v>
      </c>
    </row>
    <row r="101" spans="1:96" s="150" customFormat="1" x14ac:dyDescent="0.2">
      <c r="A101" s="146" t="s">
        <v>101</v>
      </c>
      <c r="B101" s="146" t="str">
        <f t="shared" si="328"/>
        <v>OR</v>
      </c>
      <c r="C101" s="10" t="s">
        <v>33</v>
      </c>
      <c r="D101" s="52" t="s">
        <v>117</v>
      </c>
      <c r="E101" s="52" t="s">
        <v>118</v>
      </c>
      <c r="F101" s="52" t="str">
        <f t="shared" ref="F101:F119" si="376">D101&amp;E101&amp;C101</f>
        <v>AINTPOR</v>
      </c>
      <c r="G101" s="52" t="str">
        <f t="shared" ref="G101:G119" si="377">E101&amp;C101</f>
        <v>INTPOR</v>
      </c>
      <c r="H101" s="149">
        <v>-140249.35</v>
      </c>
      <c r="I101" s="150">
        <v>-594.3071428853234</v>
      </c>
      <c r="J101" s="150">
        <f t="shared" si="331"/>
        <v>-140843.65714288532</v>
      </c>
      <c r="K101" s="150">
        <v>-594.23176532851016</v>
      </c>
      <c r="L101" s="150">
        <f t="shared" si="332"/>
        <v>-141437.88890821382</v>
      </c>
      <c r="M101" s="150">
        <v>-594.15638777169647</v>
      </c>
      <c r="N101" s="150">
        <f t="shared" si="333"/>
        <v>-142032.0452959855</v>
      </c>
      <c r="O101" s="150">
        <v>-594.08101021488324</v>
      </c>
      <c r="P101" s="150">
        <f t="shared" si="334"/>
        <v>-142626.1263062004</v>
      </c>
      <c r="Q101" s="150">
        <v>-594.00563265806954</v>
      </c>
      <c r="R101" s="150">
        <f t="shared" si="335"/>
        <v>-143220.13193885848</v>
      </c>
      <c r="S101" s="150">
        <v>-593.93025510125631</v>
      </c>
      <c r="T101" s="150">
        <f t="shared" si="336"/>
        <v>-143814.06219395975</v>
      </c>
      <c r="U101" s="150">
        <v>-593.85487754444262</v>
      </c>
      <c r="V101" s="150">
        <f t="shared" si="337"/>
        <v>-144407.9170715042</v>
      </c>
      <c r="W101" s="150">
        <v>-593.77949998762938</v>
      </c>
      <c r="X101" s="150">
        <f t="shared" si="338"/>
        <v>-145001.69657149183</v>
      </c>
      <c r="Y101" s="150">
        <v>-593.70412243081569</v>
      </c>
      <c r="Z101" s="150">
        <f t="shared" si="339"/>
        <v>-145595.40069392265</v>
      </c>
      <c r="AA101" s="150">
        <v>-593.62874487400245</v>
      </c>
      <c r="AB101" s="150">
        <f t="shared" si="340"/>
        <v>-146189.02943879666</v>
      </c>
      <c r="AC101" s="150">
        <v>-593.55336731718876</v>
      </c>
      <c r="AD101" s="150">
        <f t="shared" si="341"/>
        <v>-146782.58280611385</v>
      </c>
      <c r="AE101" s="150">
        <v>-593.47798976037552</v>
      </c>
      <c r="AF101" s="150">
        <f t="shared" si="342"/>
        <v>-147376.06079587422</v>
      </c>
      <c r="AG101" s="150">
        <v>-593.40261220356183</v>
      </c>
      <c r="AH101" s="150">
        <f t="shared" si="343"/>
        <v>-147969.46340807778</v>
      </c>
      <c r="AI101" s="150">
        <v>-593.32723464674859</v>
      </c>
      <c r="AJ101" s="150">
        <f t="shared" si="344"/>
        <v>-148562.79064272452</v>
      </c>
      <c r="AK101" s="150">
        <v>-593.2518570899349</v>
      </c>
      <c r="AL101" s="150">
        <f t="shared" si="345"/>
        <v>-149156.04249981444</v>
      </c>
      <c r="AM101" s="150">
        <v>-593.17647953312144</v>
      </c>
      <c r="AN101" s="150">
        <f t="shared" si="346"/>
        <v>-149749.21897934756</v>
      </c>
      <c r="AO101" s="150">
        <v>-593.10110197630775</v>
      </c>
      <c r="AP101" s="150">
        <f t="shared" si="347"/>
        <v>-150342.32008132385</v>
      </c>
      <c r="AQ101" s="150">
        <v>-593.02572441949451</v>
      </c>
      <c r="AR101" s="150">
        <f t="shared" si="348"/>
        <v>-150935.34580574336</v>
      </c>
      <c r="AS101" s="150">
        <v>-592.95034686268082</v>
      </c>
      <c r="AT101" s="150">
        <f t="shared" si="349"/>
        <v>-151528.29615260605</v>
      </c>
      <c r="AU101" s="150">
        <v>-592.87496930586758</v>
      </c>
      <c r="AV101" s="150">
        <f t="shared" si="350"/>
        <v>-152121.17112191193</v>
      </c>
      <c r="AW101" s="150">
        <v>-592.79959174905389</v>
      </c>
      <c r="AX101" s="150">
        <f t="shared" si="351"/>
        <v>-152713.97071366099</v>
      </c>
      <c r="AY101" s="150">
        <v>-592.72421419224065</v>
      </c>
      <c r="AZ101" s="150">
        <f t="shared" si="352"/>
        <v>-153306.69492785324</v>
      </c>
      <c r="BA101" s="150">
        <v>-592.64883663542696</v>
      </c>
      <c r="BB101" s="150">
        <f t="shared" si="353"/>
        <v>-153899.34376448867</v>
      </c>
      <c r="BC101" s="150">
        <v>-592.5734590786135</v>
      </c>
      <c r="BD101" s="150">
        <f t="shared" si="354"/>
        <v>-154491.91722356729</v>
      </c>
      <c r="BE101" s="150">
        <v>-592.4980815217998</v>
      </c>
      <c r="BF101" s="150">
        <f t="shared" si="355"/>
        <v>-155084.41530508909</v>
      </c>
      <c r="BG101" s="150">
        <v>-592.42270396498657</v>
      </c>
      <c r="BH101" s="150">
        <f t="shared" si="356"/>
        <v>-155676.83800905407</v>
      </c>
      <c r="BI101" s="150">
        <v>-592.34732640817288</v>
      </c>
      <c r="BJ101" s="150">
        <f t="shared" si="357"/>
        <v>-156269.18533546224</v>
      </c>
      <c r="BK101" s="150">
        <v>-592.27194885135964</v>
      </c>
      <c r="BL101" s="150">
        <f t="shared" si="358"/>
        <v>-156861.4572843136</v>
      </c>
      <c r="BM101" s="150">
        <v>-592.19657129454595</v>
      </c>
      <c r="BN101" s="150">
        <f t="shared" si="359"/>
        <v>-157453.65385560814</v>
      </c>
      <c r="BO101" s="150">
        <v>-592.12119373773271</v>
      </c>
      <c r="BP101" s="150">
        <f t="shared" si="360"/>
        <v>-158045.77504934586</v>
      </c>
      <c r="BQ101" s="150">
        <v>-592.04581618091902</v>
      </c>
      <c r="BR101" s="150">
        <f t="shared" si="361"/>
        <v>-158637.82086552677</v>
      </c>
      <c r="BS101" s="150">
        <v>-591.97043862410578</v>
      </c>
      <c r="BT101" s="150">
        <f t="shared" si="362"/>
        <v>-159229.79130415086</v>
      </c>
      <c r="BU101" s="150">
        <v>-591.89506106729209</v>
      </c>
      <c r="BV101" s="150">
        <f t="shared" si="363"/>
        <v>-159821.68636521816</v>
      </c>
      <c r="BW101" s="150">
        <v>-591.81968351047885</v>
      </c>
      <c r="BX101" s="150">
        <f t="shared" si="364"/>
        <v>-160413.50604872865</v>
      </c>
      <c r="BY101" s="150">
        <v>-591.74430595366516</v>
      </c>
      <c r="BZ101" s="150">
        <f t="shared" si="365"/>
        <v>-161005.25035468233</v>
      </c>
      <c r="CA101" s="150">
        <v>-591.66892839685192</v>
      </c>
      <c r="CB101" s="150">
        <f t="shared" si="366"/>
        <v>-161596.91928307919</v>
      </c>
      <c r="CC101" s="150">
        <v>-591.59355084003823</v>
      </c>
      <c r="CD101" s="150">
        <f t="shared" si="367"/>
        <v>-162188.51283391923</v>
      </c>
      <c r="CE101" s="150">
        <v>-591.518173283225</v>
      </c>
      <c r="CF101" s="150">
        <f t="shared" si="368"/>
        <v>-162780.03100720246</v>
      </c>
      <c r="CG101" s="150">
        <v>-591.4427957264113</v>
      </c>
      <c r="CH101" s="150">
        <f t="shared" si="369"/>
        <v>-163371.47380292887</v>
      </c>
      <c r="CI101" s="150">
        <v>-591.36741816959784</v>
      </c>
      <c r="CJ101" s="150">
        <f t="shared" si="370"/>
        <v>-163962.84122109847</v>
      </c>
      <c r="CK101" s="150">
        <v>-591.29204061278415</v>
      </c>
      <c r="CL101" s="150">
        <f t="shared" si="371"/>
        <v>-164554.13326171125</v>
      </c>
      <c r="CM101" s="150">
        <v>-591.21666305597091</v>
      </c>
      <c r="CN101" s="150">
        <f t="shared" si="372"/>
        <v>-165145.34992476722</v>
      </c>
      <c r="CP101" s="151">
        <f t="shared" si="373"/>
        <v>-154491.45867676332</v>
      </c>
      <c r="CQ101" s="151">
        <f t="shared" si="374"/>
        <v>-7105.0020595119277</v>
      </c>
      <c r="CR101" s="151">
        <f t="shared" si="375"/>
        <v>-161596.46073627524</v>
      </c>
    </row>
    <row r="102" spans="1:96" s="150" customFormat="1" x14ac:dyDescent="0.2">
      <c r="A102" s="146" t="s">
        <v>112</v>
      </c>
      <c r="B102" s="146" t="str">
        <f t="shared" si="328"/>
        <v>CAEE</v>
      </c>
      <c r="C102" s="10" t="s">
        <v>45</v>
      </c>
      <c r="D102" s="52" t="s">
        <v>117</v>
      </c>
      <c r="E102" s="52" t="s">
        <v>118</v>
      </c>
      <c r="F102" s="52" t="str">
        <f t="shared" si="376"/>
        <v>AINTPCAEE</v>
      </c>
      <c r="G102" s="52" t="str">
        <f t="shared" si="377"/>
        <v>INTPCAEE</v>
      </c>
      <c r="H102" s="149">
        <v>-3718.65</v>
      </c>
      <c r="I102" s="150">
        <v>239.79939599658431</v>
      </c>
      <c r="J102" s="150">
        <f t="shared" si="331"/>
        <v>-3478.8506040034158</v>
      </c>
      <c r="K102" s="150">
        <v>246.27152132308635</v>
      </c>
      <c r="L102" s="150">
        <f t="shared" si="332"/>
        <v>-3232.5790826803295</v>
      </c>
      <c r="M102" s="150">
        <v>252.74364664958833</v>
      </c>
      <c r="N102" s="150">
        <f t="shared" si="333"/>
        <v>-2979.8354360307412</v>
      </c>
      <c r="O102" s="150">
        <v>259.21577197609031</v>
      </c>
      <c r="P102" s="150">
        <f t="shared" si="334"/>
        <v>-2720.6196640546509</v>
      </c>
      <c r="Q102" s="150">
        <v>265.68789730259238</v>
      </c>
      <c r="R102" s="150">
        <f t="shared" si="335"/>
        <v>-2454.9317667520586</v>
      </c>
      <c r="S102" s="150">
        <v>272.16002262909439</v>
      </c>
      <c r="T102" s="150">
        <f t="shared" si="336"/>
        <v>-2182.7717441229643</v>
      </c>
      <c r="U102" s="150">
        <v>278.63214795559645</v>
      </c>
      <c r="V102" s="150">
        <f t="shared" si="337"/>
        <v>-1904.1395961673679</v>
      </c>
      <c r="W102" s="150">
        <v>285.10427328209846</v>
      </c>
      <c r="X102" s="150">
        <f t="shared" si="338"/>
        <v>-1619.0353228852696</v>
      </c>
      <c r="Y102" s="150">
        <v>291.57639860860047</v>
      </c>
      <c r="Z102" s="150">
        <f t="shared" si="339"/>
        <v>-1327.4589242766692</v>
      </c>
      <c r="AA102" s="150">
        <v>298.04852393510248</v>
      </c>
      <c r="AB102" s="150">
        <f t="shared" si="340"/>
        <v>-1029.4104003415669</v>
      </c>
      <c r="AC102" s="150">
        <v>304.52064926160449</v>
      </c>
      <c r="AD102" s="150">
        <f t="shared" si="341"/>
        <v>-724.88975107996237</v>
      </c>
      <c r="AE102" s="150">
        <v>310.9927745881065</v>
      </c>
      <c r="AF102" s="150">
        <f t="shared" si="342"/>
        <v>-413.89697649185587</v>
      </c>
      <c r="AG102" s="150">
        <v>317.46489991460857</v>
      </c>
      <c r="AH102" s="150">
        <f t="shared" si="343"/>
        <v>-96.432076577247301</v>
      </c>
      <c r="AI102" s="150">
        <v>323.93702524111058</v>
      </c>
      <c r="AJ102" s="150">
        <f t="shared" si="344"/>
        <v>227.50494866386327</v>
      </c>
      <c r="AK102" s="150">
        <v>330.40915056761258</v>
      </c>
      <c r="AL102" s="150">
        <f t="shared" si="345"/>
        <v>557.9140992314758</v>
      </c>
      <c r="AM102" s="150">
        <v>336.88127589411459</v>
      </c>
      <c r="AN102" s="150">
        <f t="shared" si="346"/>
        <v>894.79537512559045</v>
      </c>
      <c r="AO102" s="150">
        <v>343.35340122061666</v>
      </c>
      <c r="AP102" s="150">
        <f t="shared" si="347"/>
        <v>1238.1487763462071</v>
      </c>
      <c r="AQ102" s="150">
        <v>349.82552654711867</v>
      </c>
      <c r="AR102" s="150">
        <f t="shared" si="348"/>
        <v>1587.9743028933258</v>
      </c>
      <c r="AS102" s="150">
        <v>356.29765187362068</v>
      </c>
      <c r="AT102" s="150">
        <f t="shared" si="349"/>
        <v>1944.2719547669465</v>
      </c>
      <c r="AU102" s="150">
        <v>362.76977720012269</v>
      </c>
      <c r="AV102" s="150">
        <f t="shared" si="350"/>
        <v>2307.0417319670692</v>
      </c>
      <c r="AW102" s="150">
        <v>369.2419025266247</v>
      </c>
      <c r="AX102" s="150">
        <f t="shared" si="351"/>
        <v>2676.2836344936941</v>
      </c>
      <c r="AY102" s="150">
        <v>375.71402785312671</v>
      </c>
      <c r="AZ102" s="150">
        <f t="shared" si="352"/>
        <v>3051.997662346821</v>
      </c>
      <c r="BA102" s="150">
        <v>382.18615317962877</v>
      </c>
      <c r="BB102" s="150">
        <f t="shared" si="353"/>
        <v>3434.18381552645</v>
      </c>
      <c r="BC102" s="150">
        <v>388.65827850613078</v>
      </c>
      <c r="BD102" s="150">
        <f t="shared" si="354"/>
        <v>3822.8420940325809</v>
      </c>
      <c r="BE102" s="150">
        <v>395.13040383263279</v>
      </c>
      <c r="BF102" s="150">
        <f t="shared" si="355"/>
        <v>4217.9724978652139</v>
      </c>
      <c r="BG102" s="150">
        <v>401.6025291591348</v>
      </c>
      <c r="BH102" s="150">
        <f t="shared" si="356"/>
        <v>4619.5750270243489</v>
      </c>
      <c r="BI102" s="150">
        <v>408.07465448563681</v>
      </c>
      <c r="BJ102" s="150">
        <f t="shared" si="357"/>
        <v>5027.6496815099854</v>
      </c>
      <c r="BK102" s="150">
        <v>414.54677981213882</v>
      </c>
      <c r="BL102" s="150">
        <f t="shared" si="358"/>
        <v>5442.1964613221244</v>
      </c>
      <c r="BM102" s="150">
        <v>421.01890513864089</v>
      </c>
      <c r="BN102" s="150">
        <f t="shared" si="359"/>
        <v>5863.2153664607649</v>
      </c>
      <c r="BO102" s="150">
        <v>427.4910304651429</v>
      </c>
      <c r="BP102" s="150">
        <f t="shared" si="360"/>
        <v>6290.7063969259079</v>
      </c>
      <c r="BQ102" s="150">
        <v>433.96315579164491</v>
      </c>
      <c r="BR102" s="150">
        <f t="shared" si="361"/>
        <v>6724.6695527175525</v>
      </c>
      <c r="BS102" s="150">
        <v>440.43528111814692</v>
      </c>
      <c r="BT102" s="150">
        <f t="shared" si="362"/>
        <v>7165.1048338356995</v>
      </c>
      <c r="BU102" s="150">
        <v>446.90740644464893</v>
      </c>
      <c r="BV102" s="150">
        <f t="shared" si="363"/>
        <v>7612.0122402803481</v>
      </c>
      <c r="BW102" s="150">
        <v>453.37953177115094</v>
      </c>
      <c r="BX102" s="150">
        <f t="shared" si="364"/>
        <v>8065.3917720514992</v>
      </c>
      <c r="BY102" s="150">
        <v>459.85165709765295</v>
      </c>
      <c r="BZ102" s="150">
        <f t="shared" si="365"/>
        <v>8525.2434291491518</v>
      </c>
      <c r="CA102" s="150">
        <v>466.32378242415501</v>
      </c>
      <c r="CB102" s="150">
        <f t="shared" si="366"/>
        <v>8991.5672115733068</v>
      </c>
      <c r="CC102" s="150">
        <v>472.79590775065702</v>
      </c>
      <c r="CD102" s="150">
        <f t="shared" si="367"/>
        <v>9464.3631193239635</v>
      </c>
      <c r="CE102" s="150">
        <v>479.26803307715903</v>
      </c>
      <c r="CF102" s="150">
        <f t="shared" si="368"/>
        <v>9943.6311524011217</v>
      </c>
      <c r="CG102" s="150">
        <v>485.74015840366104</v>
      </c>
      <c r="CH102" s="150">
        <f t="shared" si="369"/>
        <v>10429.371310804783</v>
      </c>
      <c r="CI102" s="150">
        <v>492.21228373016311</v>
      </c>
      <c r="CJ102" s="150">
        <f t="shared" si="370"/>
        <v>10921.583594534946</v>
      </c>
      <c r="CK102" s="150">
        <v>498.68440905666512</v>
      </c>
      <c r="CL102" s="150">
        <f t="shared" si="371"/>
        <v>11420.268003591611</v>
      </c>
      <c r="CM102" s="150">
        <v>505.15653438316713</v>
      </c>
      <c r="CN102" s="150">
        <f t="shared" si="372"/>
        <v>11925.424537974777</v>
      </c>
      <c r="CP102" s="151">
        <f t="shared" si="373"/>
        <v>3862.2141897688002</v>
      </c>
      <c r="CQ102" s="151">
        <f t="shared" si="374"/>
        <v>5168.7251175407273</v>
      </c>
      <c r="CR102" s="151">
        <f t="shared" si="375"/>
        <v>9030.9393073095271</v>
      </c>
    </row>
    <row r="103" spans="1:96" s="150" customFormat="1" x14ac:dyDescent="0.2">
      <c r="A103" s="146" t="s">
        <v>82</v>
      </c>
      <c r="B103" s="146" t="str">
        <f t="shared" si="328"/>
        <v>SG</v>
      </c>
      <c r="C103" s="10" t="s">
        <v>16</v>
      </c>
      <c r="D103" s="52" t="s">
        <v>117</v>
      </c>
      <c r="E103" s="52" t="s">
        <v>118</v>
      </c>
      <c r="F103" s="52" t="str">
        <f t="shared" si="376"/>
        <v>AINTPSG</v>
      </c>
      <c r="G103" s="52" t="str">
        <f t="shared" si="377"/>
        <v>INTPSG</v>
      </c>
      <c r="H103" s="149">
        <v>-60072645.189999998</v>
      </c>
      <c r="I103" s="150">
        <v>-264248.49780586688</v>
      </c>
      <c r="J103" s="150">
        <f t="shared" si="331"/>
        <v>-60336893.687805861</v>
      </c>
      <c r="K103" s="150">
        <v>-264153.372260459</v>
      </c>
      <c r="L103" s="150">
        <f t="shared" si="332"/>
        <v>-60601047.06006632</v>
      </c>
      <c r="M103" s="150">
        <v>-264058.24671505118</v>
      </c>
      <c r="N103" s="150">
        <f t="shared" si="333"/>
        <v>-60865105.306781374</v>
      </c>
      <c r="O103" s="150">
        <v>-263963.1211696433</v>
      </c>
      <c r="P103" s="150">
        <f t="shared" si="334"/>
        <v>-61129068.427951016</v>
      </c>
      <c r="Q103" s="150">
        <v>-263867.99562423542</v>
      </c>
      <c r="R103" s="150">
        <f t="shared" si="335"/>
        <v>-61392936.423575252</v>
      </c>
      <c r="S103" s="150">
        <v>-263772.8700788276</v>
      </c>
      <c r="T103" s="150">
        <f t="shared" si="336"/>
        <v>-61656709.293654077</v>
      </c>
      <c r="U103" s="150">
        <v>-263677.74453341973</v>
      </c>
      <c r="V103" s="150">
        <f t="shared" si="337"/>
        <v>-61920387.038187496</v>
      </c>
      <c r="W103" s="150">
        <v>-263582.61898801191</v>
      </c>
      <c r="X103" s="150">
        <f t="shared" si="338"/>
        <v>-62183969.657175511</v>
      </c>
      <c r="Y103" s="150">
        <v>-263487.49344260403</v>
      </c>
      <c r="Z103" s="150">
        <f t="shared" si="339"/>
        <v>-62447457.150618114</v>
      </c>
      <c r="AA103" s="150">
        <v>-263392.36789719615</v>
      </c>
      <c r="AB103" s="150">
        <f t="shared" si="340"/>
        <v>-62710849.518515311</v>
      </c>
      <c r="AC103" s="150">
        <v>-263297.24235178833</v>
      </c>
      <c r="AD103" s="150">
        <f t="shared" si="341"/>
        <v>-62974146.760867096</v>
      </c>
      <c r="AE103" s="150">
        <v>-263202.11680638045</v>
      </c>
      <c r="AF103" s="150">
        <f t="shared" si="342"/>
        <v>-63237348.877673477</v>
      </c>
      <c r="AG103" s="150">
        <v>-263106.99126097263</v>
      </c>
      <c r="AH103" s="150">
        <f t="shared" si="343"/>
        <v>-63500455.868934453</v>
      </c>
      <c r="AI103" s="150">
        <v>-263011.86571556475</v>
      </c>
      <c r="AJ103" s="150">
        <f t="shared" si="344"/>
        <v>-63763467.734650016</v>
      </c>
      <c r="AK103" s="150">
        <v>-262916.74017015687</v>
      </c>
      <c r="AL103" s="150">
        <f t="shared" si="345"/>
        <v>-64026384.474820174</v>
      </c>
      <c r="AM103" s="150">
        <v>-262821.61462474905</v>
      </c>
      <c r="AN103" s="150">
        <f t="shared" si="346"/>
        <v>-64289206.08944492</v>
      </c>
      <c r="AO103" s="150">
        <v>-262726.48907934118</v>
      </c>
      <c r="AP103" s="150">
        <f t="shared" si="347"/>
        <v>-64551932.578524262</v>
      </c>
      <c r="AQ103" s="150">
        <v>-262631.36353393336</v>
      </c>
      <c r="AR103" s="150">
        <f t="shared" si="348"/>
        <v>-64814563.942058198</v>
      </c>
      <c r="AS103" s="150">
        <v>-262536.23798852548</v>
      </c>
      <c r="AT103" s="150">
        <f t="shared" si="349"/>
        <v>-65077100.180046722</v>
      </c>
      <c r="AU103" s="150">
        <v>-262441.1124431176</v>
      </c>
      <c r="AV103" s="150">
        <f t="shared" si="350"/>
        <v>-65339541.292489842</v>
      </c>
      <c r="AW103" s="150">
        <v>-262345.98689770978</v>
      </c>
      <c r="AX103" s="150">
        <f t="shared" si="351"/>
        <v>-65601887.279387549</v>
      </c>
      <c r="AY103" s="150">
        <v>-262250.8613523019</v>
      </c>
      <c r="AZ103" s="150">
        <f t="shared" si="352"/>
        <v>-65864138.140739851</v>
      </c>
      <c r="BA103" s="150">
        <v>-262155.73580689408</v>
      </c>
      <c r="BB103" s="150">
        <f t="shared" si="353"/>
        <v>-66126293.876546748</v>
      </c>
      <c r="BC103" s="150">
        <v>-262060.61026148617</v>
      </c>
      <c r="BD103" s="150">
        <f t="shared" si="354"/>
        <v>-66388354.486808233</v>
      </c>
      <c r="BE103" s="150">
        <v>-261965.4847160783</v>
      </c>
      <c r="BF103" s="150">
        <f t="shared" si="355"/>
        <v>-66650319.971524313</v>
      </c>
      <c r="BG103" s="150">
        <v>-261870.35917067048</v>
      </c>
      <c r="BH103" s="150">
        <f t="shared" si="356"/>
        <v>-66912190.330694981</v>
      </c>
      <c r="BI103" s="150">
        <v>-261775.23362526266</v>
      </c>
      <c r="BJ103" s="150">
        <f t="shared" si="357"/>
        <v>-67173965.564320236</v>
      </c>
      <c r="BK103" s="150">
        <v>-261680.10807985478</v>
      </c>
      <c r="BL103" s="150">
        <f t="shared" si="358"/>
        <v>-67435645.672400087</v>
      </c>
      <c r="BM103" s="150">
        <v>-261584.9825344469</v>
      </c>
      <c r="BN103" s="150">
        <f t="shared" si="359"/>
        <v>-67697230.65493454</v>
      </c>
      <c r="BO103" s="150">
        <v>-261489.85698903902</v>
      </c>
      <c r="BP103" s="150">
        <f t="shared" si="360"/>
        <v>-67958720.511923581</v>
      </c>
      <c r="BQ103" s="150">
        <v>-261394.7314436312</v>
      </c>
      <c r="BR103" s="150">
        <f t="shared" si="361"/>
        <v>-68220115.24336721</v>
      </c>
      <c r="BS103" s="150">
        <v>-261299.60589822338</v>
      </c>
      <c r="BT103" s="150">
        <f t="shared" si="362"/>
        <v>-68481414.849265426</v>
      </c>
      <c r="BU103" s="150">
        <v>-261204.4803528155</v>
      </c>
      <c r="BV103" s="150">
        <f t="shared" si="363"/>
        <v>-68742619.329618245</v>
      </c>
      <c r="BW103" s="150">
        <v>-261109.35480740762</v>
      </c>
      <c r="BX103" s="150">
        <f t="shared" si="364"/>
        <v>-69003728.684425652</v>
      </c>
      <c r="BY103" s="150">
        <v>-261014.22926199975</v>
      </c>
      <c r="BZ103" s="150">
        <f t="shared" si="365"/>
        <v>-69264742.913687646</v>
      </c>
      <c r="CA103" s="150">
        <v>-260919.10371659193</v>
      </c>
      <c r="CB103" s="150">
        <f t="shared" si="366"/>
        <v>-69525662.017404243</v>
      </c>
      <c r="CC103" s="150">
        <v>-260823.97817118411</v>
      </c>
      <c r="CD103" s="150">
        <f t="shared" si="367"/>
        <v>-69786485.995575428</v>
      </c>
      <c r="CE103" s="150">
        <v>-260728.85262577623</v>
      </c>
      <c r="CF103" s="150">
        <f t="shared" si="368"/>
        <v>-70047214.8482012</v>
      </c>
      <c r="CG103" s="150">
        <v>-260633.72708036835</v>
      </c>
      <c r="CH103" s="150">
        <f t="shared" si="369"/>
        <v>-70307848.575281575</v>
      </c>
      <c r="CI103" s="150">
        <v>-260538.60153496047</v>
      </c>
      <c r="CJ103" s="150">
        <f t="shared" si="370"/>
        <v>-70568387.176816538</v>
      </c>
      <c r="CK103" s="150">
        <v>-260443.47598955265</v>
      </c>
      <c r="CL103" s="150">
        <f t="shared" si="371"/>
        <v>-70828830.652806088</v>
      </c>
      <c r="CM103" s="150">
        <v>-260348.35044414483</v>
      </c>
      <c r="CN103" s="150">
        <f t="shared" si="372"/>
        <v>-71089179.003250226</v>
      </c>
      <c r="CP103" s="151">
        <f t="shared" si="373"/>
        <v>-66387775.806407005</v>
      </c>
      <c r="CQ103" s="151">
        <f t="shared" si="374"/>
        <v>-3137307.5305960029</v>
      </c>
      <c r="CR103" s="151">
        <f t="shared" si="375"/>
        <v>-69525083.337003008</v>
      </c>
    </row>
    <row r="104" spans="1:96" s="150" customFormat="1" x14ac:dyDescent="0.2">
      <c r="A104" s="146" t="s">
        <v>78</v>
      </c>
      <c r="B104" s="146" t="str">
        <f t="shared" si="328"/>
        <v>CAGE</v>
      </c>
      <c r="C104" s="10" t="s">
        <v>14</v>
      </c>
      <c r="D104" s="52" t="s">
        <v>117</v>
      </c>
      <c r="E104" s="52" t="s">
        <v>118</v>
      </c>
      <c r="F104" s="52" t="str">
        <f t="shared" si="376"/>
        <v>AINTPCAGE</v>
      </c>
      <c r="G104" s="52" t="str">
        <f t="shared" si="377"/>
        <v>INTPCAGE</v>
      </c>
      <c r="H104" s="149">
        <v>-30729559.550000001</v>
      </c>
      <c r="I104" s="150">
        <v>-221564.35091414122</v>
      </c>
      <c r="J104" s="150">
        <f t="shared" si="331"/>
        <v>-30951123.900914144</v>
      </c>
      <c r="K104" s="150">
        <v>-221506.42309759572</v>
      </c>
      <c r="L104" s="150">
        <f t="shared" si="332"/>
        <v>-31172630.324011739</v>
      </c>
      <c r="M104" s="150">
        <v>-221448.49528105013</v>
      </c>
      <c r="N104" s="150">
        <f t="shared" si="333"/>
        <v>-31394078.819292791</v>
      </c>
      <c r="O104" s="150">
        <v>-221390.56746450462</v>
      </c>
      <c r="P104" s="150">
        <f t="shared" si="334"/>
        <v>-31615469.386757296</v>
      </c>
      <c r="Q104" s="150">
        <v>-221332.63964795903</v>
      </c>
      <c r="R104" s="150">
        <f t="shared" si="335"/>
        <v>-31836802.026405256</v>
      </c>
      <c r="S104" s="150">
        <v>-221274.7118314135</v>
      </c>
      <c r="T104" s="150">
        <f t="shared" si="336"/>
        <v>-32058076.738236669</v>
      </c>
      <c r="U104" s="150">
        <v>-221216.78401486791</v>
      </c>
      <c r="V104" s="150">
        <f t="shared" si="337"/>
        <v>-32279293.522251539</v>
      </c>
      <c r="W104" s="150">
        <v>-221158.85619832241</v>
      </c>
      <c r="X104" s="150">
        <f t="shared" si="338"/>
        <v>-32500452.378449861</v>
      </c>
      <c r="Y104" s="150">
        <v>-221100.92838177682</v>
      </c>
      <c r="Z104" s="150">
        <f t="shared" si="339"/>
        <v>-32721553.306831639</v>
      </c>
      <c r="AA104" s="150">
        <v>-221043.00056523131</v>
      </c>
      <c r="AB104" s="150">
        <f t="shared" si="340"/>
        <v>-32942596.30739687</v>
      </c>
      <c r="AC104" s="150">
        <v>-220985.07274868572</v>
      </c>
      <c r="AD104" s="150">
        <f t="shared" si="341"/>
        <v>-33163581.380145557</v>
      </c>
      <c r="AE104" s="150">
        <v>-220927.14493214019</v>
      </c>
      <c r="AF104" s="150">
        <f t="shared" si="342"/>
        <v>-33384508.525077697</v>
      </c>
      <c r="AG104" s="150">
        <v>-220869.21711559457</v>
      </c>
      <c r="AH104" s="150">
        <f t="shared" si="343"/>
        <v>-33605377.742193289</v>
      </c>
      <c r="AI104" s="150">
        <v>-220811.28929904909</v>
      </c>
      <c r="AJ104" s="150">
        <f t="shared" si="344"/>
        <v>-33826189.031492338</v>
      </c>
      <c r="AK104" s="150">
        <v>-220753.36148250347</v>
      </c>
      <c r="AL104" s="150">
        <f t="shared" si="345"/>
        <v>-34046942.392974839</v>
      </c>
      <c r="AM104" s="150">
        <v>-220695.433665958</v>
      </c>
      <c r="AN104" s="150">
        <f t="shared" si="346"/>
        <v>-34267637.8266408</v>
      </c>
      <c r="AO104" s="150">
        <v>-220637.50584941235</v>
      </c>
      <c r="AP104" s="150">
        <f t="shared" si="347"/>
        <v>-34488275.332490213</v>
      </c>
      <c r="AQ104" s="150">
        <v>-220579.57803286685</v>
      </c>
      <c r="AR104" s="150">
        <f t="shared" si="348"/>
        <v>-34708854.910523079</v>
      </c>
      <c r="AS104" s="150">
        <v>-220521.65021632126</v>
      </c>
      <c r="AT104" s="150">
        <f t="shared" si="349"/>
        <v>-34929376.560739398</v>
      </c>
      <c r="AU104" s="150">
        <v>-220463.72239977575</v>
      </c>
      <c r="AV104" s="150">
        <f t="shared" si="350"/>
        <v>-35149840.283139177</v>
      </c>
      <c r="AW104" s="150">
        <v>-220405.79458323016</v>
      </c>
      <c r="AX104" s="150">
        <f t="shared" si="351"/>
        <v>-35370246.077722408</v>
      </c>
      <c r="AY104" s="150">
        <v>-220347.86676668463</v>
      </c>
      <c r="AZ104" s="150">
        <f t="shared" si="352"/>
        <v>-35590593.944489092</v>
      </c>
      <c r="BA104" s="150">
        <v>-220289.93895013904</v>
      </c>
      <c r="BB104" s="150">
        <f t="shared" si="353"/>
        <v>-35810883.883439228</v>
      </c>
      <c r="BC104" s="150">
        <v>-220232.01113359354</v>
      </c>
      <c r="BD104" s="150">
        <f t="shared" si="354"/>
        <v>-36031115.894572824</v>
      </c>
      <c r="BE104" s="150">
        <v>-220174.08331704795</v>
      </c>
      <c r="BF104" s="150">
        <f t="shared" si="355"/>
        <v>-36251289.977889873</v>
      </c>
      <c r="BG104" s="150">
        <v>-220116.15550050244</v>
      </c>
      <c r="BH104" s="150">
        <f t="shared" si="356"/>
        <v>-36471406.133390374</v>
      </c>
      <c r="BI104" s="150">
        <v>-220058.22768395685</v>
      </c>
      <c r="BJ104" s="150">
        <f t="shared" si="357"/>
        <v>-36691464.361074328</v>
      </c>
      <c r="BK104" s="150">
        <v>-220000.29986741132</v>
      </c>
      <c r="BL104" s="150">
        <f t="shared" si="358"/>
        <v>-36911464.660941742</v>
      </c>
      <c r="BM104" s="150">
        <v>-219942.3720508657</v>
      </c>
      <c r="BN104" s="150">
        <f t="shared" si="359"/>
        <v>-37131407.032992609</v>
      </c>
      <c r="BO104" s="150">
        <v>-219884.44423432022</v>
      </c>
      <c r="BP104" s="150">
        <f t="shared" si="360"/>
        <v>-37351291.477226928</v>
      </c>
      <c r="BQ104" s="150">
        <v>-219826.5164177746</v>
      </c>
      <c r="BR104" s="150">
        <f t="shared" si="361"/>
        <v>-37571117.993644699</v>
      </c>
      <c r="BS104" s="150">
        <v>-219768.58860122913</v>
      </c>
      <c r="BT104" s="150">
        <f t="shared" si="362"/>
        <v>-37790886.582245931</v>
      </c>
      <c r="BU104" s="150">
        <v>-219710.66078468348</v>
      </c>
      <c r="BV104" s="150">
        <f t="shared" si="363"/>
        <v>-38010597.243030615</v>
      </c>
      <c r="BW104" s="150">
        <v>-219652.73296813801</v>
      </c>
      <c r="BX104" s="150">
        <f t="shared" si="364"/>
        <v>-38230249.975998752</v>
      </c>
      <c r="BY104" s="150">
        <v>-219594.80515159239</v>
      </c>
      <c r="BZ104" s="150">
        <f t="shared" si="365"/>
        <v>-38449844.781150341</v>
      </c>
      <c r="CA104" s="150">
        <v>-219536.87733504688</v>
      </c>
      <c r="CB104" s="150">
        <f t="shared" si="366"/>
        <v>-38669381.65848539</v>
      </c>
      <c r="CC104" s="150">
        <v>-219478.94951850129</v>
      </c>
      <c r="CD104" s="150">
        <f t="shared" si="367"/>
        <v>-38888860.608003892</v>
      </c>
      <c r="CE104" s="150">
        <v>-219421.02170195576</v>
      </c>
      <c r="CF104" s="150">
        <f t="shared" si="368"/>
        <v>-39108281.629705846</v>
      </c>
      <c r="CG104" s="150">
        <v>-219363.09388541017</v>
      </c>
      <c r="CH104" s="150">
        <f t="shared" si="369"/>
        <v>-39327644.723591253</v>
      </c>
      <c r="CI104" s="150">
        <v>-219305.16606886467</v>
      </c>
      <c r="CJ104" s="150">
        <f t="shared" si="370"/>
        <v>-39546949.88966012</v>
      </c>
      <c r="CK104" s="150">
        <v>-219247.23825231908</v>
      </c>
      <c r="CL104" s="150">
        <f t="shared" si="371"/>
        <v>-39766197.127912439</v>
      </c>
      <c r="CM104" s="150">
        <v>-219189.31043577357</v>
      </c>
      <c r="CN104" s="150">
        <f t="shared" si="372"/>
        <v>-39985386.438348211</v>
      </c>
      <c r="CP104" s="151">
        <f t="shared" si="373"/>
        <v>-36030763.500355504</v>
      </c>
      <c r="CQ104" s="151">
        <f t="shared" si="374"/>
        <v>-2638265.7639125735</v>
      </c>
      <c r="CR104" s="151">
        <f t="shared" si="375"/>
        <v>-38669029.264268078</v>
      </c>
    </row>
    <row r="105" spans="1:96" s="150" customFormat="1" x14ac:dyDescent="0.2">
      <c r="A105" s="146" t="s">
        <v>81</v>
      </c>
      <c r="B105" s="146" t="str">
        <f t="shared" si="328"/>
        <v>CAGW</v>
      </c>
      <c r="C105" s="10" t="s">
        <v>15</v>
      </c>
      <c r="D105" s="52" t="s">
        <v>117</v>
      </c>
      <c r="E105" s="52" t="s">
        <v>118</v>
      </c>
      <c r="F105" s="52" t="str">
        <f t="shared" si="376"/>
        <v>AINTPCAGW</v>
      </c>
      <c r="G105" s="52" t="str">
        <f t="shared" si="377"/>
        <v>INTPCAGW</v>
      </c>
      <c r="H105" s="149">
        <v>-21091507.93</v>
      </c>
      <c r="I105" s="150">
        <v>-42126.932729681037</v>
      </c>
      <c r="J105" s="150">
        <f t="shared" si="331"/>
        <v>-21133634.86272968</v>
      </c>
      <c r="K105" s="150">
        <v>-42124.854410913038</v>
      </c>
      <c r="L105" s="150">
        <f t="shared" si="332"/>
        <v>-21175759.717140593</v>
      </c>
      <c r="M105" s="150">
        <v>-42122.776092145054</v>
      </c>
      <c r="N105" s="150">
        <f t="shared" si="333"/>
        <v>-21217882.493232738</v>
      </c>
      <c r="O105" s="150">
        <v>-42120.697773377055</v>
      </c>
      <c r="P105" s="150">
        <f t="shared" si="334"/>
        <v>-21260003.191006117</v>
      </c>
      <c r="Q105" s="150">
        <v>-42118.61945460907</v>
      </c>
      <c r="R105" s="150">
        <f t="shared" si="335"/>
        <v>-21302121.810460724</v>
      </c>
      <c r="S105" s="150">
        <v>-42116.541135841078</v>
      </c>
      <c r="T105" s="150">
        <f t="shared" si="336"/>
        <v>-21344238.351596564</v>
      </c>
      <c r="U105" s="150">
        <v>-42114.462817073094</v>
      </c>
      <c r="V105" s="150">
        <f t="shared" si="337"/>
        <v>-21386352.814413637</v>
      </c>
      <c r="W105" s="150">
        <v>-42112.384498305095</v>
      </c>
      <c r="X105" s="150">
        <f t="shared" si="338"/>
        <v>-21428465.198911943</v>
      </c>
      <c r="Y105" s="150">
        <v>-42110.30617953711</v>
      </c>
      <c r="Z105" s="150">
        <f t="shared" si="339"/>
        <v>-21470575.505091481</v>
      </c>
      <c r="AA105" s="150">
        <v>-42108.227860769111</v>
      </c>
      <c r="AB105" s="150">
        <f t="shared" si="340"/>
        <v>-21512683.732952248</v>
      </c>
      <c r="AC105" s="150">
        <v>-42106.149542001127</v>
      </c>
      <c r="AD105" s="150">
        <f t="shared" si="341"/>
        <v>-21554789.882494248</v>
      </c>
      <c r="AE105" s="150">
        <v>-42104.071223233135</v>
      </c>
      <c r="AF105" s="150">
        <f t="shared" si="342"/>
        <v>-21596893.953717481</v>
      </c>
      <c r="AG105" s="150">
        <v>-42101.992904465144</v>
      </c>
      <c r="AH105" s="150">
        <f t="shared" si="343"/>
        <v>-21638995.946621947</v>
      </c>
      <c r="AI105" s="150">
        <v>-42099.914585697152</v>
      </c>
      <c r="AJ105" s="150">
        <f t="shared" si="344"/>
        <v>-21681095.861207645</v>
      </c>
      <c r="AK105" s="150">
        <v>-42097.836266929167</v>
      </c>
      <c r="AL105" s="150">
        <f t="shared" si="345"/>
        <v>-21723193.697474573</v>
      </c>
      <c r="AM105" s="150">
        <v>-42095.757948161168</v>
      </c>
      <c r="AN105" s="150">
        <f t="shared" si="346"/>
        <v>-21765289.455422733</v>
      </c>
      <c r="AO105" s="150">
        <v>-42093.679629393184</v>
      </c>
      <c r="AP105" s="150">
        <f t="shared" si="347"/>
        <v>-21807383.135052126</v>
      </c>
      <c r="AQ105" s="150">
        <v>-42091.601310625185</v>
      </c>
      <c r="AR105" s="150">
        <f t="shared" si="348"/>
        <v>-21849474.736362752</v>
      </c>
      <c r="AS105" s="150">
        <v>-42089.522991857208</v>
      </c>
      <c r="AT105" s="150">
        <f t="shared" si="349"/>
        <v>-21891564.25935461</v>
      </c>
      <c r="AU105" s="150">
        <v>-42087.444673089209</v>
      </c>
      <c r="AV105" s="150">
        <f t="shared" si="350"/>
        <v>-21933651.704027697</v>
      </c>
      <c r="AW105" s="150">
        <v>-42085.366354321224</v>
      </c>
      <c r="AX105" s="150">
        <f t="shared" si="351"/>
        <v>-21975737.070382018</v>
      </c>
      <c r="AY105" s="150">
        <v>-42083.288035553225</v>
      </c>
      <c r="AZ105" s="150">
        <f t="shared" si="352"/>
        <v>-22017820.358417571</v>
      </c>
      <c r="BA105" s="150">
        <v>-42081.209716785241</v>
      </c>
      <c r="BB105" s="150">
        <f t="shared" si="353"/>
        <v>-22059901.568134356</v>
      </c>
      <c r="BC105" s="150">
        <v>-42079.131398017249</v>
      </c>
      <c r="BD105" s="150">
        <f t="shared" si="354"/>
        <v>-22101980.699532375</v>
      </c>
      <c r="BE105" s="150">
        <v>-42077.053079249257</v>
      </c>
      <c r="BF105" s="150">
        <f t="shared" si="355"/>
        <v>-22144057.752611622</v>
      </c>
      <c r="BG105" s="150">
        <v>-42074.974760481266</v>
      </c>
      <c r="BH105" s="150">
        <f t="shared" si="356"/>
        <v>-22186132.727372102</v>
      </c>
      <c r="BI105" s="150">
        <v>-42072.896441713281</v>
      </c>
      <c r="BJ105" s="150">
        <f t="shared" si="357"/>
        <v>-22228205.623813815</v>
      </c>
      <c r="BK105" s="150">
        <v>-42070.818122945282</v>
      </c>
      <c r="BL105" s="150">
        <f t="shared" si="358"/>
        <v>-22270276.441936761</v>
      </c>
      <c r="BM105" s="150">
        <v>-42068.739804177298</v>
      </c>
      <c r="BN105" s="150">
        <f t="shared" si="359"/>
        <v>-22312345.18174094</v>
      </c>
      <c r="BO105" s="150">
        <v>-42066.661485409299</v>
      </c>
      <c r="BP105" s="150">
        <f t="shared" si="360"/>
        <v>-22354411.843226347</v>
      </c>
      <c r="BQ105" s="150">
        <v>-42064.583166641321</v>
      </c>
      <c r="BR105" s="150">
        <f t="shared" si="361"/>
        <v>-22396476.426392987</v>
      </c>
      <c r="BS105" s="150">
        <v>-42062.504847873322</v>
      </c>
      <c r="BT105" s="150">
        <f t="shared" si="362"/>
        <v>-22438538.93124086</v>
      </c>
      <c r="BU105" s="150">
        <v>-42060.426529105338</v>
      </c>
      <c r="BV105" s="150">
        <f t="shared" si="363"/>
        <v>-22480599.357769966</v>
      </c>
      <c r="BW105" s="150">
        <v>-42058.348210337339</v>
      </c>
      <c r="BX105" s="150">
        <f t="shared" si="364"/>
        <v>-22522657.705980305</v>
      </c>
      <c r="BY105" s="150">
        <v>-42056.269891569355</v>
      </c>
      <c r="BZ105" s="150">
        <f t="shared" si="365"/>
        <v>-22564713.975871872</v>
      </c>
      <c r="CA105" s="150">
        <v>-42054.191572801363</v>
      </c>
      <c r="CB105" s="150">
        <f t="shared" si="366"/>
        <v>-22606768.167444672</v>
      </c>
      <c r="CC105" s="150">
        <v>-42052.113254033371</v>
      </c>
      <c r="CD105" s="150">
        <f t="shared" si="367"/>
        <v>-22648820.280698705</v>
      </c>
      <c r="CE105" s="150">
        <v>-42050.034935265379</v>
      </c>
      <c r="CF105" s="150">
        <f t="shared" si="368"/>
        <v>-22690870.315633971</v>
      </c>
      <c r="CG105" s="150">
        <v>-42047.956616497388</v>
      </c>
      <c r="CH105" s="150">
        <f t="shared" si="369"/>
        <v>-22732918.27225047</v>
      </c>
      <c r="CI105" s="150">
        <v>-42045.878297729396</v>
      </c>
      <c r="CJ105" s="150">
        <f t="shared" si="370"/>
        <v>-22774964.150548197</v>
      </c>
      <c r="CK105" s="150">
        <v>-42043.799978961411</v>
      </c>
      <c r="CL105" s="150">
        <f t="shared" si="371"/>
        <v>-22817007.950527158</v>
      </c>
      <c r="CM105" s="150">
        <v>-42041.721660193412</v>
      </c>
      <c r="CN105" s="150">
        <f t="shared" si="372"/>
        <v>-22859049.672187351</v>
      </c>
      <c r="CP105" s="151">
        <f t="shared" si="373"/>
        <v>-22101968.056426536</v>
      </c>
      <c r="CQ105" s="151">
        <f t="shared" si="374"/>
        <v>-504787.46791230142</v>
      </c>
      <c r="CR105" s="151">
        <f t="shared" si="375"/>
        <v>-22606755.524338838</v>
      </c>
    </row>
    <row r="106" spans="1:96" s="150" customFormat="1" x14ac:dyDescent="0.2">
      <c r="A106" s="146" t="s">
        <v>82</v>
      </c>
      <c r="B106" s="146" t="str">
        <f t="shared" si="328"/>
        <v>SG-P</v>
      </c>
      <c r="C106" s="10" t="s">
        <v>21</v>
      </c>
      <c r="D106" s="52" t="s">
        <v>117</v>
      </c>
      <c r="E106" s="52" t="s">
        <v>118</v>
      </c>
      <c r="F106" s="52" t="str">
        <f t="shared" si="376"/>
        <v>AINTPSG-P</v>
      </c>
      <c r="G106" s="52" t="str">
        <f t="shared" si="377"/>
        <v>INTPSG-P</v>
      </c>
      <c r="H106" s="149">
        <v>-43130128.820000008</v>
      </c>
      <c r="I106" s="150">
        <v>-218866.26899962858</v>
      </c>
      <c r="J106" s="150">
        <f t="shared" si="331"/>
        <v>-43348995.088999636</v>
      </c>
      <c r="K106" s="150">
        <v>-218856.1879988859</v>
      </c>
      <c r="L106" s="150">
        <f t="shared" si="332"/>
        <v>-43567851.27699852</v>
      </c>
      <c r="M106" s="150">
        <v>-218846.10699814319</v>
      </c>
      <c r="N106" s="150">
        <f t="shared" si="333"/>
        <v>-43786697.383996665</v>
      </c>
      <c r="O106" s="150">
        <v>-218836.02599740049</v>
      </c>
      <c r="P106" s="150">
        <f t="shared" si="334"/>
        <v>-44005533.409994066</v>
      </c>
      <c r="Q106" s="150">
        <v>-218825.94499665784</v>
      </c>
      <c r="R106" s="150">
        <f t="shared" si="335"/>
        <v>-44224359.354990721</v>
      </c>
      <c r="S106" s="150">
        <v>-218815.86399591513</v>
      </c>
      <c r="T106" s="150">
        <f t="shared" si="336"/>
        <v>-44443175.218986638</v>
      </c>
      <c r="U106" s="150">
        <v>-218805.78299517246</v>
      </c>
      <c r="V106" s="150">
        <f t="shared" si="337"/>
        <v>-44661981.00198181</v>
      </c>
      <c r="W106" s="150">
        <v>-218795.70199442975</v>
      </c>
      <c r="X106" s="150">
        <f t="shared" si="338"/>
        <v>-44880776.703976236</v>
      </c>
      <c r="Y106" s="150">
        <v>-218785.6209936871</v>
      </c>
      <c r="Z106" s="150">
        <f t="shared" si="339"/>
        <v>-45099562.324969925</v>
      </c>
      <c r="AA106" s="150">
        <v>-218775.5399929444</v>
      </c>
      <c r="AB106" s="150">
        <f t="shared" si="340"/>
        <v>-45318337.864962868</v>
      </c>
      <c r="AC106" s="150">
        <v>-218765.45899220169</v>
      </c>
      <c r="AD106" s="150">
        <f t="shared" si="341"/>
        <v>-45537103.323955067</v>
      </c>
      <c r="AE106" s="150">
        <v>-218755.37799145901</v>
      </c>
      <c r="AF106" s="150">
        <f t="shared" si="342"/>
        <v>-45755858.701946527</v>
      </c>
      <c r="AG106" s="150">
        <v>-218745.29699071634</v>
      </c>
      <c r="AH106" s="150">
        <f t="shared" si="343"/>
        <v>-45974603.998937242</v>
      </c>
      <c r="AI106" s="150">
        <v>-218735.21598997366</v>
      </c>
      <c r="AJ106" s="150">
        <f t="shared" si="344"/>
        <v>-46193339.214927219</v>
      </c>
      <c r="AK106" s="150">
        <v>-218725.13498923095</v>
      </c>
      <c r="AL106" s="150">
        <f t="shared" si="345"/>
        <v>-46412064.349916451</v>
      </c>
      <c r="AM106" s="150">
        <v>-218715.05398848825</v>
      </c>
      <c r="AN106" s="150">
        <f t="shared" si="346"/>
        <v>-46630779.403904937</v>
      </c>
      <c r="AO106" s="150">
        <v>-218704.97298774557</v>
      </c>
      <c r="AP106" s="150">
        <f t="shared" si="347"/>
        <v>-46849484.376892686</v>
      </c>
      <c r="AQ106" s="150">
        <v>-218694.89198700289</v>
      </c>
      <c r="AR106" s="150">
        <f t="shared" si="348"/>
        <v>-47068179.268879689</v>
      </c>
      <c r="AS106" s="150">
        <v>-218684.81098626021</v>
      </c>
      <c r="AT106" s="150">
        <f t="shared" si="349"/>
        <v>-47286864.079865947</v>
      </c>
      <c r="AU106" s="150">
        <v>-218674.72998551751</v>
      </c>
      <c r="AV106" s="150">
        <f t="shared" si="350"/>
        <v>-47505538.809851468</v>
      </c>
      <c r="AW106" s="150">
        <v>-218664.6489847748</v>
      </c>
      <c r="AX106" s="150">
        <f t="shared" si="351"/>
        <v>-47724203.458836243</v>
      </c>
      <c r="AY106" s="150">
        <v>-218654.56798403215</v>
      </c>
      <c r="AZ106" s="150">
        <f t="shared" si="352"/>
        <v>-47942858.026820272</v>
      </c>
      <c r="BA106" s="150">
        <v>-218644.48698328945</v>
      </c>
      <c r="BB106" s="150">
        <f t="shared" si="353"/>
        <v>-48161502.513803564</v>
      </c>
      <c r="BC106" s="150">
        <v>-218634.40598254677</v>
      </c>
      <c r="BD106" s="150">
        <f t="shared" si="354"/>
        <v>-48380136.919786111</v>
      </c>
      <c r="BE106" s="150">
        <v>-218624.32498180406</v>
      </c>
      <c r="BF106" s="150">
        <f t="shared" si="355"/>
        <v>-48598761.244767912</v>
      </c>
      <c r="BG106" s="150">
        <v>-218614.24398106142</v>
      </c>
      <c r="BH106" s="150">
        <f t="shared" si="356"/>
        <v>-48817375.488748975</v>
      </c>
      <c r="BI106" s="150">
        <v>-218604.16298031871</v>
      </c>
      <c r="BJ106" s="150">
        <f t="shared" si="357"/>
        <v>-49035979.651729293</v>
      </c>
      <c r="BK106" s="150">
        <v>-218594.081979576</v>
      </c>
      <c r="BL106" s="150">
        <f t="shared" si="358"/>
        <v>-49254573.733708866</v>
      </c>
      <c r="BM106" s="150">
        <v>-218584.00097883333</v>
      </c>
      <c r="BN106" s="150">
        <f t="shared" si="359"/>
        <v>-49473157.734687701</v>
      </c>
      <c r="BO106" s="150">
        <v>-218573.91997809065</v>
      </c>
      <c r="BP106" s="150">
        <f t="shared" si="360"/>
        <v>-49691731.65466579</v>
      </c>
      <c r="BQ106" s="150">
        <v>-218563.83897734797</v>
      </c>
      <c r="BR106" s="150">
        <f t="shared" si="361"/>
        <v>-49910295.493643135</v>
      </c>
      <c r="BS106" s="150">
        <v>-218553.75797660527</v>
      </c>
      <c r="BT106" s="150">
        <f t="shared" si="362"/>
        <v>-50128849.251619741</v>
      </c>
      <c r="BU106" s="150">
        <v>-218543.67697586256</v>
      </c>
      <c r="BV106" s="150">
        <f t="shared" si="363"/>
        <v>-50347392.928595603</v>
      </c>
      <c r="BW106" s="150">
        <v>-218533.59597511988</v>
      </c>
      <c r="BX106" s="150">
        <f t="shared" si="364"/>
        <v>-50565926.524570726</v>
      </c>
      <c r="BY106" s="150">
        <v>-218523.51497437721</v>
      </c>
      <c r="BZ106" s="150">
        <f t="shared" si="365"/>
        <v>-50784450.039545104</v>
      </c>
      <c r="CA106" s="150">
        <v>-218513.43397363453</v>
      </c>
      <c r="CB106" s="150">
        <f t="shared" si="366"/>
        <v>-51002963.473518737</v>
      </c>
      <c r="CC106" s="150">
        <v>-218503.35297289182</v>
      </c>
      <c r="CD106" s="150">
        <f t="shared" si="367"/>
        <v>-51221466.826491632</v>
      </c>
      <c r="CE106" s="150">
        <v>-218493.27197214912</v>
      </c>
      <c r="CF106" s="150">
        <f t="shared" si="368"/>
        <v>-51439960.098463781</v>
      </c>
      <c r="CG106" s="150">
        <v>-218483.19097140647</v>
      </c>
      <c r="CH106" s="150">
        <f t="shared" si="369"/>
        <v>-51658443.289435185</v>
      </c>
      <c r="CI106" s="150">
        <v>-218473.10997066376</v>
      </c>
      <c r="CJ106" s="150">
        <f t="shared" si="370"/>
        <v>-51876916.399405852</v>
      </c>
      <c r="CK106" s="150">
        <v>-218463.02896992108</v>
      </c>
      <c r="CL106" s="150">
        <f t="shared" si="371"/>
        <v>-52095379.428375773</v>
      </c>
      <c r="CM106" s="150">
        <v>-218452.94796917838</v>
      </c>
      <c r="CN106" s="150">
        <f t="shared" si="372"/>
        <v>-52313832.376344949</v>
      </c>
      <c r="CP106" s="151">
        <f t="shared" si="373"/>
        <v>-48380075.593698256</v>
      </c>
      <c r="CQ106" s="151">
        <f t="shared" si="374"/>
        <v>-2622826.5537326187</v>
      </c>
      <c r="CR106" s="151">
        <f t="shared" si="375"/>
        <v>-51002902.147430874</v>
      </c>
    </row>
    <row r="107" spans="1:96" s="150" customFormat="1" hidden="1" x14ac:dyDescent="0.2">
      <c r="A107" s="146"/>
      <c r="B107" s="146"/>
      <c r="C107" s="10"/>
      <c r="D107" s="52"/>
      <c r="E107" s="52"/>
      <c r="F107" s="52"/>
      <c r="G107" s="52"/>
      <c r="H107" s="149"/>
      <c r="CP107" s="151"/>
      <c r="CQ107" s="151"/>
      <c r="CR107" s="151"/>
    </row>
    <row r="108" spans="1:96" s="150" customFormat="1" hidden="1" x14ac:dyDescent="0.2">
      <c r="A108" s="146"/>
      <c r="B108" s="146"/>
      <c r="C108" s="10"/>
      <c r="D108" s="52"/>
      <c r="E108" s="52"/>
      <c r="F108" s="52"/>
      <c r="G108" s="52"/>
      <c r="H108" s="149"/>
      <c r="CP108" s="151"/>
      <c r="CQ108" s="151"/>
      <c r="CR108" s="151"/>
    </row>
    <row r="109" spans="1:96" s="150" customFormat="1" hidden="1" x14ac:dyDescent="0.2">
      <c r="A109" s="146"/>
      <c r="B109" s="146"/>
      <c r="C109" s="10"/>
      <c r="D109" s="52"/>
      <c r="E109" s="52"/>
      <c r="F109" s="52"/>
      <c r="G109" s="52"/>
      <c r="H109" s="149"/>
      <c r="CP109" s="151"/>
      <c r="CQ109" s="151"/>
      <c r="CR109" s="151"/>
    </row>
    <row r="110" spans="1:96" s="150" customFormat="1" hidden="1" x14ac:dyDescent="0.2">
      <c r="A110" s="146"/>
      <c r="B110" s="146"/>
      <c r="C110" s="10"/>
      <c r="D110" s="52"/>
      <c r="E110" s="52"/>
      <c r="F110" s="52"/>
      <c r="G110" s="52"/>
      <c r="H110" s="149"/>
      <c r="CP110" s="151"/>
      <c r="CQ110" s="151"/>
      <c r="CR110" s="151"/>
    </row>
    <row r="111" spans="1:96" s="150" customFormat="1" hidden="1" x14ac:dyDescent="0.2">
      <c r="A111" s="146"/>
      <c r="B111" s="146"/>
      <c r="C111" s="10"/>
      <c r="D111" s="52"/>
      <c r="E111" s="52"/>
      <c r="F111" s="52"/>
      <c r="G111" s="52"/>
      <c r="H111" s="149"/>
      <c r="CP111" s="151"/>
      <c r="CQ111" s="151"/>
      <c r="CR111" s="151"/>
    </row>
    <row r="112" spans="1:96" s="150" customFormat="1" hidden="1" x14ac:dyDescent="0.2">
      <c r="A112" s="146"/>
      <c r="B112" s="146"/>
      <c r="C112" s="10"/>
      <c r="D112" s="52"/>
      <c r="E112" s="52"/>
      <c r="F112" s="52"/>
      <c r="G112" s="52"/>
      <c r="H112" s="149"/>
      <c r="CP112" s="151"/>
      <c r="CQ112" s="151"/>
      <c r="CR112" s="151"/>
    </row>
    <row r="113" spans="1:96" s="150" customFormat="1" hidden="1" x14ac:dyDescent="0.2">
      <c r="A113" s="146"/>
      <c r="B113" s="146"/>
      <c r="C113" s="10"/>
      <c r="D113" s="52"/>
      <c r="E113" s="52"/>
      <c r="F113" s="52"/>
      <c r="G113" s="52"/>
      <c r="H113" s="149"/>
      <c r="CP113" s="151"/>
      <c r="CQ113" s="151"/>
      <c r="CR113" s="151"/>
    </row>
    <row r="114" spans="1:96" s="150" customFormat="1" hidden="1" x14ac:dyDescent="0.2">
      <c r="A114" s="146"/>
      <c r="B114" s="146"/>
      <c r="C114" s="10"/>
      <c r="D114" s="52"/>
      <c r="E114" s="52"/>
      <c r="F114" s="52"/>
      <c r="G114" s="52"/>
      <c r="H114" s="149"/>
      <c r="CP114" s="151"/>
      <c r="CQ114" s="151"/>
      <c r="CR114" s="151"/>
    </row>
    <row r="115" spans="1:96" s="150" customFormat="1" x14ac:dyDescent="0.2">
      <c r="A115" s="146" t="s">
        <v>110</v>
      </c>
      <c r="B115" s="146" t="str">
        <f t="shared" si="328"/>
        <v>SO</v>
      </c>
      <c r="C115" s="10" t="s">
        <v>42</v>
      </c>
      <c r="D115" s="52" t="s">
        <v>117</v>
      </c>
      <c r="E115" s="52" t="s">
        <v>118</v>
      </c>
      <c r="F115" s="52" t="str">
        <f t="shared" si="376"/>
        <v>AINTPSO</v>
      </c>
      <c r="G115" s="52" t="str">
        <f t="shared" si="377"/>
        <v>INTPSO</v>
      </c>
      <c r="H115" s="149">
        <v>-336336575.38</v>
      </c>
      <c r="I115" s="150">
        <v>-2152432.686403702</v>
      </c>
      <c r="J115" s="150">
        <f t="shared" si="331"/>
        <v>-338489008.06640369</v>
      </c>
      <c r="K115" s="150">
        <v>-2222649.8844640367</v>
      </c>
      <c r="L115" s="150">
        <f t="shared" si="332"/>
        <v>-340711657.95086771</v>
      </c>
      <c r="M115" s="150">
        <v>-2268376.710955455</v>
      </c>
      <c r="N115" s="150">
        <f t="shared" si="333"/>
        <v>-342980034.66182315</v>
      </c>
      <c r="O115" s="150">
        <v>-2289409.3650981691</v>
      </c>
      <c r="P115" s="150">
        <f t="shared" si="334"/>
        <v>-345269444.02692133</v>
      </c>
      <c r="Q115" s="150">
        <v>-2291093.5206886651</v>
      </c>
      <c r="R115" s="150">
        <f t="shared" si="335"/>
        <v>-347560537.54760998</v>
      </c>
      <c r="S115" s="150">
        <v>-2310732.0488084685</v>
      </c>
      <c r="T115" s="150">
        <f t="shared" si="336"/>
        <v>-349871269.59641844</v>
      </c>
      <c r="U115" s="150">
        <v>-2331084.9619256984</v>
      </c>
      <c r="V115" s="150">
        <f t="shared" si="337"/>
        <v>-352202354.55834413</v>
      </c>
      <c r="W115" s="150">
        <v>-2335727.1817163602</v>
      </c>
      <c r="X115" s="150">
        <f t="shared" si="338"/>
        <v>-354538081.74006051</v>
      </c>
      <c r="Y115" s="150">
        <v>-2359473.1364034358</v>
      </c>
      <c r="Z115" s="150">
        <f t="shared" si="339"/>
        <v>-356897554.87646395</v>
      </c>
      <c r="AA115" s="150">
        <v>-2385345.5752887232</v>
      </c>
      <c r="AB115" s="150">
        <f t="shared" si="340"/>
        <v>-359282900.45175266</v>
      </c>
      <c r="AC115" s="150">
        <v>-2397117.6191973854</v>
      </c>
      <c r="AD115" s="150">
        <f t="shared" si="341"/>
        <v>-361680018.07095003</v>
      </c>
      <c r="AE115" s="150">
        <v>-2420411.8622865593</v>
      </c>
      <c r="AF115" s="150">
        <f t="shared" si="342"/>
        <v>-364100429.9332366</v>
      </c>
      <c r="AG115" s="150">
        <v>-2462835.5099239107</v>
      </c>
      <c r="AH115" s="150">
        <f t="shared" si="343"/>
        <v>-366563265.44316053</v>
      </c>
      <c r="AI115" s="150">
        <v>-2492752.3518351</v>
      </c>
      <c r="AJ115" s="150">
        <f t="shared" si="344"/>
        <v>-369056017.79499561</v>
      </c>
      <c r="AK115" s="150">
        <v>-2506544.7435908206</v>
      </c>
      <c r="AL115" s="150">
        <f t="shared" si="345"/>
        <v>-371562562.53858644</v>
      </c>
      <c r="AM115" s="150">
        <v>-2520289.9219898637</v>
      </c>
      <c r="AN115" s="150">
        <f t="shared" si="346"/>
        <v>-374082852.4605763</v>
      </c>
      <c r="AO115" s="150">
        <v>-2531993.3399108052</v>
      </c>
      <c r="AP115" s="150">
        <f t="shared" si="347"/>
        <v>-376614845.8004871</v>
      </c>
      <c r="AQ115" s="150">
        <v>-2583041.3228605893</v>
      </c>
      <c r="AR115" s="150">
        <f t="shared" si="348"/>
        <v>-379197887.1233477</v>
      </c>
      <c r="AS115" s="150">
        <v>-2637438.3014904791</v>
      </c>
      <c r="AT115" s="150">
        <f t="shared" si="349"/>
        <v>-381835325.42483819</v>
      </c>
      <c r="AU115" s="150">
        <v>-2653359.459340727</v>
      </c>
      <c r="AV115" s="150">
        <f t="shared" si="350"/>
        <v>-384488684.88417894</v>
      </c>
      <c r="AW115" s="150">
        <v>-2691494.7424363028</v>
      </c>
      <c r="AX115" s="150">
        <f t="shared" si="351"/>
        <v>-387180179.62661523</v>
      </c>
      <c r="AY115" s="150">
        <v>-2730486.3540157396</v>
      </c>
      <c r="AZ115" s="150">
        <f t="shared" si="352"/>
        <v>-389910665.98063099</v>
      </c>
      <c r="BA115" s="150">
        <v>-2740070.3089777539</v>
      </c>
      <c r="BB115" s="150">
        <f t="shared" si="353"/>
        <v>-392650736.28960878</v>
      </c>
      <c r="BC115" s="150">
        <v>-2789312.1343898308</v>
      </c>
      <c r="BD115" s="150">
        <f t="shared" si="354"/>
        <v>-395440048.42399859</v>
      </c>
      <c r="BE115" s="150">
        <v>-2839316.8484782325</v>
      </c>
      <c r="BF115" s="150">
        <f t="shared" si="355"/>
        <v>-398279365.27247685</v>
      </c>
      <c r="BG115" s="150">
        <v>-2852640.2393290196</v>
      </c>
      <c r="BH115" s="150">
        <f t="shared" si="356"/>
        <v>-401132005.51180589</v>
      </c>
      <c r="BI115" s="150">
        <v>-2870181.9853701331</v>
      </c>
      <c r="BJ115" s="150">
        <f t="shared" si="357"/>
        <v>-404002187.49717605</v>
      </c>
      <c r="BK115" s="150">
        <v>-2880206.4903950235</v>
      </c>
      <c r="BL115" s="150">
        <f t="shared" si="358"/>
        <v>-406882393.98757106</v>
      </c>
      <c r="BM115" s="150">
        <v>-2890812.7373259133</v>
      </c>
      <c r="BN115" s="150">
        <f t="shared" si="359"/>
        <v>-409773206.72489697</v>
      </c>
      <c r="BO115" s="150">
        <v>-2932230.3838369017</v>
      </c>
      <c r="BP115" s="150">
        <f t="shared" si="360"/>
        <v>-412705437.10873389</v>
      </c>
      <c r="BQ115" s="150">
        <v>-3475045.62816865</v>
      </c>
      <c r="BR115" s="150">
        <f t="shared" si="361"/>
        <v>-416180482.73690253</v>
      </c>
      <c r="BS115" s="150">
        <v>-3988368.1021087421</v>
      </c>
      <c r="BT115" s="150">
        <f t="shared" si="362"/>
        <v>-420168850.83901125</v>
      </c>
      <c r="BU115" s="150">
        <v>-3997329.0593409147</v>
      </c>
      <c r="BV115" s="150">
        <f t="shared" si="363"/>
        <v>-424166179.89835215</v>
      </c>
      <c r="BW115" s="150">
        <v>-4005997.8086959217</v>
      </c>
      <c r="BX115" s="150">
        <f t="shared" si="364"/>
        <v>-428172177.70704806</v>
      </c>
      <c r="BY115" s="150">
        <v>-4010747.9036070062</v>
      </c>
      <c r="BZ115" s="150">
        <f t="shared" si="365"/>
        <v>-432182925.61065507</v>
      </c>
      <c r="CA115" s="150">
        <v>-4023145.2650609137</v>
      </c>
      <c r="CB115" s="150">
        <f t="shared" si="366"/>
        <v>-436206070.87571597</v>
      </c>
      <c r="CC115" s="150">
        <v>-4037804.5818915227</v>
      </c>
      <c r="CD115" s="150">
        <f t="shared" si="367"/>
        <v>-440243875.45760751</v>
      </c>
      <c r="CE115" s="150">
        <v>-4041723.5172558669</v>
      </c>
      <c r="CF115" s="150">
        <f t="shared" si="368"/>
        <v>-444285598.97486335</v>
      </c>
      <c r="CG115" s="150">
        <v>-4472167.0827234322</v>
      </c>
      <c r="CH115" s="150">
        <f t="shared" si="369"/>
        <v>-448757766.05758679</v>
      </c>
      <c r="CI115" s="150">
        <v>-4902134.5917375833</v>
      </c>
      <c r="CJ115" s="150">
        <f t="shared" si="370"/>
        <v>-453659900.64932436</v>
      </c>
      <c r="CK115" s="150">
        <v>-4906176.2580476105</v>
      </c>
      <c r="CL115" s="150">
        <f t="shared" si="371"/>
        <v>-458566076.907372</v>
      </c>
      <c r="CM115" s="150">
        <v>-5174630.1245203996</v>
      </c>
      <c r="CN115" s="150">
        <f t="shared" si="372"/>
        <v>-463740707.03189242</v>
      </c>
      <c r="CP115" s="151">
        <f t="shared" si="373"/>
        <v>-395627205.14498663</v>
      </c>
      <c r="CQ115" s="151">
        <f t="shared" si="374"/>
        <v>-41107209.670409441</v>
      </c>
      <c r="CR115" s="151">
        <f t="shared" si="375"/>
        <v>-436734414.81539607</v>
      </c>
    </row>
    <row r="116" spans="1:96" s="150" customFormat="1" x14ac:dyDescent="0.2">
      <c r="A116" s="146" t="s">
        <v>104</v>
      </c>
      <c r="B116" s="146" t="str">
        <f t="shared" si="328"/>
        <v>UT</v>
      </c>
      <c r="C116" s="10" t="s">
        <v>34</v>
      </c>
      <c r="D116" s="52" t="s">
        <v>117</v>
      </c>
      <c r="E116" s="52" t="s">
        <v>118</v>
      </c>
      <c r="F116" s="52" t="str">
        <f t="shared" si="376"/>
        <v>AINTPUT</v>
      </c>
      <c r="G116" s="52" t="str">
        <f t="shared" si="377"/>
        <v>INTPUT</v>
      </c>
      <c r="H116" s="149">
        <v>31952633.34</v>
      </c>
      <c r="I116" s="150">
        <v>-2288.9252520516729</v>
      </c>
      <c r="J116" s="150">
        <f t="shared" si="331"/>
        <v>31950344.41474795</v>
      </c>
      <c r="K116" s="150">
        <v>-2289.0154228216838</v>
      </c>
      <c r="L116" s="150">
        <f t="shared" si="332"/>
        <v>31948055.399325129</v>
      </c>
      <c r="M116" s="150">
        <v>-2289.1055935916952</v>
      </c>
      <c r="N116" s="150">
        <f t="shared" si="333"/>
        <v>31945766.293731537</v>
      </c>
      <c r="O116" s="150">
        <v>-2289.1957643617061</v>
      </c>
      <c r="P116" s="150">
        <f t="shared" si="334"/>
        <v>31943477.097967174</v>
      </c>
      <c r="Q116" s="150">
        <v>-2289.285935131717</v>
      </c>
      <c r="R116" s="150">
        <f t="shared" si="335"/>
        <v>31941187.812032044</v>
      </c>
      <c r="S116" s="150">
        <v>-2289.3761059017274</v>
      </c>
      <c r="T116" s="150">
        <f t="shared" si="336"/>
        <v>31938898.435926143</v>
      </c>
      <c r="U116" s="150">
        <v>-2289.4662766717388</v>
      </c>
      <c r="V116" s="150">
        <f t="shared" si="337"/>
        <v>31936608.969649471</v>
      </c>
      <c r="W116" s="150">
        <v>-2289.5564474417497</v>
      </c>
      <c r="X116" s="150">
        <f t="shared" si="338"/>
        <v>31934319.413202029</v>
      </c>
      <c r="Y116" s="150">
        <v>-2289.6466182117606</v>
      </c>
      <c r="Z116" s="150">
        <f t="shared" si="339"/>
        <v>31932029.766583815</v>
      </c>
      <c r="AA116" s="150">
        <v>-2289.736788981772</v>
      </c>
      <c r="AB116" s="150">
        <f t="shared" si="340"/>
        <v>31929740.029794835</v>
      </c>
      <c r="AC116" s="150">
        <v>-2289.8269597517829</v>
      </c>
      <c r="AD116" s="150">
        <f t="shared" si="341"/>
        <v>31927450.202835083</v>
      </c>
      <c r="AE116" s="150">
        <v>-2289.9171305217938</v>
      </c>
      <c r="AF116" s="150">
        <f t="shared" si="342"/>
        <v>31925160.285704561</v>
      </c>
      <c r="AG116" s="150">
        <v>-2290.0073012918051</v>
      </c>
      <c r="AH116" s="150">
        <f t="shared" si="343"/>
        <v>31922870.278403267</v>
      </c>
      <c r="AI116" s="150">
        <v>-2290.097472061816</v>
      </c>
      <c r="AJ116" s="150">
        <f t="shared" si="344"/>
        <v>31920580.180931207</v>
      </c>
      <c r="AK116" s="150">
        <v>-2290.1876428318269</v>
      </c>
      <c r="AL116" s="150">
        <f t="shared" si="345"/>
        <v>31918289.993288375</v>
      </c>
      <c r="AM116" s="150">
        <v>-2290.2778136018383</v>
      </c>
      <c r="AN116" s="150">
        <f t="shared" si="346"/>
        <v>31915999.715474773</v>
      </c>
      <c r="AO116" s="150">
        <v>-2290.3679843718487</v>
      </c>
      <c r="AP116" s="150">
        <f t="shared" si="347"/>
        <v>31913709.3474904</v>
      </c>
      <c r="AQ116" s="150">
        <v>-2290.4581551418596</v>
      </c>
      <c r="AR116" s="150">
        <f t="shared" si="348"/>
        <v>31911418.88933526</v>
      </c>
      <c r="AS116" s="150">
        <v>-2290.5483259118705</v>
      </c>
      <c r="AT116" s="150">
        <f t="shared" si="349"/>
        <v>31909128.341009349</v>
      </c>
      <c r="AU116" s="150">
        <v>-2290.6384966818819</v>
      </c>
      <c r="AV116" s="150">
        <f t="shared" si="350"/>
        <v>31906837.702512667</v>
      </c>
      <c r="AW116" s="150">
        <v>-2290.7286674518928</v>
      </c>
      <c r="AX116" s="150">
        <f t="shared" si="351"/>
        <v>31904546.973845214</v>
      </c>
      <c r="AY116" s="150">
        <v>-2290.8188382219037</v>
      </c>
      <c r="AZ116" s="150">
        <f t="shared" si="352"/>
        <v>31902256.155006994</v>
      </c>
      <c r="BA116" s="150">
        <v>-2290.909008991915</v>
      </c>
      <c r="BB116" s="150">
        <f t="shared" si="353"/>
        <v>31899965.245998003</v>
      </c>
      <c r="BC116" s="150">
        <v>-2290.9991797619259</v>
      </c>
      <c r="BD116" s="150">
        <f t="shared" si="354"/>
        <v>31897674.246818241</v>
      </c>
      <c r="BE116" s="150">
        <v>-2291.0893505319368</v>
      </c>
      <c r="BF116" s="150">
        <f t="shared" si="355"/>
        <v>31895383.157467708</v>
      </c>
      <c r="BG116" s="150">
        <v>-2291.1795213019482</v>
      </c>
      <c r="BH116" s="150">
        <f t="shared" si="356"/>
        <v>31893091.977946404</v>
      </c>
      <c r="BI116" s="150">
        <v>-2291.2696920719591</v>
      </c>
      <c r="BJ116" s="150">
        <f t="shared" si="357"/>
        <v>31890800.708254334</v>
      </c>
      <c r="BK116" s="150">
        <v>-2291.35986284197</v>
      </c>
      <c r="BL116" s="150">
        <f t="shared" si="358"/>
        <v>31888509.348391492</v>
      </c>
      <c r="BM116" s="150">
        <v>-2291.4500336119804</v>
      </c>
      <c r="BN116" s="150">
        <f t="shared" si="359"/>
        <v>31886217.898357879</v>
      </c>
      <c r="BO116" s="150">
        <v>-2291.5402043819918</v>
      </c>
      <c r="BP116" s="150">
        <f t="shared" si="360"/>
        <v>31883926.358153496</v>
      </c>
      <c r="BQ116" s="150">
        <v>-2291.6303751520027</v>
      </c>
      <c r="BR116" s="150">
        <f t="shared" si="361"/>
        <v>31881634.727778345</v>
      </c>
      <c r="BS116" s="150">
        <v>-2291.7205459220136</v>
      </c>
      <c r="BT116" s="150">
        <f t="shared" si="362"/>
        <v>31879343.007232424</v>
      </c>
      <c r="BU116" s="150">
        <v>-2291.8107166920249</v>
      </c>
      <c r="BV116" s="150">
        <f t="shared" si="363"/>
        <v>31877051.196515732</v>
      </c>
      <c r="BW116" s="150">
        <v>-2291.9008874620358</v>
      </c>
      <c r="BX116" s="150">
        <f t="shared" si="364"/>
        <v>31874759.295628268</v>
      </c>
      <c r="BY116" s="150">
        <v>-2291.9910582320467</v>
      </c>
      <c r="BZ116" s="150">
        <f t="shared" si="365"/>
        <v>31872467.304570038</v>
      </c>
      <c r="CA116" s="150">
        <v>-2292.0812290020581</v>
      </c>
      <c r="CB116" s="150">
        <f t="shared" si="366"/>
        <v>31870175.223341037</v>
      </c>
      <c r="CC116" s="150">
        <v>-2292.171399772069</v>
      </c>
      <c r="CD116" s="150">
        <f t="shared" si="367"/>
        <v>31867883.051941264</v>
      </c>
      <c r="CE116" s="150">
        <v>-2292.2615705420799</v>
      </c>
      <c r="CF116" s="150">
        <f t="shared" si="368"/>
        <v>31865590.790370721</v>
      </c>
      <c r="CG116" s="150">
        <v>-2292.3517413120912</v>
      </c>
      <c r="CH116" s="150">
        <f t="shared" si="369"/>
        <v>31863298.438629407</v>
      </c>
      <c r="CI116" s="150">
        <v>-2292.4419120821021</v>
      </c>
      <c r="CJ116" s="150">
        <f t="shared" si="370"/>
        <v>31861005.996717326</v>
      </c>
      <c r="CK116" s="150">
        <v>-2292.5320828521126</v>
      </c>
      <c r="CL116" s="150">
        <f t="shared" si="371"/>
        <v>31858713.464634474</v>
      </c>
      <c r="CM116" s="150">
        <v>-2292.6222536221235</v>
      </c>
      <c r="CN116" s="150">
        <f t="shared" si="372"/>
        <v>31856420.842380852</v>
      </c>
      <c r="CP116" s="151">
        <f t="shared" si="373"/>
        <v>31897673.698279385</v>
      </c>
      <c r="CQ116" s="151">
        <f t="shared" si="374"/>
        <v>-27499.023477196693</v>
      </c>
      <c r="CR116" s="151">
        <f t="shared" si="375"/>
        <v>31870174.674802188</v>
      </c>
    </row>
    <row r="117" spans="1:96" s="150" customFormat="1" x14ac:dyDescent="0.2">
      <c r="A117" s="146" t="s">
        <v>102</v>
      </c>
      <c r="B117" s="146" t="str">
        <f t="shared" si="328"/>
        <v>WA</v>
      </c>
      <c r="C117" s="10" t="s">
        <v>27</v>
      </c>
      <c r="D117" s="52" t="s">
        <v>117</v>
      </c>
      <c r="E117" s="52" t="s">
        <v>118</v>
      </c>
      <c r="F117" s="52" t="str">
        <f t="shared" si="376"/>
        <v>AINTPWA</v>
      </c>
      <c r="G117" s="52" t="str">
        <f t="shared" si="377"/>
        <v>INTPWA</v>
      </c>
      <c r="H117" s="149">
        <v>-13839.95</v>
      </c>
      <c r="I117" s="150">
        <v>-10.389166666666664</v>
      </c>
      <c r="J117" s="150">
        <f t="shared" si="331"/>
        <v>-13850.339166666667</v>
      </c>
      <c r="K117" s="150">
        <v>-10.389166666666664</v>
      </c>
      <c r="L117" s="150">
        <f t="shared" si="332"/>
        <v>-13860.728333333333</v>
      </c>
      <c r="M117" s="150">
        <v>-10.389166666666664</v>
      </c>
      <c r="N117" s="150">
        <f t="shared" si="333"/>
        <v>-13871.117499999998</v>
      </c>
      <c r="O117" s="150">
        <v>-10.389166666666664</v>
      </c>
      <c r="P117" s="150">
        <f t="shared" si="334"/>
        <v>-13881.506666666664</v>
      </c>
      <c r="Q117" s="150">
        <v>-10.389166666666664</v>
      </c>
      <c r="R117" s="150">
        <f t="shared" si="335"/>
        <v>-13891.89583333333</v>
      </c>
      <c r="S117" s="150">
        <v>-10.389166666666664</v>
      </c>
      <c r="T117" s="150">
        <f t="shared" si="336"/>
        <v>-13902.284999999996</v>
      </c>
      <c r="U117" s="150">
        <v>-10.389166666666664</v>
      </c>
      <c r="V117" s="150">
        <f t="shared" si="337"/>
        <v>-13912.674166666662</v>
      </c>
      <c r="W117" s="150">
        <v>-10.389166666666664</v>
      </c>
      <c r="X117" s="150">
        <f t="shared" si="338"/>
        <v>-13923.063333333328</v>
      </c>
      <c r="Y117" s="150">
        <v>-10.389166666666664</v>
      </c>
      <c r="Z117" s="150">
        <f t="shared" si="339"/>
        <v>-13933.452499999994</v>
      </c>
      <c r="AA117" s="150">
        <v>-10.389166666666664</v>
      </c>
      <c r="AB117" s="150">
        <f t="shared" si="340"/>
        <v>-13943.84166666666</v>
      </c>
      <c r="AC117" s="150">
        <v>-10.389166666666664</v>
      </c>
      <c r="AD117" s="150">
        <f t="shared" si="341"/>
        <v>-13954.230833333326</v>
      </c>
      <c r="AE117" s="150">
        <v>-10.389166666666664</v>
      </c>
      <c r="AF117" s="150">
        <f t="shared" si="342"/>
        <v>-13964.619999999992</v>
      </c>
      <c r="AG117" s="150">
        <v>-10.389166666666664</v>
      </c>
      <c r="AH117" s="150">
        <f t="shared" si="343"/>
        <v>-13975.009166666658</v>
      </c>
      <c r="AI117" s="150">
        <v>-10.389166666666664</v>
      </c>
      <c r="AJ117" s="150">
        <f t="shared" si="344"/>
        <v>-13985.398333333324</v>
      </c>
      <c r="AK117" s="150">
        <v>-10.389166666666664</v>
      </c>
      <c r="AL117" s="150">
        <f t="shared" si="345"/>
        <v>-13995.787499999989</v>
      </c>
      <c r="AM117" s="150">
        <v>-10.389166666666664</v>
      </c>
      <c r="AN117" s="150">
        <f t="shared" si="346"/>
        <v>-14006.176666666655</v>
      </c>
      <c r="AO117" s="150">
        <v>-10.389166666666664</v>
      </c>
      <c r="AP117" s="150">
        <f t="shared" si="347"/>
        <v>-14016.565833333321</v>
      </c>
      <c r="AQ117" s="150">
        <v>-10.389166666666664</v>
      </c>
      <c r="AR117" s="150">
        <f t="shared" si="348"/>
        <v>-14026.954999999987</v>
      </c>
      <c r="AS117" s="150">
        <v>-10.389166666666664</v>
      </c>
      <c r="AT117" s="150">
        <f t="shared" si="349"/>
        <v>-14037.344166666653</v>
      </c>
      <c r="AU117" s="150">
        <v>-10.389166666666664</v>
      </c>
      <c r="AV117" s="150">
        <f t="shared" si="350"/>
        <v>-14047.733333333319</v>
      </c>
      <c r="AW117" s="150">
        <v>-10.389166666666664</v>
      </c>
      <c r="AX117" s="150">
        <f t="shared" si="351"/>
        <v>-14058.122499999985</v>
      </c>
      <c r="AY117" s="150">
        <v>-10.389166666666664</v>
      </c>
      <c r="AZ117" s="150">
        <f t="shared" si="352"/>
        <v>-14068.511666666651</v>
      </c>
      <c r="BA117" s="150">
        <v>-10.389166666666664</v>
      </c>
      <c r="BB117" s="150">
        <f t="shared" si="353"/>
        <v>-14078.900833333317</v>
      </c>
      <c r="BC117" s="150">
        <v>-10.389166666666664</v>
      </c>
      <c r="BD117" s="150">
        <f t="shared" si="354"/>
        <v>-14089.289999999983</v>
      </c>
      <c r="BE117" s="150">
        <v>-10.389166666666664</v>
      </c>
      <c r="BF117" s="150">
        <f t="shared" si="355"/>
        <v>-14099.679166666649</v>
      </c>
      <c r="BG117" s="150">
        <v>-10.389166666666664</v>
      </c>
      <c r="BH117" s="150">
        <f t="shared" si="356"/>
        <v>-14110.068333333315</v>
      </c>
      <c r="BI117" s="150">
        <v>-10.389166666666664</v>
      </c>
      <c r="BJ117" s="150">
        <f t="shared" si="357"/>
        <v>-14120.45749999998</v>
      </c>
      <c r="BK117" s="150">
        <v>-10.389166666666664</v>
      </c>
      <c r="BL117" s="150">
        <f t="shared" si="358"/>
        <v>-14130.846666666646</v>
      </c>
      <c r="BM117" s="150">
        <v>-10.389166666666664</v>
      </c>
      <c r="BN117" s="150">
        <f t="shared" si="359"/>
        <v>-14141.235833333312</v>
      </c>
      <c r="BO117" s="150">
        <v>-10.389166666666664</v>
      </c>
      <c r="BP117" s="150">
        <f t="shared" si="360"/>
        <v>-14151.624999999978</v>
      </c>
      <c r="BQ117" s="150">
        <v>-10.389166666666664</v>
      </c>
      <c r="BR117" s="150">
        <f t="shared" si="361"/>
        <v>-14162.014166666644</v>
      </c>
      <c r="BS117" s="150">
        <v>-10.389166666666664</v>
      </c>
      <c r="BT117" s="150">
        <f t="shared" si="362"/>
        <v>-14172.40333333331</v>
      </c>
      <c r="BU117" s="150">
        <v>-10.389166666666664</v>
      </c>
      <c r="BV117" s="150">
        <f t="shared" si="363"/>
        <v>-14182.792499999976</v>
      </c>
      <c r="BW117" s="150">
        <v>-10.389166666666664</v>
      </c>
      <c r="BX117" s="150">
        <f t="shared" si="364"/>
        <v>-14193.181666666642</v>
      </c>
      <c r="BY117" s="150">
        <v>-10.389166666666664</v>
      </c>
      <c r="BZ117" s="150">
        <f t="shared" si="365"/>
        <v>-14203.570833333308</v>
      </c>
      <c r="CA117" s="150">
        <v>-10.389166666666664</v>
      </c>
      <c r="CB117" s="150">
        <f t="shared" si="366"/>
        <v>-14213.959999999974</v>
      </c>
      <c r="CC117" s="150">
        <v>-10.389166666666664</v>
      </c>
      <c r="CD117" s="150">
        <f t="shared" si="367"/>
        <v>-14224.34916666664</v>
      </c>
      <c r="CE117" s="150">
        <v>-10.389166666666664</v>
      </c>
      <c r="CF117" s="150">
        <f t="shared" si="368"/>
        <v>-14234.738333333305</v>
      </c>
      <c r="CG117" s="150">
        <v>-10.389166666666664</v>
      </c>
      <c r="CH117" s="150">
        <f t="shared" si="369"/>
        <v>-14245.127499999971</v>
      </c>
      <c r="CI117" s="150">
        <v>-10.389166666666664</v>
      </c>
      <c r="CJ117" s="150">
        <f t="shared" si="370"/>
        <v>-14255.516666666637</v>
      </c>
      <c r="CK117" s="150">
        <v>-10.389166666666664</v>
      </c>
      <c r="CL117" s="150">
        <f t="shared" si="371"/>
        <v>-14265.905833333303</v>
      </c>
      <c r="CM117" s="150">
        <v>-10.389166666666664</v>
      </c>
      <c r="CN117" s="150">
        <f t="shared" si="372"/>
        <v>-14276.294999999969</v>
      </c>
      <c r="CP117" s="151">
        <f t="shared" si="373"/>
        <v>-14089.289999999981</v>
      </c>
      <c r="CQ117" s="151">
        <f t="shared" si="374"/>
        <v>-124.66999999999098</v>
      </c>
      <c r="CR117" s="151">
        <f t="shared" si="375"/>
        <v>-14213.959999999972</v>
      </c>
    </row>
    <row r="118" spans="1:96" s="150" customFormat="1" x14ac:dyDescent="0.2">
      <c r="A118" s="146" t="s">
        <v>103</v>
      </c>
      <c r="B118" s="146" t="str">
        <f t="shared" si="328"/>
        <v>WYP</v>
      </c>
      <c r="C118" s="10" t="s">
        <v>35</v>
      </c>
      <c r="D118" s="52" t="s">
        <v>117</v>
      </c>
      <c r="E118" s="52" t="s">
        <v>118</v>
      </c>
      <c r="F118" s="52" t="str">
        <f t="shared" si="376"/>
        <v>AINTPWYP</v>
      </c>
      <c r="G118" s="52" t="str">
        <f t="shared" si="377"/>
        <v>INTPWYP</v>
      </c>
      <c r="H118" s="149">
        <v>-486786.26</v>
      </c>
      <c r="I118" s="150">
        <v>-10671.731730646186</v>
      </c>
      <c r="J118" s="150">
        <f t="shared" si="331"/>
        <v>-497457.99173064617</v>
      </c>
      <c r="K118" s="150">
        <v>-10671.731730646186</v>
      </c>
      <c r="L118" s="150">
        <f t="shared" si="332"/>
        <v>-508129.72346129233</v>
      </c>
      <c r="M118" s="150">
        <v>-10671.731730646186</v>
      </c>
      <c r="N118" s="150">
        <f t="shared" si="333"/>
        <v>-518801.4551919385</v>
      </c>
      <c r="O118" s="150">
        <v>-10671.731730646186</v>
      </c>
      <c r="P118" s="150">
        <f t="shared" si="334"/>
        <v>-529473.18692258466</v>
      </c>
      <c r="Q118" s="150">
        <v>-10671.731730646186</v>
      </c>
      <c r="R118" s="150">
        <f t="shared" si="335"/>
        <v>-540144.91865323088</v>
      </c>
      <c r="S118" s="150">
        <v>-10671.731730646186</v>
      </c>
      <c r="T118" s="150">
        <f t="shared" si="336"/>
        <v>-550816.6503838771</v>
      </c>
      <c r="U118" s="150">
        <v>-10671.731730646186</v>
      </c>
      <c r="V118" s="150">
        <f t="shared" si="337"/>
        <v>-561488.38211452332</v>
      </c>
      <c r="W118" s="150">
        <v>-10671.731730646186</v>
      </c>
      <c r="X118" s="150">
        <f t="shared" si="338"/>
        <v>-572160.11384516954</v>
      </c>
      <c r="Y118" s="150">
        <v>-10671.731730646186</v>
      </c>
      <c r="Z118" s="150">
        <f t="shared" si="339"/>
        <v>-582831.84557581577</v>
      </c>
      <c r="AA118" s="150">
        <v>-10671.731730646186</v>
      </c>
      <c r="AB118" s="150">
        <f t="shared" si="340"/>
        <v>-593503.57730646199</v>
      </c>
      <c r="AC118" s="150">
        <v>-10671.731730646186</v>
      </c>
      <c r="AD118" s="150">
        <f t="shared" si="341"/>
        <v>-604175.30903710821</v>
      </c>
      <c r="AE118" s="150">
        <v>-10671.731730646186</v>
      </c>
      <c r="AF118" s="150">
        <f t="shared" si="342"/>
        <v>-614847.04076775443</v>
      </c>
      <c r="AG118" s="150">
        <v>-10671.731730646186</v>
      </c>
      <c r="AH118" s="150">
        <f t="shared" si="343"/>
        <v>-625518.77249840065</v>
      </c>
      <c r="AI118" s="150">
        <v>-10671.731730646186</v>
      </c>
      <c r="AJ118" s="150">
        <f t="shared" si="344"/>
        <v>-636190.50422904687</v>
      </c>
      <c r="AK118" s="150">
        <v>-10671.731730646186</v>
      </c>
      <c r="AL118" s="150">
        <f t="shared" si="345"/>
        <v>-646862.23595969309</v>
      </c>
      <c r="AM118" s="150">
        <v>-10671.731730646186</v>
      </c>
      <c r="AN118" s="150">
        <f t="shared" si="346"/>
        <v>-657533.96769033931</v>
      </c>
      <c r="AO118" s="150">
        <v>-10671.731730646186</v>
      </c>
      <c r="AP118" s="150">
        <f t="shared" si="347"/>
        <v>-668205.69942098553</v>
      </c>
      <c r="AQ118" s="150">
        <v>-10671.731730646186</v>
      </c>
      <c r="AR118" s="150">
        <f t="shared" si="348"/>
        <v>-678877.43115163175</v>
      </c>
      <c r="AS118" s="150">
        <v>-10671.731730646186</v>
      </c>
      <c r="AT118" s="150">
        <f t="shared" si="349"/>
        <v>-689549.16288227797</v>
      </c>
      <c r="AU118" s="150">
        <v>-10671.731730646186</v>
      </c>
      <c r="AV118" s="150">
        <f t="shared" si="350"/>
        <v>-700220.8946129242</v>
      </c>
      <c r="AW118" s="150">
        <v>-10671.731730646186</v>
      </c>
      <c r="AX118" s="150">
        <f t="shared" si="351"/>
        <v>-710892.62634357042</v>
      </c>
      <c r="AY118" s="150">
        <v>-10671.731730646186</v>
      </c>
      <c r="AZ118" s="150">
        <f t="shared" si="352"/>
        <v>-721564.35807421664</v>
      </c>
      <c r="BA118" s="150">
        <v>-10671.731730646186</v>
      </c>
      <c r="BB118" s="150">
        <f t="shared" si="353"/>
        <v>-732236.08980486286</v>
      </c>
      <c r="BC118" s="150">
        <v>-10671.731730646186</v>
      </c>
      <c r="BD118" s="150">
        <f t="shared" si="354"/>
        <v>-742907.82153550908</v>
      </c>
      <c r="BE118" s="150">
        <v>-10671.731730646186</v>
      </c>
      <c r="BF118" s="150">
        <f t="shared" si="355"/>
        <v>-753579.5532661553</v>
      </c>
      <c r="BG118" s="150">
        <v>-10671.731730646186</v>
      </c>
      <c r="BH118" s="150">
        <f t="shared" si="356"/>
        <v>-764251.28499680152</v>
      </c>
      <c r="BI118" s="150">
        <v>-10671.731730646186</v>
      </c>
      <c r="BJ118" s="150">
        <f t="shared" si="357"/>
        <v>-774923.01672744774</v>
      </c>
      <c r="BK118" s="150">
        <v>-10671.731730646186</v>
      </c>
      <c r="BL118" s="150">
        <f t="shared" si="358"/>
        <v>-785594.74845809396</v>
      </c>
      <c r="BM118" s="150">
        <v>-10671.731730646186</v>
      </c>
      <c r="BN118" s="150">
        <f t="shared" si="359"/>
        <v>-796266.48018874018</v>
      </c>
      <c r="BO118" s="150">
        <v>-10671.731730646186</v>
      </c>
      <c r="BP118" s="150">
        <f t="shared" si="360"/>
        <v>-806938.21191938641</v>
      </c>
      <c r="BQ118" s="150">
        <v>-10671.731730646186</v>
      </c>
      <c r="BR118" s="150">
        <f t="shared" si="361"/>
        <v>-817609.94365003263</v>
      </c>
      <c r="BS118" s="150">
        <v>-10671.731730646186</v>
      </c>
      <c r="BT118" s="150">
        <f t="shared" si="362"/>
        <v>-828281.67538067885</v>
      </c>
      <c r="BU118" s="150">
        <v>-10671.731730646186</v>
      </c>
      <c r="BV118" s="150">
        <f t="shared" si="363"/>
        <v>-838953.40711132507</v>
      </c>
      <c r="BW118" s="150">
        <v>-10671.731730646186</v>
      </c>
      <c r="BX118" s="150">
        <f t="shared" si="364"/>
        <v>-849625.13884197129</v>
      </c>
      <c r="BY118" s="150">
        <v>-10671.731730646186</v>
      </c>
      <c r="BZ118" s="150">
        <f t="shared" si="365"/>
        <v>-860296.87057261751</v>
      </c>
      <c r="CA118" s="150">
        <v>-10671.731730646186</v>
      </c>
      <c r="CB118" s="150">
        <f t="shared" si="366"/>
        <v>-870968.60230326373</v>
      </c>
      <c r="CC118" s="150">
        <v>-10671.731730646186</v>
      </c>
      <c r="CD118" s="150">
        <f t="shared" si="367"/>
        <v>-881640.33403390995</v>
      </c>
      <c r="CE118" s="150">
        <v>-10671.731730646186</v>
      </c>
      <c r="CF118" s="150">
        <f t="shared" si="368"/>
        <v>-892312.06576455617</v>
      </c>
      <c r="CG118" s="150">
        <v>-10671.731730646186</v>
      </c>
      <c r="CH118" s="150">
        <f t="shared" si="369"/>
        <v>-902983.79749520239</v>
      </c>
      <c r="CI118" s="150">
        <v>-10671.731730646186</v>
      </c>
      <c r="CJ118" s="150">
        <f t="shared" si="370"/>
        <v>-913655.52922584862</v>
      </c>
      <c r="CK118" s="150">
        <v>-10671.731730646186</v>
      </c>
      <c r="CL118" s="150">
        <f t="shared" si="371"/>
        <v>-924327.26095649484</v>
      </c>
      <c r="CM118" s="150">
        <v>-10671.731730646186</v>
      </c>
      <c r="CN118" s="150">
        <f t="shared" si="372"/>
        <v>-934998.99268714106</v>
      </c>
      <c r="CP118" s="151">
        <f t="shared" si="373"/>
        <v>-742907.82153550908</v>
      </c>
      <c r="CQ118" s="151">
        <f t="shared" si="374"/>
        <v>-128060.78076775465</v>
      </c>
      <c r="CR118" s="151">
        <f t="shared" si="375"/>
        <v>-870968.60230326373</v>
      </c>
    </row>
    <row r="119" spans="1:96" s="150" customFormat="1" x14ac:dyDescent="0.2">
      <c r="A119" s="146" t="s">
        <v>82</v>
      </c>
      <c r="B119" s="146" t="str">
        <f t="shared" si="328"/>
        <v>SG-U</v>
      </c>
      <c r="C119" s="10" t="s">
        <v>22</v>
      </c>
      <c r="D119" s="52" t="s">
        <v>117</v>
      </c>
      <c r="E119" s="52" t="s">
        <v>118</v>
      </c>
      <c r="F119" s="52" t="str">
        <f t="shared" si="376"/>
        <v>AINTPSG-U</v>
      </c>
      <c r="G119" s="52" t="str">
        <f t="shared" si="377"/>
        <v>INTPSG-U</v>
      </c>
      <c r="H119" s="150">
        <v>-6489147.4400000004</v>
      </c>
      <c r="I119" s="150">
        <v>-10972.611909639756</v>
      </c>
      <c r="J119" s="150">
        <f t="shared" si="331"/>
        <v>-6500120.0519096404</v>
      </c>
      <c r="K119" s="150">
        <v>-10927.383321177156</v>
      </c>
      <c r="L119" s="150">
        <f t="shared" si="332"/>
        <v>-6511047.4352308176</v>
      </c>
      <c r="M119" s="150">
        <v>-10882.154732714571</v>
      </c>
      <c r="N119" s="150">
        <f t="shared" si="333"/>
        <v>-6521929.5899635321</v>
      </c>
      <c r="O119" s="150">
        <v>-10836.926144251975</v>
      </c>
      <c r="P119" s="150">
        <f t="shared" si="334"/>
        <v>-6532766.5161077837</v>
      </c>
      <c r="Q119" s="150">
        <v>-10791.697555789386</v>
      </c>
      <c r="R119" s="150">
        <f t="shared" si="335"/>
        <v>-6543558.2136635734</v>
      </c>
      <c r="S119" s="150">
        <v>-10746.468967326789</v>
      </c>
      <c r="T119" s="150">
        <f t="shared" si="336"/>
        <v>-6554304.6826309003</v>
      </c>
      <c r="U119" s="150">
        <v>-10701.2403788642</v>
      </c>
      <c r="V119" s="150">
        <f t="shared" si="337"/>
        <v>-6565005.9230097644</v>
      </c>
      <c r="W119" s="150">
        <v>-10656.011790401608</v>
      </c>
      <c r="X119" s="150">
        <f t="shared" si="338"/>
        <v>-6575661.9348001657</v>
      </c>
      <c r="Y119" s="150">
        <v>-10610.783201939019</v>
      </c>
      <c r="Z119" s="150">
        <f t="shared" si="339"/>
        <v>-6586272.7180021051</v>
      </c>
      <c r="AA119" s="150">
        <v>-10565.554613476426</v>
      </c>
      <c r="AB119" s="150">
        <f t="shared" si="340"/>
        <v>-6596838.2726155818</v>
      </c>
      <c r="AC119" s="150">
        <v>-10520.326025013837</v>
      </c>
      <c r="AD119" s="150">
        <f t="shared" si="341"/>
        <v>-6607358.5986405956</v>
      </c>
      <c r="AE119" s="150">
        <v>-10475.097436551241</v>
      </c>
      <c r="AF119" s="150">
        <f t="shared" si="342"/>
        <v>-6617833.6960771466</v>
      </c>
      <c r="AG119" s="150">
        <v>-10429.868848088652</v>
      </c>
      <c r="AH119" s="150">
        <f t="shared" si="343"/>
        <v>-6628263.5649252348</v>
      </c>
      <c r="AI119" s="150">
        <v>-10384.640259626056</v>
      </c>
      <c r="AJ119" s="150">
        <f t="shared" si="344"/>
        <v>-6638648.2051848611</v>
      </c>
      <c r="AK119" s="150">
        <v>-10339.411671163471</v>
      </c>
      <c r="AL119" s="150">
        <f t="shared" si="345"/>
        <v>-6648987.6168560246</v>
      </c>
      <c r="AM119" s="150">
        <v>-10294.183082700871</v>
      </c>
      <c r="AN119" s="150">
        <f t="shared" si="346"/>
        <v>-6659281.7999387253</v>
      </c>
      <c r="AO119" s="150">
        <v>-10248.954494238289</v>
      </c>
      <c r="AP119" s="150">
        <f t="shared" si="347"/>
        <v>-6669530.7544329632</v>
      </c>
      <c r="AQ119" s="150">
        <v>-10203.725905775689</v>
      </c>
      <c r="AR119" s="150">
        <f t="shared" si="348"/>
        <v>-6679734.4803387392</v>
      </c>
      <c r="AS119" s="150">
        <v>-10158.497317313104</v>
      </c>
      <c r="AT119" s="150">
        <f t="shared" si="349"/>
        <v>-6689892.9776560524</v>
      </c>
      <c r="AU119" s="150">
        <v>-10113.268728850508</v>
      </c>
      <c r="AV119" s="150">
        <f t="shared" si="350"/>
        <v>-6700006.2463849029</v>
      </c>
      <c r="AW119" s="150">
        <v>-10068.040140387922</v>
      </c>
      <c r="AX119" s="150">
        <f t="shared" si="351"/>
        <v>-6710074.2865252905</v>
      </c>
      <c r="AY119" s="150">
        <v>-10022.811551925322</v>
      </c>
      <c r="AZ119" s="150">
        <f t="shared" si="352"/>
        <v>-6720097.0980772162</v>
      </c>
      <c r="BA119" s="150">
        <v>-9977.5829634627407</v>
      </c>
      <c r="BB119" s="150">
        <f t="shared" si="353"/>
        <v>-6730074.6810406791</v>
      </c>
      <c r="BC119" s="150">
        <v>-9932.3543750001409</v>
      </c>
      <c r="BD119" s="150">
        <f t="shared" si="354"/>
        <v>-6740007.0354156792</v>
      </c>
      <c r="BE119" s="150">
        <v>-9887.1257865375519</v>
      </c>
      <c r="BF119" s="150">
        <f t="shared" si="355"/>
        <v>-6749894.1612022165</v>
      </c>
      <c r="BG119" s="150">
        <v>-9841.8971980749593</v>
      </c>
      <c r="BH119" s="150">
        <f t="shared" si="356"/>
        <v>-6759736.058400291</v>
      </c>
      <c r="BI119" s="150">
        <v>-9796.6686096123703</v>
      </c>
      <c r="BJ119" s="150">
        <f t="shared" si="357"/>
        <v>-6769532.7270099036</v>
      </c>
      <c r="BK119" s="150">
        <v>-9751.4400211497741</v>
      </c>
      <c r="BL119" s="150">
        <f t="shared" si="358"/>
        <v>-6779284.1670310535</v>
      </c>
      <c r="BM119" s="150">
        <v>-9706.2114326871852</v>
      </c>
      <c r="BN119" s="150">
        <f t="shared" si="359"/>
        <v>-6788990.3784637405</v>
      </c>
      <c r="BO119" s="150">
        <v>-9660.9828442245926</v>
      </c>
      <c r="BP119" s="150">
        <f t="shared" si="360"/>
        <v>-6798651.3613079647</v>
      </c>
      <c r="BQ119" s="150">
        <v>-9615.7542557620036</v>
      </c>
      <c r="BR119" s="150">
        <f t="shared" si="361"/>
        <v>-6808267.115563727</v>
      </c>
      <c r="BS119" s="150">
        <v>-9570.525667299411</v>
      </c>
      <c r="BT119" s="150">
        <f t="shared" si="362"/>
        <v>-6817837.6412310265</v>
      </c>
      <c r="BU119" s="150">
        <v>-9525.297078836822</v>
      </c>
      <c r="BV119" s="150">
        <f t="shared" si="363"/>
        <v>-6827362.9383098632</v>
      </c>
      <c r="BW119" s="150">
        <v>-9480.0684903742222</v>
      </c>
      <c r="BX119" s="150">
        <f t="shared" si="364"/>
        <v>-6836843.0068002371</v>
      </c>
      <c r="BY119" s="150">
        <v>-9434.8399019116368</v>
      </c>
      <c r="BZ119" s="150">
        <f t="shared" si="365"/>
        <v>-6846277.8467021491</v>
      </c>
      <c r="CA119" s="150">
        <v>-9389.6113134490406</v>
      </c>
      <c r="CB119" s="150">
        <f t="shared" si="366"/>
        <v>-6855667.4580155984</v>
      </c>
      <c r="CC119" s="150">
        <v>-9344.3827249864553</v>
      </c>
      <c r="CD119" s="150">
        <f t="shared" si="367"/>
        <v>-6865011.8407405848</v>
      </c>
      <c r="CE119" s="150">
        <v>-9299.1541365238554</v>
      </c>
      <c r="CF119" s="150">
        <f t="shared" si="368"/>
        <v>-6874310.9948771084</v>
      </c>
      <c r="CG119" s="150">
        <v>-9253.9255480612737</v>
      </c>
      <c r="CH119" s="150">
        <f t="shared" si="369"/>
        <v>-6883564.9204251701</v>
      </c>
      <c r="CI119" s="150">
        <v>-9208.6969595986739</v>
      </c>
      <c r="CJ119" s="150">
        <f t="shared" si="370"/>
        <v>-6892773.617384769</v>
      </c>
      <c r="CK119" s="150">
        <v>-9163.4683711360885</v>
      </c>
      <c r="CL119" s="150">
        <f t="shared" si="371"/>
        <v>-6901937.0857559051</v>
      </c>
      <c r="CM119" s="150">
        <v>-9118.2397826734923</v>
      </c>
      <c r="CN119" s="150">
        <f t="shared" si="372"/>
        <v>-6911055.3255385784</v>
      </c>
      <c r="CP119" s="151">
        <f t="shared" si="373"/>
        <v>-6739731.8948358642</v>
      </c>
      <c r="CQ119" s="151">
        <f t="shared" si="374"/>
        <v>-115660.422599921</v>
      </c>
      <c r="CR119" s="151">
        <f t="shared" si="375"/>
        <v>-6855392.3174357852</v>
      </c>
    </row>
    <row r="120" spans="1:96" s="149" customFormat="1" x14ac:dyDescent="0.2">
      <c r="A120" s="146" t="s">
        <v>119</v>
      </c>
      <c r="B120" s="146" t="str">
        <f t="shared" si="328"/>
        <v>SG-P</v>
      </c>
      <c r="C120" s="52" t="s">
        <v>21</v>
      </c>
      <c r="D120" s="52" t="s">
        <v>117</v>
      </c>
      <c r="E120" s="52" t="s">
        <v>120</v>
      </c>
      <c r="F120" s="52" t="str">
        <f>D120&amp;E120&amp;C120</f>
        <v>AHYDPKASG-P</v>
      </c>
      <c r="G120" s="52" t="str">
        <f>E120&amp;C120</f>
        <v>HYDPKASG-P</v>
      </c>
      <c r="H120" s="8">
        <v>-74111749.809999987</v>
      </c>
      <c r="I120" s="150">
        <v>0</v>
      </c>
      <c r="J120" s="150">
        <f t="shared" si="331"/>
        <v>-74111749.809999987</v>
      </c>
      <c r="K120" s="150">
        <v>0</v>
      </c>
      <c r="L120" s="150">
        <f t="shared" si="332"/>
        <v>-74111749.809999987</v>
      </c>
      <c r="M120" s="150">
        <v>0</v>
      </c>
      <c r="N120" s="150">
        <f t="shared" si="333"/>
        <v>-74111749.809999987</v>
      </c>
      <c r="O120" s="150">
        <v>0</v>
      </c>
      <c r="P120" s="150">
        <f t="shared" si="334"/>
        <v>-74111749.809999987</v>
      </c>
      <c r="Q120" s="150">
        <v>0</v>
      </c>
      <c r="R120" s="150">
        <f t="shared" si="335"/>
        <v>-74111749.809999987</v>
      </c>
      <c r="S120" s="150">
        <v>0</v>
      </c>
      <c r="T120" s="150">
        <f t="shared" si="336"/>
        <v>-74111749.809999987</v>
      </c>
      <c r="U120" s="150">
        <v>0</v>
      </c>
      <c r="V120" s="150">
        <f t="shared" si="337"/>
        <v>-74111749.809999987</v>
      </c>
      <c r="W120" s="150">
        <v>0</v>
      </c>
      <c r="X120" s="150">
        <f t="shared" si="338"/>
        <v>-74111749.809999987</v>
      </c>
      <c r="Y120" s="150">
        <v>0</v>
      </c>
      <c r="Z120" s="150">
        <f t="shared" si="339"/>
        <v>-74111749.809999987</v>
      </c>
      <c r="AA120" s="150">
        <v>0</v>
      </c>
      <c r="AB120" s="150">
        <f t="shared" si="340"/>
        <v>-74111749.809999987</v>
      </c>
      <c r="AC120" s="150">
        <v>0</v>
      </c>
      <c r="AD120" s="150">
        <f t="shared" si="341"/>
        <v>-74111749.809999987</v>
      </c>
      <c r="AE120" s="150">
        <v>0</v>
      </c>
      <c r="AF120" s="150">
        <f t="shared" si="342"/>
        <v>-74111749.809999987</v>
      </c>
      <c r="AG120" s="150">
        <v>0</v>
      </c>
      <c r="AH120" s="150">
        <f t="shared" si="343"/>
        <v>-74111749.809999987</v>
      </c>
      <c r="AI120" s="150">
        <v>0</v>
      </c>
      <c r="AJ120" s="150">
        <f t="shared" si="344"/>
        <v>-74111749.809999987</v>
      </c>
      <c r="AK120" s="150">
        <v>0</v>
      </c>
      <c r="AL120" s="150">
        <f t="shared" si="345"/>
        <v>-74111749.809999987</v>
      </c>
      <c r="AM120" s="150">
        <v>0</v>
      </c>
      <c r="AN120" s="150">
        <f t="shared" si="346"/>
        <v>-74111749.809999987</v>
      </c>
      <c r="AO120" s="150">
        <v>0</v>
      </c>
      <c r="AP120" s="150">
        <f t="shared" si="347"/>
        <v>-74111749.809999987</v>
      </c>
      <c r="AQ120" s="150">
        <v>0</v>
      </c>
      <c r="AR120" s="150">
        <f t="shared" si="348"/>
        <v>-74111749.809999987</v>
      </c>
      <c r="AS120" s="150">
        <v>0</v>
      </c>
      <c r="AT120" s="150">
        <f t="shared" si="349"/>
        <v>-74111749.809999987</v>
      </c>
      <c r="AU120" s="150">
        <v>0</v>
      </c>
      <c r="AV120" s="150">
        <f t="shared" si="350"/>
        <v>-74111749.809999987</v>
      </c>
      <c r="AW120" s="150">
        <v>0</v>
      </c>
      <c r="AX120" s="150">
        <f t="shared" si="351"/>
        <v>-74111749.809999987</v>
      </c>
      <c r="AY120" s="150">
        <v>0</v>
      </c>
      <c r="AZ120" s="150">
        <f t="shared" si="352"/>
        <v>-74111749.809999987</v>
      </c>
      <c r="BA120" s="150">
        <v>0</v>
      </c>
      <c r="BB120" s="150">
        <f t="shared" si="353"/>
        <v>-74111749.809999987</v>
      </c>
      <c r="BC120" s="150">
        <v>0</v>
      </c>
      <c r="BD120" s="150">
        <f t="shared" si="354"/>
        <v>-74111749.809999987</v>
      </c>
      <c r="BE120" s="150">
        <v>0</v>
      </c>
      <c r="BF120" s="150">
        <f t="shared" si="355"/>
        <v>-74111749.809999987</v>
      </c>
      <c r="BG120" s="150">
        <v>0</v>
      </c>
      <c r="BH120" s="150">
        <f t="shared" si="356"/>
        <v>-74111749.809999987</v>
      </c>
      <c r="BI120" s="150">
        <v>0</v>
      </c>
      <c r="BJ120" s="150">
        <f t="shared" si="357"/>
        <v>-74111749.809999987</v>
      </c>
      <c r="BK120" s="150">
        <v>0</v>
      </c>
      <c r="BL120" s="150">
        <f t="shared" si="358"/>
        <v>-74111749.809999987</v>
      </c>
      <c r="BM120" s="150">
        <v>0</v>
      </c>
      <c r="BN120" s="150">
        <f t="shared" si="359"/>
        <v>-74111749.809999987</v>
      </c>
      <c r="BO120" s="150">
        <v>0</v>
      </c>
      <c r="BP120" s="150">
        <f t="shared" si="360"/>
        <v>-74111749.809999987</v>
      </c>
      <c r="BQ120" s="150">
        <v>0</v>
      </c>
      <c r="BR120" s="150">
        <f t="shared" si="361"/>
        <v>-74111749.809999987</v>
      </c>
      <c r="BS120" s="150">
        <v>0</v>
      </c>
      <c r="BT120" s="150">
        <f t="shared" si="362"/>
        <v>-74111749.809999987</v>
      </c>
      <c r="BU120" s="150">
        <v>0</v>
      </c>
      <c r="BV120" s="150">
        <f t="shared" si="363"/>
        <v>-74111749.809999987</v>
      </c>
      <c r="BW120" s="150">
        <v>0</v>
      </c>
      <c r="BX120" s="150">
        <f t="shared" si="364"/>
        <v>-74111749.809999987</v>
      </c>
      <c r="BY120" s="150">
        <v>0</v>
      </c>
      <c r="BZ120" s="150">
        <f t="shared" si="365"/>
        <v>-74111749.809999987</v>
      </c>
      <c r="CA120" s="150">
        <v>0</v>
      </c>
      <c r="CB120" s="150">
        <f t="shared" si="366"/>
        <v>-74111749.809999987</v>
      </c>
      <c r="CC120" s="150">
        <v>0</v>
      </c>
      <c r="CD120" s="150">
        <f t="shared" si="367"/>
        <v>-74111749.809999987</v>
      </c>
      <c r="CE120" s="150">
        <v>0</v>
      </c>
      <c r="CF120" s="150">
        <f t="shared" si="368"/>
        <v>-74111749.809999987</v>
      </c>
      <c r="CG120" s="150">
        <v>0</v>
      </c>
      <c r="CH120" s="150">
        <f t="shared" si="369"/>
        <v>-74111749.809999987</v>
      </c>
      <c r="CI120" s="150">
        <v>0</v>
      </c>
      <c r="CJ120" s="150">
        <f t="shared" si="370"/>
        <v>-74111749.809999987</v>
      </c>
      <c r="CK120" s="150">
        <v>0</v>
      </c>
      <c r="CL120" s="150">
        <f t="shared" si="371"/>
        <v>-74111749.809999987</v>
      </c>
      <c r="CM120" s="150">
        <v>0</v>
      </c>
      <c r="CN120" s="150">
        <f t="shared" si="372"/>
        <v>-74111749.809999987</v>
      </c>
      <c r="CP120" s="151">
        <f t="shared" si="373"/>
        <v>-74111749.809999973</v>
      </c>
      <c r="CQ120" s="151">
        <f t="shared" si="374"/>
        <v>0</v>
      </c>
      <c r="CR120" s="151">
        <f t="shared" si="375"/>
        <v>-74111749.809999973</v>
      </c>
    </row>
    <row r="121" spans="1:96" s="150" customFormat="1" x14ac:dyDescent="0.2">
      <c r="A121" s="146" t="s">
        <v>122</v>
      </c>
      <c r="B121" s="146"/>
      <c r="C121" s="10"/>
      <c r="D121" s="52"/>
      <c r="E121" s="52"/>
      <c r="F121" s="52"/>
      <c r="G121" s="52"/>
      <c r="H121" s="153">
        <f t="shared" ref="H121:BS121" si="378">SUBTOTAL(9,H97:H120)</f>
        <v>-713976460.66999996</v>
      </c>
      <c r="I121" s="153">
        <f t="shared" si="378"/>
        <v>-4030624.2484775013</v>
      </c>
      <c r="J121" s="153">
        <f t="shared" si="378"/>
        <v>-718007084.91847742</v>
      </c>
      <c r="K121" s="153">
        <f t="shared" si="378"/>
        <v>-4099683.2143794154</v>
      </c>
      <c r="L121" s="153">
        <f t="shared" si="378"/>
        <v>-722106768.13285685</v>
      </c>
      <c r="M121" s="153">
        <f t="shared" si="378"/>
        <v>-4144251.8087124117</v>
      </c>
      <c r="N121" s="153">
        <f t="shared" si="378"/>
        <v>-726251019.94156921</v>
      </c>
      <c r="O121" s="153">
        <f t="shared" si="378"/>
        <v>-4164126.2306967047</v>
      </c>
      <c r="P121" s="153">
        <f t="shared" si="378"/>
        <v>-730415146.17226601</v>
      </c>
      <c r="Q121" s="153">
        <f t="shared" si="378"/>
        <v>-4164652.1541287792</v>
      </c>
      <c r="R121" s="153">
        <f t="shared" si="378"/>
        <v>-734579798.32639492</v>
      </c>
      <c r="S121" s="153">
        <f t="shared" si="378"/>
        <v>-4183132.4500901615</v>
      </c>
      <c r="T121" s="153">
        <f>SUBTOTAL(9,T97:T120)</f>
        <v>-738762930.77648461</v>
      </c>
      <c r="U121" s="153">
        <f t="shared" si="378"/>
        <v>-4202327.1310489699</v>
      </c>
      <c r="V121" s="153">
        <f t="shared" si="378"/>
        <v>-742965257.90753376</v>
      </c>
      <c r="W121" s="153">
        <f t="shared" si="378"/>
        <v>-4205811.118681211</v>
      </c>
      <c r="X121" s="153">
        <f t="shared" si="378"/>
        <v>-747171069.02621508</v>
      </c>
      <c r="Y121" s="153">
        <f t="shared" si="378"/>
        <v>-4228398.8412098661</v>
      </c>
      <c r="Z121" s="153">
        <f t="shared" si="378"/>
        <v>-751399467.86742496</v>
      </c>
      <c r="AA121" s="153">
        <f t="shared" si="378"/>
        <v>-4253113.0479367319</v>
      </c>
      <c r="AB121" s="153">
        <f t="shared" si="378"/>
        <v>-755652580.91536164</v>
      </c>
      <c r="AC121" s="153">
        <f t="shared" si="378"/>
        <v>-4263726.8596869726</v>
      </c>
      <c r="AD121" s="153">
        <f t="shared" si="378"/>
        <v>-759916307.77504849</v>
      </c>
      <c r="AE121" s="153">
        <f t="shared" si="378"/>
        <v>-4285862.870617725</v>
      </c>
      <c r="AF121" s="153">
        <f t="shared" si="378"/>
        <v>-764202170.64566624</v>
      </c>
      <c r="AG121" s="153">
        <f t="shared" si="378"/>
        <v>-4327128.2860966548</v>
      </c>
      <c r="AH121" s="153">
        <f t="shared" si="378"/>
        <v>-768529298.93176293</v>
      </c>
      <c r="AI121" s="153">
        <f t="shared" si="378"/>
        <v>-4355886.8958494235</v>
      </c>
      <c r="AJ121" s="153">
        <f t="shared" si="378"/>
        <v>-772885185.8276124</v>
      </c>
      <c r="AK121" s="153">
        <f t="shared" si="378"/>
        <v>-4368521.0554467225</v>
      </c>
      <c r="AL121" s="153">
        <f t="shared" si="378"/>
        <v>-777253706.88305902</v>
      </c>
      <c r="AM121" s="153">
        <f t="shared" si="378"/>
        <v>-4381108.0016873451</v>
      </c>
      <c r="AN121" s="153">
        <f t="shared" si="378"/>
        <v>-781634814.88474643</v>
      </c>
      <c r="AO121" s="153">
        <f t="shared" si="378"/>
        <v>-4391653.187449865</v>
      </c>
      <c r="AP121" s="153">
        <f t="shared" si="378"/>
        <v>-786026468.07219625</v>
      </c>
      <c r="AQ121" s="153">
        <f t="shared" si="378"/>
        <v>-4441542.9382412285</v>
      </c>
      <c r="AR121" s="153">
        <f t="shared" si="378"/>
        <v>-790468011.01043761</v>
      </c>
      <c r="AS121" s="153">
        <f t="shared" si="378"/>
        <v>-4494781.6847126959</v>
      </c>
      <c r="AT121" s="153">
        <f t="shared" si="378"/>
        <v>-794962792.69515014</v>
      </c>
      <c r="AU121" s="153">
        <f t="shared" si="378"/>
        <v>-4509544.6104045231</v>
      </c>
      <c r="AV121" s="153">
        <f t="shared" si="378"/>
        <v>-799472337.30555487</v>
      </c>
      <c r="AW121" s="153">
        <f t="shared" si="378"/>
        <v>-4546521.6613416765</v>
      </c>
      <c r="AX121" s="153">
        <f t="shared" si="378"/>
        <v>-804018858.96689641</v>
      </c>
      <c r="AY121" s="153">
        <f t="shared" si="378"/>
        <v>-4584355.0407626927</v>
      </c>
      <c r="AZ121" s="153">
        <f t="shared" si="378"/>
        <v>-808603214.00765908</v>
      </c>
      <c r="BA121" s="153">
        <f t="shared" si="378"/>
        <v>-4592780.7635662854</v>
      </c>
      <c r="BB121" s="153">
        <f t="shared" si="378"/>
        <v>-813195994.77122545</v>
      </c>
      <c r="BC121" s="153">
        <f t="shared" si="378"/>
        <v>-4640864.3568199407</v>
      </c>
      <c r="BD121" s="153">
        <f t="shared" si="378"/>
        <v>-817836859.12804544</v>
      </c>
      <c r="BE121" s="153">
        <f t="shared" si="378"/>
        <v>-4689710.8387499209</v>
      </c>
      <c r="BF121" s="153">
        <f t="shared" si="378"/>
        <v>-822526569.96679533</v>
      </c>
      <c r="BG121" s="153">
        <f t="shared" si="378"/>
        <v>-4701875.9974422865</v>
      </c>
      <c r="BH121" s="153">
        <f t="shared" si="378"/>
        <v>-827228445.96423769</v>
      </c>
      <c r="BI121" s="153">
        <f t="shared" si="378"/>
        <v>-4718259.5113249794</v>
      </c>
      <c r="BJ121" s="153">
        <f t="shared" si="378"/>
        <v>-831946705.47556257</v>
      </c>
      <c r="BK121" s="153">
        <f t="shared" si="378"/>
        <v>-4727125.7841914482</v>
      </c>
      <c r="BL121" s="153">
        <f t="shared" si="378"/>
        <v>-836673831.25975406</v>
      </c>
      <c r="BM121" s="153">
        <f t="shared" si="378"/>
        <v>-4736573.7989639156</v>
      </c>
      <c r="BN121" s="153">
        <f t="shared" si="378"/>
        <v>-841410405.05871797</v>
      </c>
      <c r="BO121" s="153">
        <f t="shared" si="378"/>
        <v>-4776833.2133164834</v>
      </c>
      <c r="BP121" s="153">
        <f t="shared" si="378"/>
        <v>-846187238.27203453</v>
      </c>
      <c r="BQ121" s="153">
        <f t="shared" si="378"/>
        <v>-5318490.225489812</v>
      </c>
      <c r="BR121" s="153">
        <f t="shared" si="378"/>
        <v>-851505728.49752438</v>
      </c>
      <c r="BS121" s="153">
        <f t="shared" si="378"/>
        <v>-5830654.4672714816</v>
      </c>
      <c r="BT121" s="153">
        <f t="shared" ref="BT121:CN121" si="379">SUBTOTAL(9,BT97:BT120)</f>
        <v>-857336382.96479571</v>
      </c>
      <c r="BU121" s="153">
        <f t="shared" si="379"/>
        <v>-5838457.1923452327</v>
      </c>
      <c r="BV121" s="153">
        <f t="shared" si="379"/>
        <v>-863174840.15714097</v>
      </c>
      <c r="BW121" s="153">
        <f t="shared" si="379"/>
        <v>-5845967.7095418181</v>
      </c>
      <c r="BX121" s="153">
        <f t="shared" si="379"/>
        <v>-869020807.86668277</v>
      </c>
      <c r="BY121" s="153">
        <f t="shared" si="379"/>
        <v>-5849559.572294482</v>
      </c>
      <c r="BZ121" s="153">
        <f t="shared" si="379"/>
        <v>-874870367.43897712</v>
      </c>
      <c r="CA121" s="153">
        <f t="shared" si="379"/>
        <v>-5860798.7015899681</v>
      </c>
      <c r="CB121" s="153">
        <f t="shared" si="379"/>
        <v>-880731166.1405673</v>
      </c>
      <c r="CC121" s="153">
        <f t="shared" si="379"/>
        <v>-5874299.7862621555</v>
      </c>
      <c r="CD121" s="153">
        <f t="shared" si="379"/>
        <v>-886605465.92682946</v>
      </c>
      <c r="CE121" s="153">
        <f t="shared" si="379"/>
        <v>-5877060.4894680781</v>
      </c>
      <c r="CF121" s="153">
        <f t="shared" si="379"/>
        <v>-892482526.41629744</v>
      </c>
      <c r="CG121" s="153">
        <f t="shared" si="379"/>
        <v>-6306345.8227772219</v>
      </c>
      <c r="CH121" s="153">
        <f t="shared" si="379"/>
        <v>-898788872.23907483</v>
      </c>
      <c r="CI121" s="153">
        <f t="shared" si="379"/>
        <v>-6735155.0996329524</v>
      </c>
      <c r="CJ121" s="153">
        <f t="shared" si="379"/>
        <v>-905524027.33870769</v>
      </c>
      <c r="CK121" s="153">
        <f t="shared" si="379"/>
        <v>-6738038.5337845581</v>
      </c>
      <c r="CL121" s="153">
        <f t="shared" si="379"/>
        <v>-912262065.87249243</v>
      </c>
      <c r="CM121" s="153">
        <f t="shared" si="379"/>
        <v>-7005334.1680989256</v>
      </c>
      <c r="CN121" s="153">
        <f t="shared" si="379"/>
        <v>-919267400.04059112</v>
      </c>
      <c r="CP121" s="154">
        <f>SUBTOTAL(9,CP97:CP120)</f>
        <v>-818016969.93673635</v>
      </c>
      <c r="CQ121" s="154">
        <f>SUBTOTAL(9,CQ97:CQ120)</f>
        <v>-63235494.231213883</v>
      </c>
      <c r="CR121" s="154">
        <f>SUBTOTAL(9,CR97:CR120)</f>
        <v>-881252464.16795027</v>
      </c>
    </row>
    <row r="122" spans="1:96" s="150" customFormat="1" x14ac:dyDescent="0.2">
      <c r="A122" s="149"/>
      <c r="B122" s="6"/>
      <c r="C122" s="149"/>
      <c r="D122" s="6"/>
      <c r="E122" s="6"/>
      <c r="F122" s="6"/>
      <c r="G122" s="6"/>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CP122" s="151"/>
      <c r="CQ122" s="151"/>
      <c r="CR122" s="151"/>
    </row>
    <row r="123" spans="1:96" s="150" customFormat="1" x14ac:dyDescent="0.2">
      <c r="A123" s="2" t="s">
        <v>87</v>
      </c>
      <c r="C123" s="52"/>
      <c r="D123" s="52"/>
      <c r="E123" s="52"/>
      <c r="F123" s="52"/>
      <c r="G123" s="52"/>
      <c r="CP123" s="151"/>
      <c r="CQ123" s="151"/>
      <c r="CR123" s="151"/>
    </row>
    <row r="124" spans="1:96" s="150" customFormat="1" x14ac:dyDescent="0.2">
      <c r="A124" s="146" t="s">
        <v>82</v>
      </c>
      <c r="B124" s="146" t="str">
        <f t="shared" ref="B124:B125" si="380">C124</f>
        <v>SG-U</v>
      </c>
      <c r="C124" s="10" t="s">
        <v>22</v>
      </c>
      <c r="D124" s="52" t="s">
        <v>117</v>
      </c>
      <c r="E124" s="52" t="s">
        <v>88</v>
      </c>
      <c r="F124" s="52" t="str">
        <f>D124&amp;E124&amp;C124</f>
        <v>AHYDPSG-U</v>
      </c>
      <c r="G124" s="52" t="str">
        <f>E124&amp;C124</f>
        <v>HYDPSG-U</v>
      </c>
      <c r="H124" s="150">
        <v>0</v>
      </c>
      <c r="I124" s="150">
        <v>0</v>
      </c>
      <c r="J124" s="150">
        <f t="shared" ref="J124:J125" si="381">H124+I124</f>
        <v>0</v>
      </c>
      <c r="K124" s="150">
        <v>0</v>
      </c>
      <c r="L124" s="150">
        <f t="shared" ref="L124:L125" si="382">J124+K124</f>
        <v>0</v>
      </c>
      <c r="M124" s="150">
        <v>0</v>
      </c>
      <c r="N124" s="150">
        <f t="shared" ref="N124:N125" si="383">L124+M124</f>
        <v>0</v>
      </c>
      <c r="O124" s="150">
        <v>0</v>
      </c>
      <c r="P124" s="150">
        <f t="shared" ref="P124:P125" si="384">N124+O124</f>
        <v>0</v>
      </c>
      <c r="Q124" s="150">
        <v>0</v>
      </c>
      <c r="R124" s="150">
        <f t="shared" ref="R124:R125" si="385">P124+Q124</f>
        <v>0</v>
      </c>
      <c r="S124" s="150">
        <v>0</v>
      </c>
      <c r="T124" s="150">
        <f t="shared" ref="T124:T125" si="386">R124+S124</f>
        <v>0</v>
      </c>
      <c r="U124" s="150">
        <v>0</v>
      </c>
      <c r="V124" s="150">
        <f t="shared" ref="V124:V125" si="387">T124+U124</f>
        <v>0</v>
      </c>
      <c r="W124" s="150">
        <v>0</v>
      </c>
      <c r="X124" s="150">
        <f t="shared" ref="X124:X125" si="388">V124+W124</f>
        <v>0</v>
      </c>
      <c r="Y124" s="150">
        <v>0</v>
      </c>
      <c r="Z124" s="150">
        <f t="shared" ref="Z124:Z125" si="389">X124+Y124</f>
        <v>0</v>
      </c>
      <c r="AA124" s="150">
        <v>0</v>
      </c>
      <c r="AB124" s="150">
        <f t="shared" ref="AB124:AB125" si="390">Z124+AA124</f>
        <v>0</v>
      </c>
      <c r="AC124" s="150">
        <v>0</v>
      </c>
      <c r="AD124" s="150">
        <f t="shared" ref="AD124:AD125" si="391">AB124+AC124</f>
        <v>0</v>
      </c>
      <c r="AE124" s="150">
        <v>0</v>
      </c>
      <c r="AF124" s="150">
        <f t="shared" ref="AF124:AF125" si="392">AD124+AE124</f>
        <v>0</v>
      </c>
      <c r="AG124" s="150">
        <v>0</v>
      </c>
      <c r="AH124" s="150">
        <f t="shared" ref="AH124:AH125" si="393">AF124+AG124</f>
        <v>0</v>
      </c>
      <c r="AI124" s="150">
        <v>0</v>
      </c>
      <c r="AJ124" s="150">
        <f t="shared" ref="AJ124:AJ125" si="394">AH124+AI124</f>
        <v>0</v>
      </c>
      <c r="AK124" s="150">
        <v>0</v>
      </c>
      <c r="AL124" s="150">
        <f t="shared" ref="AL124:AL125" si="395">AJ124+AK124</f>
        <v>0</v>
      </c>
      <c r="AM124" s="150">
        <v>0</v>
      </c>
      <c r="AN124" s="150">
        <f t="shared" ref="AN124:AN125" si="396">AL124+AM124</f>
        <v>0</v>
      </c>
      <c r="AO124" s="150">
        <v>0</v>
      </c>
      <c r="AP124" s="150">
        <f t="shared" ref="AP124:AP125" si="397">AN124+AO124</f>
        <v>0</v>
      </c>
      <c r="AQ124" s="150">
        <v>0</v>
      </c>
      <c r="AR124" s="150">
        <f t="shared" ref="AR124:AR125" si="398">AP124+AQ124</f>
        <v>0</v>
      </c>
      <c r="AS124" s="150">
        <v>0</v>
      </c>
      <c r="AT124" s="150">
        <f t="shared" ref="AT124:AT125" si="399">AR124+AS124</f>
        <v>0</v>
      </c>
      <c r="AU124" s="150">
        <v>0</v>
      </c>
      <c r="AV124" s="150">
        <f t="shared" ref="AV124:AV125" si="400">AT124+AU124</f>
        <v>0</v>
      </c>
      <c r="AW124" s="150">
        <v>0</v>
      </c>
      <c r="AX124" s="150">
        <f t="shared" ref="AX124:AX125" si="401">AV124+AW124</f>
        <v>0</v>
      </c>
      <c r="AY124" s="150">
        <v>0</v>
      </c>
      <c r="AZ124" s="150">
        <f t="shared" ref="AZ124:AZ125" si="402">AX124+AY124</f>
        <v>0</v>
      </c>
      <c r="BA124" s="150">
        <v>0</v>
      </c>
      <c r="BB124" s="150">
        <f t="shared" ref="BB124:BB125" si="403">AZ124+BA124</f>
        <v>0</v>
      </c>
      <c r="BC124" s="150">
        <v>0</v>
      </c>
      <c r="BD124" s="150">
        <f t="shared" ref="BD124:BD125" si="404">BB124+BC124</f>
        <v>0</v>
      </c>
      <c r="BE124" s="150">
        <v>0</v>
      </c>
      <c r="BF124" s="150">
        <f t="shared" ref="BF124:BF125" si="405">BD124+BE124</f>
        <v>0</v>
      </c>
      <c r="BG124" s="150">
        <v>0</v>
      </c>
      <c r="BH124" s="150">
        <f t="shared" ref="BH124:BH125" si="406">BF124+BG124</f>
        <v>0</v>
      </c>
      <c r="BI124" s="150">
        <v>0</v>
      </c>
      <c r="BJ124" s="150">
        <f t="shared" ref="BJ124:BJ125" si="407">BH124+BI124</f>
        <v>0</v>
      </c>
      <c r="BK124" s="150">
        <v>0</v>
      </c>
      <c r="BL124" s="150">
        <f t="shared" ref="BL124:BL125" si="408">BJ124+BK124</f>
        <v>0</v>
      </c>
      <c r="BM124" s="150">
        <v>0</v>
      </c>
      <c r="BN124" s="150">
        <f t="shared" ref="BN124:BN125" si="409">BL124+BM124</f>
        <v>0</v>
      </c>
      <c r="BO124" s="150">
        <v>0</v>
      </c>
      <c r="BP124" s="150">
        <f t="shared" ref="BP124:BP125" si="410">BN124+BO124</f>
        <v>0</v>
      </c>
      <c r="BQ124" s="150">
        <v>0</v>
      </c>
      <c r="BR124" s="150">
        <f t="shared" ref="BR124:BR125" si="411">BP124+BQ124</f>
        <v>0</v>
      </c>
      <c r="BS124" s="150">
        <v>0</v>
      </c>
      <c r="BT124" s="150">
        <f t="shared" ref="BT124:BT125" si="412">BR124+BS124</f>
        <v>0</v>
      </c>
      <c r="BU124" s="150">
        <v>0</v>
      </c>
      <c r="BV124" s="150">
        <f t="shared" ref="BV124:BV125" si="413">BT124+BU124</f>
        <v>0</v>
      </c>
      <c r="BW124" s="150">
        <v>0</v>
      </c>
      <c r="BX124" s="150">
        <f t="shared" ref="BX124:BX125" si="414">BV124+BW124</f>
        <v>0</v>
      </c>
      <c r="BY124" s="150">
        <v>0</v>
      </c>
      <c r="BZ124" s="150">
        <f t="shared" ref="BZ124:BZ125" si="415">BX124+BY124</f>
        <v>0</v>
      </c>
      <c r="CA124" s="150">
        <v>0</v>
      </c>
      <c r="CB124" s="150">
        <f t="shared" ref="CB124:CB125" si="416">BZ124+CA124</f>
        <v>0</v>
      </c>
      <c r="CC124" s="150">
        <v>0</v>
      </c>
      <c r="CD124" s="150">
        <f t="shared" ref="CD124:CD125" si="417">CB124+CC124</f>
        <v>0</v>
      </c>
      <c r="CE124" s="150">
        <v>0</v>
      </c>
      <c r="CF124" s="150">
        <f t="shared" ref="CF124:CF125" si="418">CD124+CE124</f>
        <v>0</v>
      </c>
      <c r="CG124" s="150">
        <v>0</v>
      </c>
      <c r="CH124" s="150">
        <f t="shared" ref="CH124:CH125" si="419">CF124+CG124</f>
        <v>0</v>
      </c>
      <c r="CI124" s="150">
        <v>0</v>
      </c>
      <c r="CJ124" s="150">
        <f t="shared" ref="CJ124:CJ125" si="420">CH124+CI124</f>
        <v>0</v>
      </c>
      <c r="CK124" s="150">
        <v>0</v>
      </c>
      <c r="CL124" s="150">
        <f t="shared" ref="CL124:CL125" si="421">CJ124+CK124</f>
        <v>0</v>
      </c>
      <c r="CM124" s="150">
        <v>0</v>
      </c>
      <c r="CN124" s="150">
        <f t="shared" ref="CN124:CN125" si="422">CL124+CM124</f>
        <v>0</v>
      </c>
      <c r="CP124" s="151">
        <f t="shared" ref="CP124:CP125" si="423">(AR124+BP124+2*SUM(AT124,AV124,AX124,AZ124,BB124,BD124,BF124,BH124,BJ124,BL124,BN124,))/24</f>
        <v>0</v>
      </c>
      <c r="CQ124" s="151">
        <f t="shared" ref="CQ124:CQ125" si="424">CR124-CP124</f>
        <v>0</v>
      </c>
      <c r="CR124" s="151">
        <f t="shared" ref="CR124:CR125" si="425">(BP124+CN124+2*SUM(BR124,BT124,BV124,BX124,BZ124,CB124,CD124,CF124,CH124,CJ124,CL124,))/24</f>
        <v>0</v>
      </c>
    </row>
    <row r="125" spans="1:96" s="150" customFormat="1" x14ac:dyDescent="0.2">
      <c r="A125" s="146" t="s">
        <v>82</v>
      </c>
      <c r="B125" s="146" t="str">
        <f t="shared" si="380"/>
        <v>SG-P</v>
      </c>
      <c r="C125" s="10" t="s">
        <v>21</v>
      </c>
      <c r="D125" s="52" t="s">
        <v>117</v>
      </c>
      <c r="E125" s="52" t="s">
        <v>88</v>
      </c>
      <c r="F125" s="52" t="str">
        <f>D125&amp;E125&amp;C125</f>
        <v>AHYDPSG-P</v>
      </c>
      <c r="G125" s="52" t="str">
        <f>E125&amp;C125</f>
        <v>HYDPSG-P</v>
      </c>
      <c r="H125" s="150">
        <v>-3451166.74</v>
      </c>
      <c r="I125" s="150">
        <v>-26031.293307020693</v>
      </c>
      <c r="J125" s="150">
        <f t="shared" si="381"/>
        <v>-3477198.033307021</v>
      </c>
      <c r="K125" s="150">
        <v>-26031.293307020693</v>
      </c>
      <c r="L125" s="150">
        <f t="shared" si="382"/>
        <v>-3503229.3266140418</v>
      </c>
      <c r="M125" s="150">
        <v>-26031.293307020693</v>
      </c>
      <c r="N125" s="150">
        <f t="shared" si="383"/>
        <v>-3529260.6199210626</v>
      </c>
      <c r="O125" s="150">
        <v>-26031.293307020693</v>
      </c>
      <c r="P125" s="150">
        <f t="shared" si="384"/>
        <v>-3555291.9132280834</v>
      </c>
      <c r="Q125" s="150">
        <v>-26031.293307020693</v>
      </c>
      <c r="R125" s="150">
        <f t="shared" si="385"/>
        <v>-3581323.2065351042</v>
      </c>
      <c r="S125" s="150">
        <v>-26031.293307020693</v>
      </c>
      <c r="T125" s="150">
        <f t="shared" si="386"/>
        <v>-3607354.499842125</v>
      </c>
      <c r="U125" s="150">
        <v>-26031.293307020693</v>
      </c>
      <c r="V125" s="150">
        <f t="shared" si="387"/>
        <v>-3633385.7931491458</v>
      </c>
      <c r="W125" s="150">
        <v>-26031.293307020693</v>
      </c>
      <c r="X125" s="150">
        <f t="shared" si="388"/>
        <v>-3659417.0864561666</v>
      </c>
      <c r="Y125" s="150">
        <v>-26031.293307020693</v>
      </c>
      <c r="Z125" s="150">
        <f t="shared" si="389"/>
        <v>-3685448.3797631874</v>
      </c>
      <c r="AA125" s="150">
        <v>-26031.293307020693</v>
      </c>
      <c r="AB125" s="150">
        <f t="shared" si="390"/>
        <v>-3711479.6730702082</v>
      </c>
      <c r="AC125" s="150">
        <v>-26031.293307020693</v>
      </c>
      <c r="AD125" s="150">
        <f t="shared" si="391"/>
        <v>-3737510.966377229</v>
      </c>
      <c r="AE125" s="150">
        <v>-26031.293307020693</v>
      </c>
      <c r="AF125" s="150">
        <f t="shared" si="392"/>
        <v>-3763542.2596842498</v>
      </c>
      <c r="AG125" s="150">
        <v>-26031.293307020693</v>
      </c>
      <c r="AH125" s="150">
        <f t="shared" si="393"/>
        <v>-3789573.5529912706</v>
      </c>
      <c r="AI125" s="150">
        <v>-26031.293307020693</v>
      </c>
      <c r="AJ125" s="150">
        <f t="shared" si="394"/>
        <v>-3815604.8462982913</v>
      </c>
      <c r="AK125" s="150">
        <v>-26031.293307020693</v>
      </c>
      <c r="AL125" s="150">
        <f t="shared" si="395"/>
        <v>-3841636.1396053121</v>
      </c>
      <c r="AM125" s="150">
        <v>-26031.293307020693</v>
      </c>
      <c r="AN125" s="150">
        <f t="shared" si="396"/>
        <v>-3867667.4329123329</v>
      </c>
      <c r="AO125" s="150">
        <v>-26031.293307020693</v>
      </c>
      <c r="AP125" s="150">
        <f t="shared" si="397"/>
        <v>-3893698.7262193537</v>
      </c>
      <c r="AQ125" s="150">
        <v>-26031.293307020693</v>
      </c>
      <c r="AR125" s="150">
        <f t="shared" si="398"/>
        <v>-3919730.0195263745</v>
      </c>
      <c r="AS125" s="150">
        <v>-26031.293307020693</v>
      </c>
      <c r="AT125" s="150">
        <f t="shared" si="399"/>
        <v>-3945761.3128333953</v>
      </c>
      <c r="AU125" s="150">
        <v>-26031.293307020693</v>
      </c>
      <c r="AV125" s="150">
        <f t="shared" si="400"/>
        <v>-3971792.6061404161</v>
      </c>
      <c r="AW125" s="150">
        <v>-26031.293307020693</v>
      </c>
      <c r="AX125" s="150">
        <f t="shared" si="401"/>
        <v>-3997823.8994474369</v>
      </c>
      <c r="AY125" s="150">
        <v>-26031.293307020693</v>
      </c>
      <c r="AZ125" s="150">
        <f t="shared" si="402"/>
        <v>-4023855.1927544577</v>
      </c>
      <c r="BA125" s="150">
        <v>-26031.293307020693</v>
      </c>
      <c r="BB125" s="150">
        <f t="shared" si="403"/>
        <v>-4049886.4860614785</v>
      </c>
      <c r="BC125" s="150">
        <v>-26031.293307020693</v>
      </c>
      <c r="BD125" s="150">
        <f t="shared" si="404"/>
        <v>-4075917.7793684993</v>
      </c>
      <c r="BE125" s="150">
        <v>-26031.293307020693</v>
      </c>
      <c r="BF125" s="150">
        <f t="shared" si="405"/>
        <v>-4101949.0726755201</v>
      </c>
      <c r="BG125" s="150">
        <v>-26031.293307020693</v>
      </c>
      <c r="BH125" s="150">
        <f t="shared" si="406"/>
        <v>-4127980.3659825409</v>
      </c>
      <c r="BI125" s="150">
        <v>-26031.293307020693</v>
      </c>
      <c r="BJ125" s="150">
        <f t="shared" si="407"/>
        <v>-4154011.6592895617</v>
      </c>
      <c r="BK125" s="150">
        <v>-26031.293307020693</v>
      </c>
      <c r="BL125" s="150">
        <f t="shared" si="408"/>
        <v>-4180042.9525965825</v>
      </c>
      <c r="BM125" s="150">
        <v>-26031.293307020693</v>
      </c>
      <c r="BN125" s="150">
        <f t="shared" si="409"/>
        <v>-4206074.2459036028</v>
      </c>
      <c r="BO125" s="150">
        <v>-26031.293307020693</v>
      </c>
      <c r="BP125" s="150">
        <f t="shared" si="410"/>
        <v>-4232105.5392106231</v>
      </c>
      <c r="BQ125" s="150">
        <v>-26031.293307020693</v>
      </c>
      <c r="BR125" s="150">
        <f t="shared" si="411"/>
        <v>-4258136.8325176435</v>
      </c>
      <c r="BS125" s="150">
        <v>-26031.293307020693</v>
      </c>
      <c r="BT125" s="150">
        <f t="shared" si="412"/>
        <v>-4284168.1258246638</v>
      </c>
      <c r="BU125" s="150">
        <v>-26031.293307020693</v>
      </c>
      <c r="BV125" s="150">
        <f t="shared" si="413"/>
        <v>-4310199.4191316841</v>
      </c>
      <c r="BW125" s="150">
        <v>-26031.293307020693</v>
      </c>
      <c r="BX125" s="150">
        <f t="shared" si="414"/>
        <v>-4336230.7124387044</v>
      </c>
      <c r="BY125" s="150">
        <v>-26031.293307020693</v>
      </c>
      <c r="BZ125" s="150">
        <f t="shared" si="415"/>
        <v>-4362262.0057457248</v>
      </c>
      <c r="CA125" s="150">
        <v>-26031.293307020693</v>
      </c>
      <c r="CB125" s="150">
        <f t="shared" si="416"/>
        <v>-4388293.2990527451</v>
      </c>
      <c r="CC125" s="150">
        <v>-26031.293307020693</v>
      </c>
      <c r="CD125" s="150">
        <f t="shared" si="417"/>
        <v>-4414324.5923597654</v>
      </c>
      <c r="CE125" s="150">
        <v>-26031.293307020693</v>
      </c>
      <c r="CF125" s="150">
        <f t="shared" si="418"/>
        <v>-4440355.8856667858</v>
      </c>
      <c r="CG125" s="150">
        <v>-26031.293307020693</v>
      </c>
      <c r="CH125" s="150">
        <f t="shared" si="419"/>
        <v>-4466387.1789738061</v>
      </c>
      <c r="CI125" s="150">
        <v>-26031.293307020693</v>
      </c>
      <c r="CJ125" s="150">
        <f t="shared" si="420"/>
        <v>-4492418.4722808264</v>
      </c>
      <c r="CK125" s="150">
        <v>-26031.293307020693</v>
      </c>
      <c r="CL125" s="150">
        <f t="shared" si="421"/>
        <v>-4518449.7655878467</v>
      </c>
      <c r="CM125" s="150">
        <v>-26031.293307020693</v>
      </c>
      <c r="CN125" s="150">
        <f t="shared" si="422"/>
        <v>-4544481.0588948671</v>
      </c>
      <c r="CP125" s="151">
        <f t="shared" si="423"/>
        <v>-4075917.7793684993</v>
      </c>
      <c r="CQ125" s="151">
        <f t="shared" si="424"/>
        <v>-312375.51968424674</v>
      </c>
      <c r="CR125" s="151">
        <f t="shared" si="425"/>
        <v>-4388293.299052746</v>
      </c>
    </row>
    <row r="126" spans="1:96" s="150" customFormat="1" x14ac:dyDescent="0.2">
      <c r="A126" s="146" t="s">
        <v>91</v>
      </c>
      <c r="B126" s="146"/>
      <c r="C126" s="52"/>
      <c r="D126" s="52"/>
      <c r="E126" s="52"/>
      <c r="F126" s="52"/>
      <c r="G126" s="52"/>
      <c r="H126" s="153">
        <f t="shared" ref="H126:BS126" si="426">SUBTOTAL(9,H124:H125)</f>
        <v>-3451166.74</v>
      </c>
      <c r="I126" s="153">
        <f t="shared" si="426"/>
        <v>-26031.293307020693</v>
      </c>
      <c r="J126" s="153">
        <f t="shared" si="426"/>
        <v>-3477198.033307021</v>
      </c>
      <c r="K126" s="153">
        <f t="shared" si="426"/>
        <v>-26031.293307020693</v>
      </c>
      <c r="L126" s="153">
        <f t="shared" si="426"/>
        <v>-3503229.3266140418</v>
      </c>
      <c r="M126" s="153">
        <f t="shared" si="426"/>
        <v>-26031.293307020693</v>
      </c>
      <c r="N126" s="153">
        <f t="shared" si="426"/>
        <v>-3529260.6199210626</v>
      </c>
      <c r="O126" s="153">
        <f t="shared" si="426"/>
        <v>-26031.293307020693</v>
      </c>
      <c r="P126" s="153">
        <f t="shared" si="426"/>
        <v>-3555291.9132280834</v>
      </c>
      <c r="Q126" s="153">
        <f t="shared" si="426"/>
        <v>-26031.293307020693</v>
      </c>
      <c r="R126" s="153">
        <f t="shared" si="426"/>
        <v>-3581323.2065351042</v>
      </c>
      <c r="S126" s="153">
        <f t="shared" si="426"/>
        <v>-26031.293307020693</v>
      </c>
      <c r="T126" s="153">
        <f t="shared" si="426"/>
        <v>-3607354.499842125</v>
      </c>
      <c r="U126" s="153">
        <f t="shared" si="426"/>
        <v>-26031.293307020693</v>
      </c>
      <c r="V126" s="153">
        <f t="shared" si="426"/>
        <v>-3633385.7931491458</v>
      </c>
      <c r="W126" s="153">
        <f t="shared" si="426"/>
        <v>-26031.293307020693</v>
      </c>
      <c r="X126" s="153">
        <f t="shared" si="426"/>
        <v>-3659417.0864561666</v>
      </c>
      <c r="Y126" s="153">
        <f t="shared" si="426"/>
        <v>-26031.293307020693</v>
      </c>
      <c r="Z126" s="153">
        <f t="shared" si="426"/>
        <v>-3685448.3797631874</v>
      </c>
      <c r="AA126" s="153">
        <f t="shared" si="426"/>
        <v>-26031.293307020693</v>
      </c>
      <c r="AB126" s="153">
        <f t="shared" si="426"/>
        <v>-3711479.6730702082</v>
      </c>
      <c r="AC126" s="153">
        <f t="shared" si="426"/>
        <v>-26031.293307020693</v>
      </c>
      <c r="AD126" s="153">
        <f t="shared" si="426"/>
        <v>-3737510.966377229</v>
      </c>
      <c r="AE126" s="153">
        <f t="shared" si="426"/>
        <v>-26031.293307020693</v>
      </c>
      <c r="AF126" s="153">
        <f t="shared" si="426"/>
        <v>-3763542.2596842498</v>
      </c>
      <c r="AG126" s="153">
        <f t="shared" si="426"/>
        <v>-26031.293307020693</v>
      </c>
      <c r="AH126" s="153">
        <f t="shared" si="426"/>
        <v>-3789573.5529912706</v>
      </c>
      <c r="AI126" s="153">
        <f t="shared" si="426"/>
        <v>-26031.293307020693</v>
      </c>
      <c r="AJ126" s="153">
        <f t="shared" si="426"/>
        <v>-3815604.8462982913</v>
      </c>
      <c r="AK126" s="153">
        <f t="shared" si="426"/>
        <v>-26031.293307020693</v>
      </c>
      <c r="AL126" s="153">
        <f t="shared" si="426"/>
        <v>-3841636.1396053121</v>
      </c>
      <c r="AM126" s="153">
        <f t="shared" si="426"/>
        <v>-26031.293307020693</v>
      </c>
      <c r="AN126" s="153">
        <f t="shared" si="426"/>
        <v>-3867667.4329123329</v>
      </c>
      <c r="AO126" s="153">
        <f t="shared" si="426"/>
        <v>-26031.293307020693</v>
      </c>
      <c r="AP126" s="153">
        <f t="shared" si="426"/>
        <v>-3893698.7262193537</v>
      </c>
      <c r="AQ126" s="153">
        <f t="shared" si="426"/>
        <v>-26031.293307020693</v>
      </c>
      <c r="AR126" s="153">
        <f t="shared" si="426"/>
        <v>-3919730.0195263745</v>
      </c>
      <c r="AS126" s="153">
        <f t="shared" si="426"/>
        <v>-26031.293307020693</v>
      </c>
      <c r="AT126" s="153">
        <f t="shared" si="426"/>
        <v>-3945761.3128333953</v>
      </c>
      <c r="AU126" s="153">
        <f t="shared" si="426"/>
        <v>-26031.293307020693</v>
      </c>
      <c r="AV126" s="153">
        <f t="shared" si="426"/>
        <v>-3971792.6061404161</v>
      </c>
      <c r="AW126" s="153">
        <f t="shared" si="426"/>
        <v>-26031.293307020693</v>
      </c>
      <c r="AX126" s="153">
        <f t="shared" si="426"/>
        <v>-3997823.8994474369</v>
      </c>
      <c r="AY126" s="153">
        <f t="shared" si="426"/>
        <v>-26031.293307020693</v>
      </c>
      <c r="AZ126" s="153">
        <f t="shared" si="426"/>
        <v>-4023855.1927544577</v>
      </c>
      <c r="BA126" s="153">
        <f t="shared" si="426"/>
        <v>-26031.293307020693</v>
      </c>
      <c r="BB126" s="153">
        <f t="shared" si="426"/>
        <v>-4049886.4860614785</v>
      </c>
      <c r="BC126" s="153">
        <f t="shared" si="426"/>
        <v>-26031.293307020693</v>
      </c>
      <c r="BD126" s="153">
        <f t="shared" si="426"/>
        <v>-4075917.7793684993</v>
      </c>
      <c r="BE126" s="153">
        <f t="shared" si="426"/>
        <v>-26031.293307020693</v>
      </c>
      <c r="BF126" s="153">
        <f t="shared" si="426"/>
        <v>-4101949.0726755201</v>
      </c>
      <c r="BG126" s="153">
        <f t="shared" si="426"/>
        <v>-26031.293307020693</v>
      </c>
      <c r="BH126" s="153">
        <f t="shared" si="426"/>
        <v>-4127980.3659825409</v>
      </c>
      <c r="BI126" s="153">
        <f t="shared" si="426"/>
        <v>-26031.293307020693</v>
      </c>
      <c r="BJ126" s="153">
        <f t="shared" si="426"/>
        <v>-4154011.6592895617</v>
      </c>
      <c r="BK126" s="153">
        <f t="shared" si="426"/>
        <v>-26031.293307020693</v>
      </c>
      <c r="BL126" s="153">
        <f t="shared" si="426"/>
        <v>-4180042.9525965825</v>
      </c>
      <c r="BM126" s="153">
        <f t="shared" si="426"/>
        <v>-26031.293307020693</v>
      </c>
      <c r="BN126" s="153">
        <f t="shared" si="426"/>
        <v>-4206074.2459036028</v>
      </c>
      <c r="BO126" s="153">
        <f t="shared" si="426"/>
        <v>-26031.293307020693</v>
      </c>
      <c r="BP126" s="153">
        <f t="shared" si="426"/>
        <v>-4232105.5392106231</v>
      </c>
      <c r="BQ126" s="153">
        <f t="shared" si="426"/>
        <v>-26031.293307020693</v>
      </c>
      <c r="BR126" s="153">
        <f t="shared" si="426"/>
        <v>-4258136.8325176435</v>
      </c>
      <c r="BS126" s="153">
        <f t="shared" si="426"/>
        <v>-26031.293307020693</v>
      </c>
      <c r="BT126" s="153">
        <f t="shared" ref="BT126:CN126" si="427">SUBTOTAL(9,BT124:BT125)</f>
        <v>-4284168.1258246638</v>
      </c>
      <c r="BU126" s="153">
        <f t="shared" si="427"/>
        <v>-26031.293307020693</v>
      </c>
      <c r="BV126" s="153">
        <f t="shared" si="427"/>
        <v>-4310199.4191316841</v>
      </c>
      <c r="BW126" s="153">
        <f t="shared" si="427"/>
        <v>-26031.293307020693</v>
      </c>
      <c r="BX126" s="153">
        <f t="shared" si="427"/>
        <v>-4336230.7124387044</v>
      </c>
      <c r="BY126" s="153">
        <f t="shared" si="427"/>
        <v>-26031.293307020693</v>
      </c>
      <c r="BZ126" s="153">
        <f t="shared" si="427"/>
        <v>-4362262.0057457248</v>
      </c>
      <c r="CA126" s="153">
        <f t="shared" si="427"/>
        <v>-26031.293307020693</v>
      </c>
      <c r="CB126" s="153">
        <f t="shared" si="427"/>
        <v>-4388293.2990527451</v>
      </c>
      <c r="CC126" s="153">
        <f t="shared" si="427"/>
        <v>-26031.293307020693</v>
      </c>
      <c r="CD126" s="153">
        <f t="shared" si="427"/>
        <v>-4414324.5923597654</v>
      </c>
      <c r="CE126" s="153">
        <f t="shared" si="427"/>
        <v>-26031.293307020693</v>
      </c>
      <c r="CF126" s="153">
        <f t="shared" si="427"/>
        <v>-4440355.8856667858</v>
      </c>
      <c r="CG126" s="153">
        <f t="shared" si="427"/>
        <v>-26031.293307020693</v>
      </c>
      <c r="CH126" s="153">
        <f t="shared" si="427"/>
        <v>-4466387.1789738061</v>
      </c>
      <c r="CI126" s="153">
        <f t="shared" si="427"/>
        <v>-26031.293307020693</v>
      </c>
      <c r="CJ126" s="153">
        <f t="shared" si="427"/>
        <v>-4492418.4722808264</v>
      </c>
      <c r="CK126" s="153">
        <f t="shared" si="427"/>
        <v>-26031.293307020693</v>
      </c>
      <c r="CL126" s="153">
        <f t="shared" si="427"/>
        <v>-4518449.7655878467</v>
      </c>
      <c r="CM126" s="153">
        <f t="shared" si="427"/>
        <v>-26031.293307020693</v>
      </c>
      <c r="CN126" s="153">
        <f t="shared" si="427"/>
        <v>-4544481.0588948671</v>
      </c>
      <c r="CP126" s="154">
        <f>SUBTOTAL(9,CP124:CP125)</f>
        <v>-4075917.7793684993</v>
      </c>
      <c r="CQ126" s="154">
        <f>SUBTOTAL(9,CQ124:CQ125)</f>
        <v>-312375.51968424674</v>
      </c>
      <c r="CR126" s="154">
        <f>SUBTOTAL(9,CR124:CR125)</f>
        <v>-4388293.299052746</v>
      </c>
    </row>
    <row r="127" spans="1:96" s="150" customFormat="1" x14ac:dyDescent="0.2">
      <c r="A127" s="146"/>
      <c r="B127" s="146"/>
      <c r="C127" s="52"/>
      <c r="D127" s="52"/>
      <c r="E127" s="52"/>
      <c r="F127" s="52"/>
      <c r="G127" s="52"/>
      <c r="CP127" s="151"/>
      <c r="CQ127" s="151"/>
      <c r="CR127" s="151"/>
    </row>
    <row r="128" spans="1:96" s="150" customFormat="1" x14ac:dyDescent="0.2">
      <c r="A128" s="2" t="s">
        <v>92</v>
      </c>
      <c r="B128" s="146"/>
      <c r="C128" s="52"/>
      <c r="D128" s="52"/>
      <c r="E128" s="52"/>
      <c r="F128" s="52"/>
      <c r="G128" s="52"/>
      <c r="CP128" s="151"/>
      <c r="CQ128" s="151"/>
      <c r="CR128" s="151"/>
    </row>
    <row r="129" spans="1:96" s="150" customFormat="1" x14ac:dyDescent="0.2">
      <c r="A129" s="146" t="s">
        <v>78</v>
      </c>
      <c r="B129" s="146" t="str">
        <f t="shared" ref="B129" si="428">C129</f>
        <v>CAGE</v>
      </c>
      <c r="C129" s="10" t="s">
        <v>14</v>
      </c>
      <c r="D129" s="52" t="s">
        <v>117</v>
      </c>
      <c r="E129" s="52" t="s">
        <v>93</v>
      </c>
      <c r="F129" s="52" t="str">
        <f>D129&amp;E129&amp;C129</f>
        <v>AOTHPCAGE</v>
      </c>
      <c r="G129" s="52" t="str">
        <f>E129&amp;C129</f>
        <v>OTHPCAGE</v>
      </c>
      <c r="H129" s="150">
        <v>0</v>
      </c>
      <c r="I129" s="150">
        <v>0</v>
      </c>
      <c r="J129" s="150">
        <f t="shared" ref="J129" si="429">H129+I129</f>
        <v>0</v>
      </c>
      <c r="K129" s="150">
        <v>0</v>
      </c>
      <c r="L129" s="150">
        <f t="shared" ref="L129" si="430">J129+K129</f>
        <v>0</v>
      </c>
      <c r="M129" s="150">
        <v>0</v>
      </c>
      <c r="N129" s="150">
        <f t="shared" ref="N129" si="431">L129+M129</f>
        <v>0</v>
      </c>
      <c r="O129" s="150">
        <v>0</v>
      </c>
      <c r="P129" s="150">
        <f t="shared" ref="P129" si="432">N129+O129</f>
        <v>0</v>
      </c>
      <c r="Q129" s="150">
        <v>0</v>
      </c>
      <c r="R129" s="150">
        <f t="shared" ref="R129" si="433">P129+Q129</f>
        <v>0</v>
      </c>
      <c r="S129" s="150">
        <v>0</v>
      </c>
      <c r="T129" s="150">
        <f t="shared" ref="T129" si="434">R129+S129</f>
        <v>0</v>
      </c>
      <c r="U129" s="150">
        <v>0</v>
      </c>
      <c r="V129" s="150">
        <f t="shared" ref="V129" si="435">T129+U129</f>
        <v>0</v>
      </c>
      <c r="W129" s="150">
        <v>0</v>
      </c>
      <c r="X129" s="150">
        <f t="shared" ref="X129" si="436">V129+W129</f>
        <v>0</v>
      </c>
      <c r="Y129" s="150">
        <v>0</v>
      </c>
      <c r="Z129" s="150">
        <f t="shared" ref="Z129" si="437">X129+Y129</f>
        <v>0</v>
      </c>
      <c r="AA129" s="150">
        <v>0</v>
      </c>
      <c r="AB129" s="150">
        <f t="shared" ref="AB129" si="438">Z129+AA129</f>
        <v>0</v>
      </c>
      <c r="AC129" s="150">
        <v>0</v>
      </c>
      <c r="AD129" s="150">
        <f t="shared" ref="AD129" si="439">AB129+AC129</f>
        <v>0</v>
      </c>
      <c r="AE129" s="150">
        <v>0</v>
      </c>
      <c r="AF129" s="150">
        <f t="shared" ref="AF129" si="440">AD129+AE129</f>
        <v>0</v>
      </c>
      <c r="AG129" s="150">
        <v>0</v>
      </c>
      <c r="AH129" s="150">
        <f t="shared" ref="AH129" si="441">AF129+AG129</f>
        <v>0</v>
      </c>
      <c r="AI129" s="150">
        <v>0</v>
      </c>
      <c r="AJ129" s="150">
        <f t="shared" ref="AJ129" si="442">AH129+AI129</f>
        <v>0</v>
      </c>
      <c r="AK129" s="150">
        <v>0</v>
      </c>
      <c r="AL129" s="150">
        <f t="shared" ref="AL129" si="443">AJ129+AK129</f>
        <v>0</v>
      </c>
      <c r="AM129" s="150">
        <v>0</v>
      </c>
      <c r="AN129" s="150">
        <f t="shared" ref="AN129" si="444">AL129+AM129</f>
        <v>0</v>
      </c>
      <c r="AO129" s="150">
        <v>0</v>
      </c>
      <c r="AP129" s="150">
        <f t="shared" ref="AP129" si="445">AN129+AO129</f>
        <v>0</v>
      </c>
      <c r="AQ129" s="150">
        <v>0</v>
      </c>
      <c r="AR129" s="150">
        <f t="shared" ref="AR129" si="446">AP129+AQ129</f>
        <v>0</v>
      </c>
      <c r="AS129" s="150">
        <v>0</v>
      </c>
      <c r="AT129" s="150">
        <f t="shared" ref="AT129" si="447">AR129+AS129</f>
        <v>0</v>
      </c>
      <c r="AU129" s="150">
        <v>0</v>
      </c>
      <c r="AV129" s="150">
        <f t="shared" ref="AV129" si="448">AT129+AU129</f>
        <v>0</v>
      </c>
      <c r="AW129" s="150">
        <v>0</v>
      </c>
      <c r="AX129" s="150">
        <f t="shared" ref="AX129" si="449">AV129+AW129</f>
        <v>0</v>
      </c>
      <c r="AY129" s="150">
        <v>0</v>
      </c>
      <c r="AZ129" s="150">
        <f t="shared" ref="AZ129" si="450">AX129+AY129</f>
        <v>0</v>
      </c>
      <c r="BA129" s="150">
        <v>0</v>
      </c>
      <c r="BB129" s="150">
        <f t="shared" ref="BB129" si="451">AZ129+BA129</f>
        <v>0</v>
      </c>
      <c r="BC129" s="150">
        <v>0</v>
      </c>
      <c r="BD129" s="150">
        <f>BB129+BC129</f>
        <v>0</v>
      </c>
      <c r="BE129" s="150">
        <v>0</v>
      </c>
      <c r="BF129" s="150">
        <f>BD129+BE129</f>
        <v>0</v>
      </c>
      <c r="BG129" s="150">
        <v>0</v>
      </c>
      <c r="BH129" s="150">
        <f>BF129+BG129</f>
        <v>0</v>
      </c>
      <c r="BI129" s="150">
        <v>0</v>
      </c>
      <c r="BJ129" s="150">
        <f>BH129+BI129</f>
        <v>0</v>
      </c>
      <c r="BK129" s="150">
        <v>0</v>
      </c>
      <c r="BL129" s="150">
        <f>BJ129+BK129</f>
        <v>0</v>
      </c>
      <c r="BM129" s="150">
        <v>0</v>
      </c>
      <c r="BN129" s="150">
        <f>BL129+BM129</f>
        <v>0</v>
      </c>
      <c r="BO129" s="150">
        <v>0</v>
      </c>
      <c r="BP129" s="150">
        <f>BN129+BO129</f>
        <v>0</v>
      </c>
      <c r="BQ129" s="150">
        <v>0</v>
      </c>
      <c r="BR129" s="150">
        <f>BP129+BQ129</f>
        <v>0</v>
      </c>
      <c r="BS129" s="150">
        <v>0</v>
      </c>
      <c r="BT129" s="150">
        <f>BR129+BS129</f>
        <v>0</v>
      </c>
      <c r="BU129" s="150">
        <v>0</v>
      </c>
      <c r="BV129" s="150">
        <f>BT129+BU129</f>
        <v>0</v>
      </c>
      <c r="BW129" s="150">
        <v>0</v>
      </c>
      <c r="BX129" s="150">
        <f>BV129+BW129</f>
        <v>0</v>
      </c>
      <c r="BY129" s="150">
        <v>0</v>
      </c>
      <c r="BZ129" s="150">
        <f>BX129+BY129</f>
        <v>0</v>
      </c>
      <c r="CA129" s="150">
        <v>0</v>
      </c>
      <c r="CB129" s="150">
        <f>BZ129+CA129</f>
        <v>0</v>
      </c>
      <c r="CC129" s="150">
        <v>0</v>
      </c>
      <c r="CD129" s="150">
        <f>CB129+CC129</f>
        <v>0</v>
      </c>
      <c r="CE129" s="150">
        <v>0</v>
      </c>
      <c r="CF129" s="150">
        <f>CD129+CE129</f>
        <v>0</v>
      </c>
      <c r="CG129" s="150">
        <v>0</v>
      </c>
      <c r="CH129" s="150">
        <f>CF129+CG129</f>
        <v>0</v>
      </c>
      <c r="CI129" s="150">
        <v>0</v>
      </c>
      <c r="CJ129" s="150">
        <f>CH129+CI129</f>
        <v>0</v>
      </c>
      <c r="CK129" s="150">
        <v>0</v>
      </c>
      <c r="CL129" s="150">
        <f>CJ129+CK129</f>
        <v>0</v>
      </c>
      <c r="CM129" s="150">
        <v>0</v>
      </c>
      <c r="CN129" s="150">
        <f>CL129+CM129</f>
        <v>0</v>
      </c>
      <c r="CP129" s="151">
        <f>(AR129+BP129+2*SUM(AT129,AV129,AX129,AZ129,BB129,BD129,BF129,BH129,BJ129,BL129,BN129,))/24</f>
        <v>0</v>
      </c>
      <c r="CQ129" s="151">
        <f>CR129-CP129</f>
        <v>0</v>
      </c>
      <c r="CR129" s="151">
        <f>(BP129+CN129+2*SUM(BR129,BT129,BV129,BX129,BZ129,CB129,CD129,CF129,CH129,CJ129,CL129,))/24</f>
        <v>0</v>
      </c>
    </row>
    <row r="130" spans="1:96" s="150" customFormat="1" x14ac:dyDescent="0.2">
      <c r="A130" s="146" t="s">
        <v>123</v>
      </c>
      <c r="B130" s="146"/>
      <c r="C130" s="52"/>
      <c r="D130" s="52"/>
      <c r="E130" s="52"/>
      <c r="F130" s="52"/>
      <c r="G130" s="52"/>
      <c r="H130" s="153">
        <f>SUBTOTAL(9,H129)</f>
        <v>0</v>
      </c>
      <c r="I130" s="153">
        <f t="shared" ref="I130:CP130" si="452">SUBTOTAL(9,I129)</f>
        <v>0</v>
      </c>
      <c r="J130" s="153">
        <f t="shared" si="452"/>
        <v>0</v>
      </c>
      <c r="K130" s="153">
        <f t="shared" si="452"/>
        <v>0</v>
      </c>
      <c r="L130" s="153">
        <f t="shared" si="452"/>
        <v>0</v>
      </c>
      <c r="M130" s="153">
        <f t="shared" si="452"/>
        <v>0</v>
      </c>
      <c r="N130" s="153">
        <f t="shared" si="452"/>
        <v>0</v>
      </c>
      <c r="O130" s="153">
        <f t="shared" si="452"/>
        <v>0</v>
      </c>
      <c r="P130" s="153">
        <f t="shared" si="452"/>
        <v>0</v>
      </c>
      <c r="Q130" s="153">
        <f t="shared" si="452"/>
        <v>0</v>
      </c>
      <c r="R130" s="153">
        <f t="shared" si="452"/>
        <v>0</v>
      </c>
      <c r="S130" s="153">
        <f t="shared" si="452"/>
        <v>0</v>
      </c>
      <c r="T130" s="153">
        <f t="shared" si="452"/>
        <v>0</v>
      </c>
      <c r="U130" s="153">
        <f t="shared" si="452"/>
        <v>0</v>
      </c>
      <c r="V130" s="153">
        <f t="shared" si="452"/>
        <v>0</v>
      </c>
      <c r="W130" s="153">
        <f t="shared" si="452"/>
        <v>0</v>
      </c>
      <c r="X130" s="153">
        <f t="shared" si="452"/>
        <v>0</v>
      </c>
      <c r="Y130" s="153">
        <f t="shared" si="452"/>
        <v>0</v>
      </c>
      <c r="Z130" s="153">
        <f t="shared" si="452"/>
        <v>0</v>
      </c>
      <c r="AA130" s="153">
        <f t="shared" si="452"/>
        <v>0</v>
      </c>
      <c r="AB130" s="153">
        <f t="shared" si="452"/>
        <v>0</v>
      </c>
      <c r="AC130" s="153">
        <f t="shared" si="452"/>
        <v>0</v>
      </c>
      <c r="AD130" s="153">
        <f t="shared" si="452"/>
        <v>0</v>
      </c>
      <c r="AE130" s="153">
        <f t="shared" si="452"/>
        <v>0</v>
      </c>
      <c r="AF130" s="153">
        <f t="shared" si="452"/>
        <v>0</v>
      </c>
      <c r="AG130" s="153">
        <f t="shared" si="452"/>
        <v>0</v>
      </c>
      <c r="AH130" s="153">
        <f t="shared" si="452"/>
        <v>0</v>
      </c>
      <c r="AI130" s="153">
        <f t="shared" si="452"/>
        <v>0</v>
      </c>
      <c r="AJ130" s="153">
        <f t="shared" si="452"/>
        <v>0</v>
      </c>
      <c r="AK130" s="153">
        <f t="shared" si="452"/>
        <v>0</v>
      </c>
      <c r="AL130" s="153">
        <f t="shared" si="452"/>
        <v>0</v>
      </c>
      <c r="AM130" s="153">
        <f t="shared" si="452"/>
        <v>0</v>
      </c>
      <c r="AN130" s="153">
        <f t="shared" si="452"/>
        <v>0</v>
      </c>
      <c r="AO130" s="153">
        <f t="shared" si="452"/>
        <v>0</v>
      </c>
      <c r="AP130" s="153">
        <f t="shared" si="452"/>
        <v>0</v>
      </c>
      <c r="AQ130" s="153">
        <f t="shared" si="452"/>
        <v>0</v>
      </c>
      <c r="AR130" s="153">
        <f t="shared" si="452"/>
        <v>0</v>
      </c>
      <c r="AS130" s="153">
        <f t="shared" si="452"/>
        <v>0</v>
      </c>
      <c r="AT130" s="153">
        <f t="shared" si="452"/>
        <v>0</v>
      </c>
      <c r="AU130" s="153">
        <f t="shared" si="452"/>
        <v>0</v>
      </c>
      <c r="AV130" s="153">
        <f t="shared" si="452"/>
        <v>0</v>
      </c>
      <c r="AW130" s="153">
        <f t="shared" si="452"/>
        <v>0</v>
      </c>
      <c r="AX130" s="153">
        <f t="shared" si="452"/>
        <v>0</v>
      </c>
      <c r="AY130" s="153">
        <f t="shared" si="452"/>
        <v>0</v>
      </c>
      <c r="AZ130" s="153">
        <f t="shared" si="452"/>
        <v>0</v>
      </c>
      <c r="BA130" s="153">
        <f t="shared" si="452"/>
        <v>0</v>
      </c>
      <c r="BB130" s="153">
        <f t="shared" si="452"/>
        <v>0</v>
      </c>
      <c r="BC130" s="153">
        <f t="shared" si="452"/>
        <v>0</v>
      </c>
      <c r="BD130" s="153">
        <f t="shared" si="452"/>
        <v>0</v>
      </c>
      <c r="BE130" s="153">
        <f t="shared" si="452"/>
        <v>0</v>
      </c>
      <c r="BF130" s="153">
        <f t="shared" si="452"/>
        <v>0</v>
      </c>
      <c r="BG130" s="153">
        <f t="shared" si="452"/>
        <v>0</v>
      </c>
      <c r="BH130" s="153">
        <f t="shared" si="452"/>
        <v>0</v>
      </c>
      <c r="BI130" s="153">
        <f t="shared" si="452"/>
        <v>0</v>
      </c>
      <c r="BJ130" s="153">
        <f t="shared" si="452"/>
        <v>0</v>
      </c>
      <c r="BK130" s="153">
        <f t="shared" si="452"/>
        <v>0</v>
      </c>
      <c r="BL130" s="153">
        <f t="shared" si="452"/>
        <v>0</v>
      </c>
      <c r="BM130" s="153">
        <f t="shared" si="452"/>
        <v>0</v>
      </c>
      <c r="BN130" s="153">
        <f t="shared" si="452"/>
        <v>0</v>
      </c>
      <c r="BO130" s="153">
        <f t="shared" si="452"/>
        <v>0</v>
      </c>
      <c r="BP130" s="153">
        <f t="shared" si="452"/>
        <v>0</v>
      </c>
      <c r="BQ130" s="153">
        <f t="shared" si="452"/>
        <v>0</v>
      </c>
      <c r="BR130" s="153">
        <f t="shared" si="452"/>
        <v>0</v>
      </c>
      <c r="BS130" s="153">
        <f t="shared" si="452"/>
        <v>0</v>
      </c>
      <c r="BT130" s="153">
        <f t="shared" si="452"/>
        <v>0</v>
      </c>
      <c r="BU130" s="153">
        <f t="shared" si="452"/>
        <v>0</v>
      </c>
      <c r="BV130" s="153">
        <f t="shared" si="452"/>
        <v>0</v>
      </c>
      <c r="BW130" s="153">
        <f t="shared" si="452"/>
        <v>0</v>
      </c>
      <c r="BX130" s="153">
        <f t="shared" si="452"/>
        <v>0</v>
      </c>
      <c r="BY130" s="153">
        <f t="shared" si="452"/>
        <v>0</v>
      </c>
      <c r="BZ130" s="153">
        <f t="shared" si="452"/>
        <v>0</v>
      </c>
      <c r="CA130" s="153">
        <f t="shared" si="452"/>
        <v>0</v>
      </c>
      <c r="CB130" s="153">
        <f t="shared" si="452"/>
        <v>0</v>
      </c>
      <c r="CC130" s="153">
        <f t="shared" si="452"/>
        <v>0</v>
      </c>
      <c r="CD130" s="153">
        <f t="shared" si="452"/>
        <v>0</v>
      </c>
      <c r="CE130" s="153">
        <f t="shared" si="452"/>
        <v>0</v>
      </c>
      <c r="CF130" s="153">
        <f t="shared" si="452"/>
        <v>0</v>
      </c>
      <c r="CG130" s="153">
        <f t="shared" si="452"/>
        <v>0</v>
      </c>
      <c r="CH130" s="153">
        <f t="shared" si="452"/>
        <v>0</v>
      </c>
      <c r="CI130" s="153">
        <f t="shared" si="452"/>
        <v>0</v>
      </c>
      <c r="CJ130" s="153">
        <f t="shared" si="452"/>
        <v>0</v>
      </c>
      <c r="CK130" s="153">
        <f t="shared" si="452"/>
        <v>0</v>
      </c>
      <c r="CL130" s="153">
        <f t="shared" si="452"/>
        <v>0</v>
      </c>
      <c r="CM130" s="153">
        <f t="shared" si="452"/>
        <v>0</v>
      </c>
      <c r="CN130" s="153">
        <f t="shared" si="452"/>
        <v>0</v>
      </c>
      <c r="CP130" s="154">
        <f t="shared" si="452"/>
        <v>0</v>
      </c>
      <c r="CQ130" s="154">
        <f t="shared" ref="CQ130:CR130" si="453">SUBTOTAL(9,CQ129)</f>
        <v>0</v>
      </c>
      <c r="CR130" s="154">
        <f t="shared" si="453"/>
        <v>0</v>
      </c>
    </row>
    <row r="131" spans="1:96" s="150" customFormat="1" x14ac:dyDescent="0.2">
      <c r="A131" s="146"/>
      <c r="B131" s="146"/>
      <c r="C131" s="52"/>
      <c r="D131" s="52"/>
      <c r="E131" s="52"/>
      <c r="F131" s="52"/>
      <c r="G131" s="52"/>
      <c r="CP131" s="151"/>
      <c r="CQ131" s="151"/>
      <c r="CR131" s="151"/>
    </row>
    <row r="132" spans="1:96" s="150" customFormat="1" x14ac:dyDescent="0.2">
      <c r="A132" s="2" t="s">
        <v>108</v>
      </c>
      <c r="B132" s="146"/>
      <c r="C132" s="52"/>
      <c r="D132" s="52"/>
      <c r="E132" s="52"/>
      <c r="F132" s="52"/>
      <c r="G132" s="52"/>
      <c r="CP132" s="151"/>
      <c r="CQ132" s="151"/>
      <c r="CR132" s="151"/>
    </row>
    <row r="133" spans="1:96" s="150" customFormat="1" x14ac:dyDescent="0.2">
      <c r="A133" s="146" t="s">
        <v>99</v>
      </c>
      <c r="B133" s="146" t="s">
        <v>31</v>
      </c>
      <c r="C133" s="52" t="s">
        <v>31</v>
      </c>
      <c r="D133" s="52" t="s">
        <v>117</v>
      </c>
      <c r="E133" s="52" t="s">
        <v>109</v>
      </c>
      <c r="F133" s="52" t="str">
        <f t="shared" ref="F133:F134" si="454">D133&amp;E133&amp;C133</f>
        <v>AGNLPCA</v>
      </c>
      <c r="G133" s="52" t="str">
        <f t="shared" ref="G133:G134" si="455">E133&amp;C133</f>
        <v>GNLPCA</v>
      </c>
      <c r="H133" s="150">
        <v>-505859.57</v>
      </c>
      <c r="I133" s="150">
        <v>0</v>
      </c>
      <c r="J133" s="150">
        <f t="shared" ref="J133:J142" si="456">H133+I133</f>
        <v>-505859.57</v>
      </c>
      <c r="K133" s="150">
        <v>0</v>
      </c>
      <c r="L133" s="150">
        <f t="shared" ref="L133:L142" si="457">J133+K133</f>
        <v>-505859.57</v>
      </c>
      <c r="M133" s="150">
        <v>0</v>
      </c>
      <c r="N133" s="150">
        <f t="shared" ref="N133:N142" si="458">L133+M133</f>
        <v>-505859.57</v>
      </c>
      <c r="O133" s="150">
        <v>0</v>
      </c>
      <c r="P133" s="150">
        <f t="shared" ref="P133:P142" si="459">N133+O133</f>
        <v>-505859.57</v>
      </c>
      <c r="Q133" s="150">
        <v>0</v>
      </c>
      <c r="R133" s="150">
        <f t="shared" ref="R133:R142" si="460">P133+Q133</f>
        <v>-505859.57</v>
      </c>
      <c r="S133" s="150">
        <v>0</v>
      </c>
      <c r="T133" s="150">
        <f t="shared" ref="T133:T142" si="461">R133+S133</f>
        <v>-505859.57</v>
      </c>
      <c r="U133" s="150">
        <v>0</v>
      </c>
      <c r="V133" s="150">
        <f t="shared" ref="V133:V142" si="462">T133+U133</f>
        <v>-505859.57</v>
      </c>
      <c r="W133" s="150">
        <v>0</v>
      </c>
      <c r="X133" s="150">
        <f t="shared" ref="X133:X142" si="463">V133+W133</f>
        <v>-505859.57</v>
      </c>
      <c r="Y133" s="150">
        <v>0</v>
      </c>
      <c r="Z133" s="150">
        <f t="shared" ref="Z133:Z142" si="464">X133+Y133</f>
        <v>-505859.57</v>
      </c>
      <c r="AA133" s="150">
        <v>0</v>
      </c>
      <c r="AB133" s="150">
        <f t="shared" ref="AB133:AB142" si="465">Z133+AA133</f>
        <v>-505859.57</v>
      </c>
      <c r="AC133" s="150">
        <v>0</v>
      </c>
      <c r="AD133" s="150">
        <f t="shared" ref="AD133:AD142" si="466">AB133+AC133</f>
        <v>-505859.57</v>
      </c>
      <c r="AE133" s="150">
        <v>0</v>
      </c>
      <c r="AF133" s="150">
        <f t="shared" ref="AF133:AF142" si="467">AD133+AE133</f>
        <v>-505859.57</v>
      </c>
      <c r="AG133" s="150">
        <v>0</v>
      </c>
      <c r="AH133" s="150">
        <f t="shared" ref="AH133:AH142" si="468">AF133+AG133</f>
        <v>-505859.57</v>
      </c>
      <c r="AI133" s="150">
        <v>0</v>
      </c>
      <c r="AJ133" s="150">
        <f t="shared" ref="AJ133:AJ142" si="469">AH133+AI133</f>
        <v>-505859.57</v>
      </c>
      <c r="AK133" s="150">
        <v>0</v>
      </c>
      <c r="AL133" s="150">
        <f t="shared" ref="AL133:AL142" si="470">AJ133+AK133</f>
        <v>-505859.57</v>
      </c>
      <c r="AM133" s="150">
        <v>0</v>
      </c>
      <c r="AN133" s="150">
        <f t="shared" ref="AN133:AN142" si="471">AL133+AM133</f>
        <v>-505859.57</v>
      </c>
      <c r="AO133" s="150">
        <v>0</v>
      </c>
      <c r="AP133" s="150">
        <f t="shared" ref="AP133:AP142" si="472">AN133+AO133</f>
        <v>-505859.57</v>
      </c>
      <c r="AQ133" s="150">
        <v>0</v>
      </c>
      <c r="AR133" s="150">
        <f t="shared" ref="AR133:AR142" si="473">AP133+AQ133</f>
        <v>-505859.57</v>
      </c>
      <c r="AS133" s="150">
        <v>0</v>
      </c>
      <c r="AT133" s="150">
        <f t="shared" ref="AT133:AT142" si="474">AR133+AS133</f>
        <v>-505859.57</v>
      </c>
      <c r="AU133" s="150">
        <v>0</v>
      </c>
      <c r="AV133" s="150">
        <f t="shared" ref="AV133:AV142" si="475">AT133+AU133</f>
        <v>-505859.57</v>
      </c>
      <c r="AW133" s="150">
        <v>0</v>
      </c>
      <c r="AX133" s="150">
        <f t="shared" ref="AX133:AX142" si="476">AV133+AW133</f>
        <v>-505859.57</v>
      </c>
      <c r="AY133" s="150">
        <v>0</v>
      </c>
      <c r="AZ133" s="150">
        <f t="shared" ref="AZ133:AZ142" si="477">AX133+AY133</f>
        <v>-505859.57</v>
      </c>
      <c r="BA133" s="150">
        <v>0</v>
      </c>
      <c r="BB133" s="150">
        <f t="shared" ref="BB133:BB142" si="478">AZ133+BA133</f>
        <v>-505859.57</v>
      </c>
      <c r="BC133" s="150">
        <v>0</v>
      </c>
      <c r="BD133" s="150">
        <f t="shared" ref="BD133:BD142" si="479">BB133+BC133</f>
        <v>-505859.57</v>
      </c>
      <c r="BE133" s="150">
        <v>0</v>
      </c>
      <c r="BF133" s="150">
        <f t="shared" ref="BF133:BF142" si="480">BD133+BE133</f>
        <v>-505859.57</v>
      </c>
      <c r="BG133" s="150">
        <v>0</v>
      </c>
      <c r="BH133" s="150">
        <f t="shared" ref="BH133:BH142" si="481">BF133+BG133</f>
        <v>-505859.57</v>
      </c>
      <c r="BI133" s="150">
        <v>0</v>
      </c>
      <c r="BJ133" s="150">
        <f t="shared" ref="BJ133:BJ142" si="482">BH133+BI133</f>
        <v>-505859.57</v>
      </c>
      <c r="BK133" s="150">
        <v>0</v>
      </c>
      <c r="BL133" s="150">
        <f t="shared" ref="BL133:BL142" si="483">BJ133+BK133</f>
        <v>-505859.57</v>
      </c>
      <c r="BM133" s="150">
        <v>0</v>
      </c>
      <c r="BN133" s="150">
        <f t="shared" ref="BN133:BN142" si="484">BL133+BM133</f>
        <v>-505859.57</v>
      </c>
      <c r="BO133" s="150">
        <v>0</v>
      </c>
      <c r="BP133" s="150">
        <f t="shared" ref="BP133:BP142" si="485">BN133+BO133</f>
        <v>-505859.57</v>
      </c>
      <c r="BQ133" s="150">
        <v>0</v>
      </c>
      <c r="BR133" s="150">
        <f t="shared" ref="BR133:BR142" si="486">BP133+BQ133</f>
        <v>-505859.57</v>
      </c>
      <c r="BS133" s="150">
        <v>0</v>
      </c>
      <c r="BT133" s="150">
        <f t="shared" ref="BT133:BT142" si="487">BR133+BS133</f>
        <v>-505859.57</v>
      </c>
      <c r="BU133" s="150">
        <v>0</v>
      </c>
      <c r="BV133" s="150">
        <f t="shared" ref="BV133:BV142" si="488">BT133+BU133</f>
        <v>-505859.57</v>
      </c>
      <c r="BW133" s="150">
        <v>0</v>
      </c>
      <c r="BX133" s="150">
        <f t="shared" ref="BX133:BX142" si="489">BV133+BW133</f>
        <v>-505859.57</v>
      </c>
      <c r="BY133" s="150">
        <v>0</v>
      </c>
      <c r="BZ133" s="150">
        <f t="shared" ref="BZ133:BZ142" si="490">BX133+BY133</f>
        <v>-505859.57</v>
      </c>
      <c r="CA133" s="150">
        <v>0</v>
      </c>
      <c r="CB133" s="150">
        <f t="shared" ref="CB133:CB142" si="491">BZ133+CA133</f>
        <v>-505859.57</v>
      </c>
      <c r="CC133" s="150">
        <v>0</v>
      </c>
      <c r="CD133" s="150">
        <f t="shared" ref="CD133:CD142" si="492">CB133+CC133</f>
        <v>-505859.57</v>
      </c>
      <c r="CE133" s="150">
        <v>0</v>
      </c>
      <c r="CF133" s="150">
        <f t="shared" ref="CF133:CF142" si="493">CD133+CE133</f>
        <v>-505859.57</v>
      </c>
      <c r="CG133" s="150">
        <v>0</v>
      </c>
      <c r="CH133" s="150">
        <f t="shared" ref="CH133:CH142" si="494">CF133+CG133</f>
        <v>-505859.57</v>
      </c>
      <c r="CI133" s="150">
        <v>0</v>
      </c>
      <c r="CJ133" s="150">
        <f t="shared" ref="CJ133:CJ142" si="495">CH133+CI133</f>
        <v>-505859.57</v>
      </c>
      <c r="CK133" s="150">
        <v>0</v>
      </c>
      <c r="CL133" s="150">
        <f t="shared" ref="CL133:CL142" si="496">CJ133+CK133</f>
        <v>-505859.57</v>
      </c>
      <c r="CM133" s="150">
        <v>0</v>
      </c>
      <c r="CN133" s="150">
        <f t="shared" ref="CN133:CN142" si="497">CL133+CM133</f>
        <v>-505859.57</v>
      </c>
      <c r="CP133" s="151">
        <f t="shared" ref="CP133:CP139" si="498">(AR133+BP133+2*SUM(AT133,AV133,AX133,AZ133,BB133,BD133,BF133,BH133,BJ133,BL133,BN133,))/24</f>
        <v>-505859.57000000007</v>
      </c>
      <c r="CQ133" s="151">
        <f t="shared" ref="CQ133:CQ142" si="499">CR133-CP133</f>
        <v>0</v>
      </c>
      <c r="CR133" s="151">
        <f t="shared" ref="CR133:CR142" si="500">(BP133+CN133+2*SUM(BR133,BT133,BV133,BX133,BZ133,CB133,CD133,CF133,CH133,CJ133,CL133,))/24</f>
        <v>-505859.57000000007</v>
      </c>
    </row>
    <row r="134" spans="1:96" s="150" customFormat="1" x14ac:dyDescent="0.2">
      <c r="A134" s="146" t="s">
        <v>110</v>
      </c>
      <c r="B134" s="146" t="s">
        <v>44</v>
      </c>
      <c r="C134" s="52" t="s">
        <v>44</v>
      </c>
      <c r="D134" s="52" t="s">
        <v>117</v>
      </c>
      <c r="E134" s="52" t="s">
        <v>109</v>
      </c>
      <c r="F134" s="52" t="str">
        <f t="shared" si="454"/>
        <v>AGNLPCN</v>
      </c>
      <c r="G134" s="52" t="str">
        <f t="shared" si="455"/>
        <v>GNLPCN</v>
      </c>
      <c r="H134" s="150">
        <v>0</v>
      </c>
      <c r="I134" s="150">
        <v>0</v>
      </c>
      <c r="J134" s="150">
        <f t="shared" si="456"/>
        <v>0</v>
      </c>
      <c r="K134" s="150">
        <v>0</v>
      </c>
      <c r="L134" s="150">
        <f t="shared" si="457"/>
        <v>0</v>
      </c>
      <c r="M134" s="150">
        <v>0</v>
      </c>
      <c r="N134" s="150">
        <f t="shared" si="458"/>
        <v>0</v>
      </c>
      <c r="O134" s="150">
        <v>0</v>
      </c>
      <c r="P134" s="150">
        <f t="shared" si="459"/>
        <v>0</v>
      </c>
      <c r="Q134" s="150">
        <v>0</v>
      </c>
      <c r="R134" s="150">
        <f t="shared" si="460"/>
        <v>0</v>
      </c>
      <c r="S134" s="150">
        <v>0</v>
      </c>
      <c r="T134" s="150">
        <f t="shared" si="461"/>
        <v>0</v>
      </c>
      <c r="U134" s="150">
        <v>0</v>
      </c>
      <c r="V134" s="150">
        <f t="shared" si="462"/>
        <v>0</v>
      </c>
      <c r="W134" s="150">
        <v>0</v>
      </c>
      <c r="X134" s="150">
        <f t="shared" si="463"/>
        <v>0</v>
      </c>
      <c r="Y134" s="150">
        <v>0</v>
      </c>
      <c r="Z134" s="150">
        <f t="shared" si="464"/>
        <v>0</v>
      </c>
      <c r="AA134" s="150">
        <v>0</v>
      </c>
      <c r="AB134" s="150">
        <f t="shared" si="465"/>
        <v>0</v>
      </c>
      <c r="AC134" s="150">
        <v>0</v>
      </c>
      <c r="AD134" s="150">
        <f t="shared" si="466"/>
        <v>0</v>
      </c>
      <c r="AE134" s="150">
        <v>0</v>
      </c>
      <c r="AF134" s="150">
        <f t="shared" si="467"/>
        <v>0</v>
      </c>
      <c r="AG134" s="150">
        <v>0</v>
      </c>
      <c r="AH134" s="150">
        <f t="shared" si="468"/>
        <v>0</v>
      </c>
      <c r="AI134" s="150">
        <v>0</v>
      </c>
      <c r="AJ134" s="150">
        <f t="shared" si="469"/>
        <v>0</v>
      </c>
      <c r="AK134" s="150">
        <v>0</v>
      </c>
      <c r="AL134" s="150">
        <f t="shared" si="470"/>
        <v>0</v>
      </c>
      <c r="AM134" s="150">
        <v>0</v>
      </c>
      <c r="AN134" s="150">
        <f t="shared" si="471"/>
        <v>0</v>
      </c>
      <c r="AO134" s="150">
        <v>0</v>
      </c>
      <c r="AP134" s="150">
        <f t="shared" si="472"/>
        <v>0</v>
      </c>
      <c r="AQ134" s="150">
        <v>0</v>
      </c>
      <c r="AR134" s="150">
        <f t="shared" si="473"/>
        <v>0</v>
      </c>
      <c r="AS134" s="150">
        <v>0</v>
      </c>
      <c r="AT134" s="150">
        <f t="shared" si="474"/>
        <v>0</v>
      </c>
      <c r="AU134" s="150">
        <v>0</v>
      </c>
      <c r="AV134" s="150">
        <f t="shared" si="475"/>
        <v>0</v>
      </c>
      <c r="AW134" s="150">
        <v>0</v>
      </c>
      <c r="AX134" s="150">
        <f t="shared" si="476"/>
        <v>0</v>
      </c>
      <c r="AY134" s="150">
        <v>0</v>
      </c>
      <c r="AZ134" s="150">
        <f t="shared" si="477"/>
        <v>0</v>
      </c>
      <c r="BA134" s="150">
        <v>0</v>
      </c>
      <c r="BB134" s="150">
        <f t="shared" si="478"/>
        <v>0</v>
      </c>
      <c r="BC134" s="150">
        <v>0</v>
      </c>
      <c r="BD134" s="150">
        <f t="shared" si="479"/>
        <v>0</v>
      </c>
      <c r="BE134" s="150">
        <v>0</v>
      </c>
      <c r="BF134" s="150">
        <f t="shared" si="480"/>
        <v>0</v>
      </c>
      <c r="BG134" s="150">
        <v>0</v>
      </c>
      <c r="BH134" s="150">
        <f t="shared" si="481"/>
        <v>0</v>
      </c>
      <c r="BI134" s="150">
        <v>0</v>
      </c>
      <c r="BJ134" s="150">
        <f t="shared" si="482"/>
        <v>0</v>
      </c>
      <c r="BK134" s="150">
        <v>0</v>
      </c>
      <c r="BL134" s="150">
        <f t="shared" si="483"/>
        <v>0</v>
      </c>
      <c r="BM134" s="150">
        <v>0</v>
      </c>
      <c r="BN134" s="150">
        <f t="shared" si="484"/>
        <v>0</v>
      </c>
      <c r="BO134" s="150">
        <v>0</v>
      </c>
      <c r="BP134" s="150">
        <f t="shared" si="485"/>
        <v>0</v>
      </c>
      <c r="BQ134" s="150">
        <v>0</v>
      </c>
      <c r="BR134" s="150">
        <f t="shared" si="486"/>
        <v>0</v>
      </c>
      <c r="BS134" s="150">
        <v>0</v>
      </c>
      <c r="BT134" s="150">
        <f t="shared" si="487"/>
        <v>0</v>
      </c>
      <c r="BU134" s="150">
        <v>0</v>
      </c>
      <c r="BV134" s="150">
        <f t="shared" si="488"/>
        <v>0</v>
      </c>
      <c r="BW134" s="150">
        <v>0</v>
      </c>
      <c r="BX134" s="150">
        <f t="shared" si="489"/>
        <v>0</v>
      </c>
      <c r="BY134" s="150">
        <v>0</v>
      </c>
      <c r="BZ134" s="150">
        <f t="shared" si="490"/>
        <v>0</v>
      </c>
      <c r="CA134" s="150">
        <v>0</v>
      </c>
      <c r="CB134" s="150">
        <f t="shared" si="491"/>
        <v>0</v>
      </c>
      <c r="CC134" s="150">
        <v>0</v>
      </c>
      <c r="CD134" s="150">
        <f t="shared" si="492"/>
        <v>0</v>
      </c>
      <c r="CE134" s="150">
        <v>0</v>
      </c>
      <c r="CF134" s="150">
        <f t="shared" si="493"/>
        <v>0</v>
      </c>
      <c r="CG134" s="150">
        <v>0</v>
      </c>
      <c r="CH134" s="150">
        <f t="shared" si="494"/>
        <v>0</v>
      </c>
      <c r="CI134" s="150">
        <v>0</v>
      </c>
      <c r="CJ134" s="150">
        <f t="shared" si="495"/>
        <v>0</v>
      </c>
      <c r="CK134" s="150">
        <v>0</v>
      </c>
      <c r="CL134" s="150">
        <f t="shared" si="496"/>
        <v>0</v>
      </c>
      <c r="CM134" s="150">
        <v>0</v>
      </c>
      <c r="CN134" s="150">
        <f t="shared" si="497"/>
        <v>0</v>
      </c>
      <c r="CP134" s="151">
        <f t="shared" si="498"/>
        <v>0</v>
      </c>
      <c r="CQ134" s="151">
        <f t="shared" si="499"/>
        <v>0</v>
      </c>
      <c r="CR134" s="151">
        <f t="shared" si="500"/>
        <v>0</v>
      </c>
    </row>
    <row r="135" spans="1:96" s="150" customFormat="1" x14ac:dyDescent="0.2">
      <c r="A135" s="146" t="s">
        <v>82</v>
      </c>
      <c r="B135" s="146" t="s">
        <v>16</v>
      </c>
      <c r="C135" s="52" t="s">
        <v>16</v>
      </c>
      <c r="D135" s="52" t="s">
        <v>117</v>
      </c>
      <c r="E135" s="52" t="s">
        <v>109</v>
      </c>
      <c r="F135" s="52" t="str">
        <f>D135&amp;E135&amp;C135</f>
        <v>AGNLPSG</v>
      </c>
      <c r="G135" s="52" t="str">
        <f>E135&amp;C135</f>
        <v>GNLPSG</v>
      </c>
      <c r="H135" s="150">
        <v>0</v>
      </c>
      <c r="I135" s="150">
        <v>0</v>
      </c>
      <c r="J135" s="150">
        <f t="shared" si="456"/>
        <v>0</v>
      </c>
      <c r="K135" s="150">
        <v>0</v>
      </c>
      <c r="L135" s="150">
        <f t="shared" si="457"/>
        <v>0</v>
      </c>
      <c r="M135" s="150">
        <v>0</v>
      </c>
      <c r="N135" s="150">
        <f t="shared" si="458"/>
        <v>0</v>
      </c>
      <c r="O135" s="150">
        <v>0</v>
      </c>
      <c r="P135" s="150">
        <f t="shared" si="459"/>
        <v>0</v>
      </c>
      <c r="Q135" s="150">
        <v>0</v>
      </c>
      <c r="R135" s="150">
        <f t="shared" si="460"/>
        <v>0</v>
      </c>
      <c r="S135" s="150">
        <v>0</v>
      </c>
      <c r="T135" s="150">
        <f t="shared" si="461"/>
        <v>0</v>
      </c>
      <c r="U135" s="150">
        <v>0</v>
      </c>
      <c r="V135" s="150">
        <f t="shared" si="462"/>
        <v>0</v>
      </c>
      <c r="W135" s="150">
        <v>0</v>
      </c>
      <c r="X135" s="150">
        <f t="shared" si="463"/>
        <v>0</v>
      </c>
      <c r="Y135" s="150">
        <v>0</v>
      </c>
      <c r="Z135" s="150">
        <f t="shared" si="464"/>
        <v>0</v>
      </c>
      <c r="AA135" s="150">
        <v>0</v>
      </c>
      <c r="AB135" s="150">
        <f t="shared" si="465"/>
        <v>0</v>
      </c>
      <c r="AC135" s="150">
        <v>0</v>
      </c>
      <c r="AD135" s="150">
        <f t="shared" si="466"/>
        <v>0</v>
      </c>
      <c r="AE135" s="150">
        <v>0</v>
      </c>
      <c r="AF135" s="150">
        <f t="shared" si="467"/>
        <v>0</v>
      </c>
      <c r="AG135" s="150">
        <v>0</v>
      </c>
      <c r="AH135" s="150">
        <f t="shared" si="468"/>
        <v>0</v>
      </c>
      <c r="AI135" s="150">
        <v>0</v>
      </c>
      <c r="AJ135" s="150">
        <f t="shared" si="469"/>
        <v>0</v>
      </c>
      <c r="AK135" s="150">
        <v>0</v>
      </c>
      <c r="AL135" s="150">
        <f t="shared" si="470"/>
        <v>0</v>
      </c>
      <c r="AM135" s="150">
        <v>0</v>
      </c>
      <c r="AN135" s="150">
        <f t="shared" si="471"/>
        <v>0</v>
      </c>
      <c r="AO135" s="150">
        <v>0</v>
      </c>
      <c r="AP135" s="150">
        <f t="shared" si="472"/>
        <v>0</v>
      </c>
      <c r="AQ135" s="150">
        <v>0</v>
      </c>
      <c r="AR135" s="150">
        <f t="shared" si="473"/>
        <v>0</v>
      </c>
      <c r="AS135" s="150">
        <v>0</v>
      </c>
      <c r="AT135" s="150">
        <f t="shared" si="474"/>
        <v>0</v>
      </c>
      <c r="AU135" s="150">
        <v>0</v>
      </c>
      <c r="AV135" s="150">
        <f t="shared" si="475"/>
        <v>0</v>
      </c>
      <c r="AW135" s="150">
        <v>0</v>
      </c>
      <c r="AX135" s="150">
        <f t="shared" si="476"/>
        <v>0</v>
      </c>
      <c r="AY135" s="150">
        <v>0</v>
      </c>
      <c r="AZ135" s="150">
        <f t="shared" si="477"/>
        <v>0</v>
      </c>
      <c r="BA135" s="150">
        <v>0</v>
      </c>
      <c r="BB135" s="150">
        <f t="shared" si="478"/>
        <v>0</v>
      </c>
      <c r="BC135" s="150">
        <v>0</v>
      </c>
      <c r="BD135" s="150">
        <f t="shared" si="479"/>
        <v>0</v>
      </c>
      <c r="BE135" s="150">
        <v>0</v>
      </c>
      <c r="BF135" s="150">
        <f t="shared" si="480"/>
        <v>0</v>
      </c>
      <c r="BG135" s="150">
        <v>0</v>
      </c>
      <c r="BH135" s="150">
        <f t="shared" si="481"/>
        <v>0</v>
      </c>
      <c r="BI135" s="150">
        <v>0</v>
      </c>
      <c r="BJ135" s="150">
        <f t="shared" si="482"/>
        <v>0</v>
      </c>
      <c r="BK135" s="150">
        <v>0</v>
      </c>
      <c r="BL135" s="150">
        <f t="shared" si="483"/>
        <v>0</v>
      </c>
      <c r="BM135" s="150">
        <v>0</v>
      </c>
      <c r="BN135" s="150">
        <f t="shared" si="484"/>
        <v>0</v>
      </c>
      <c r="BO135" s="150">
        <v>0</v>
      </c>
      <c r="BP135" s="150">
        <f t="shared" si="485"/>
        <v>0</v>
      </c>
      <c r="BQ135" s="150">
        <v>0</v>
      </c>
      <c r="BR135" s="150">
        <f t="shared" si="486"/>
        <v>0</v>
      </c>
      <c r="BS135" s="150">
        <v>0</v>
      </c>
      <c r="BT135" s="150">
        <f t="shared" si="487"/>
        <v>0</v>
      </c>
      <c r="BU135" s="150">
        <v>0</v>
      </c>
      <c r="BV135" s="150">
        <f t="shared" si="488"/>
        <v>0</v>
      </c>
      <c r="BW135" s="150">
        <v>0</v>
      </c>
      <c r="BX135" s="150">
        <f t="shared" si="489"/>
        <v>0</v>
      </c>
      <c r="BY135" s="150">
        <v>0</v>
      </c>
      <c r="BZ135" s="150">
        <f t="shared" si="490"/>
        <v>0</v>
      </c>
      <c r="CA135" s="150">
        <v>0</v>
      </c>
      <c r="CB135" s="150">
        <f t="shared" si="491"/>
        <v>0</v>
      </c>
      <c r="CC135" s="150">
        <v>0</v>
      </c>
      <c r="CD135" s="150">
        <f t="shared" si="492"/>
        <v>0</v>
      </c>
      <c r="CE135" s="150">
        <v>0</v>
      </c>
      <c r="CF135" s="150">
        <f t="shared" si="493"/>
        <v>0</v>
      </c>
      <c r="CG135" s="150">
        <v>0</v>
      </c>
      <c r="CH135" s="150">
        <f t="shared" si="494"/>
        <v>0</v>
      </c>
      <c r="CI135" s="150">
        <v>0</v>
      </c>
      <c r="CJ135" s="150">
        <f t="shared" si="495"/>
        <v>0</v>
      </c>
      <c r="CK135" s="150">
        <v>0</v>
      </c>
      <c r="CL135" s="150">
        <f t="shared" si="496"/>
        <v>0</v>
      </c>
      <c r="CM135" s="150">
        <v>0</v>
      </c>
      <c r="CN135" s="150">
        <f t="shared" si="497"/>
        <v>0</v>
      </c>
      <c r="CP135" s="151">
        <f t="shared" si="498"/>
        <v>0</v>
      </c>
      <c r="CQ135" s="151">
        <f t="shared" si="499"/>
        <v>0</v>
      </c>
      <c r="CR135" s="151">
        <f t="shared" si="500"/>
        <v>0</v>
      </c>
    </row>
    <row r="136" spans="1:96" s="150" customFormat="1" x14ac:dyDescent="0.2">
      <c r="A136" s="146" t="s">
        <v>101</v>
      </c>
      <c r="B136" s="146" t="s">
        <v>33</v>
      </c>
      <c r="C136" s="52" t="s">
        <v>33</v>
      </c>
      <c r="D136" s="52" t="s">
        <v>117</v>
      </c>
      <c r="E136" s="52" t="s">
        <v>109</v>
      </c>
      <c r="F136" s="52" t="str">
        <f t="shared" ref="F136:F142" si="501">D136&amp;E136&amp;C136</f>
        <v>AGNLPOR</v>
      </c>
      <c r="G136" s="52" t="str">
        <f t="shared" ref="G136:G142" si="502">E136&amp;C136</f>
        <v>GNLPOR</v>
      </c>
      <c r="H136" s="150">
        <v>-4919281.96</v>
      </c>
      <c r="I136" s="150">
        <v>-11970.093333333332</v>
      </c>
      <c r="J136" s="150">
        <f t="shared" si="456"/>
        <v>-4931252.0533333337</v>
      </c>
      <c r="K136" s="150">
        <v>-11970.093333333332</v>
      </c>
      <c r="L136" s="150">
        <f t="shared" si="457"/>
        <v>-4943222.1466666674</v>
      </c>
      <c r="M136" s="150">
        <v>-11970.093333333332</v>
      </c>
      <c r="N136" s="150">
        <f t="shared" si="458"/>
        <v>-4955192.2400000012</v>
      </c>
      <c r="O136" s="150">
        <v>-11970.093333333332</v>
      </c>
      <c r="P136" s="150">
        <f t="shared" si="459"/>
        <v>-4967162.3333333349</v>
      </c>
      <c r="Q136" s="150">
        <v>-11970.093333333332</v>
      </c>
      <c r="R136" s="150">
        <f t="shared" si="460"/>
        <v>-4979132.4266666686</v>
      </c>
      <c r="S136" s="150">
        <v>-11970.093333333332</v>
      </c>
      <c r="T136" s="150">
        <f t="shared" si="461"/>
        <v>-4991102.5200000023</v>
      </c>
      <c r="U136" s="150">
        <v>-11970.093333333332</v>
      </c>
      <c r="V136" s="150">
        <f t="shared" si="462"/>
        <v>-5003072.6133333361</v>
      </c>
      <c r="W136" s="150">
        <v>-11970.093333333332</v>
      </c>
      <c r="X136" s="150">
        <f t="shared" si="463"/>
        <v>-5015042.7066666698</v>
      </c>
      <c r="Y136" s="150">
        <v>-11970.093333333332</v>
      </c>
      <c r="Z136" s="150">
        <f t="shared" si="464"/>
        <v>-5027012.8000000035</v>
      </c>
      <c r="AA136" s="150">
        <v>-11970.093333333332</v>
      </c>
      <c r="AB136" s="150">
        <f t="shared" si="465"/>
        <v>-5038982.8933333373</v>
      </c>
      <c r="AC136" s="150">
        <v>-11970.093333333332</v>
      </c>
      <c r="AD136" s="150">
        <f t="shared" si="466"/>
        <v>-5050952.986666671</v>
      </c>
      <c r="AE136" s="150">
        <v>-11970.093333333332</v>
      </c>
      <c r="AF136" s="150">
        <f t="shared" si="467"/>
        <v>-5062923.0800000047</v>
      </c>
      <c r="AG136" s="150">
        <v>-11970.093333333332</v>
      </c>
      <c r="AH136" s="150">
        <f t="shared" si="468"/>
        <v>-5074893.1733333385</v>
      </c>
      <c r="AI136" s="150">
        <v>-11970.093333333332</v>
      </c>
      <c r="AJ136" s="150">
        <f t="shared" si="469"/>
        <v>-5086863.2666666722</v>
      </c>
      <c r="AK136" s="150">
        <v>-11970.093333333332</v>
      </c>
      <c r="AL136" s="150">
        <f t="shared" si="470"/>
        <v>-5098833.3600000059</v>
      </c>
      <c r="AM136" s="150">
        <v>-11970.093333333332</v>
      </c>
      <c r="AN136" s="150">
        <f t="shared" si="471"/>
        <v>-5110803.4533333397</v>
      </c>
      <c r="AO136" s="150">
        <v>-11970.093333333332</v>
      </c>
      <c r="AP136" s="150">
        <f t="shared" si="472"/>
        <v>-5122773.5466666734</v>
      </c>
      <c r="AQ136" s="150">
        <v>-11970.093333333332</v>
      </c>
      <c r="AR136" s="150">
        <f t="shared" si="473"/>
        <v>-5134743.6400000071</v>
      </c>
      <c r="AS136" s="150">
        <v>-11970.093333333332</v>
      </c>
      <c r="AT136" s="150">
        <f t="shared" si="474"/>
        <v>-5146713.7333333408</v>
      </c>
      <c r="AU136" s="150">
        <v>-11970.093333333332</v>
      </c>
      <c r="AV136" s="150">
        <f t="shared" si="475"/>
        <v>-5158683.8266666746</v>
      </c>
      <c r="AW136" s="150">
        <v>-11970.093333333332</v>
      </c>
      <c r="AX136" s="150">
        <f t="shared" si="476"/>
        <v>-5170653.9200000083</v>
      </c>
      <c r="AY136" s="150">
        <v>-11970.093333333332</v>
      </c>
      <c r="AZ136" s="150">
        <f t="shared" si="477"/>
        <v>-5182624.013333342</v>
      </c>
      <c r="BA136" s="150">
        <v>-11970.093333333332</v>
      </c>
      <c r="BB136" s="150">
        <f t="shared" si="478"/>
        <v>-5194594.1066666758</v>
      </c>
      <c r="BC136" s="150">
        <v>-11970.093333333332</v>
      </c>
      <c r="BD136" s="150">
        <f t="shared" si="479"/>
        <v>-5206564.2000000095</v>
      </c>
      <c r="BE136" s="150">
        <v>-11970.093333333332</v>
      </c>
      <c r="BF136" s="150">
        <f t="shared" si="480"/>
        <v>-5218534.2933333432</v>
      </c>
      <c r="BG136" s="150">
        <v>-11970.093333333332</v>
      </c>
      <c r="BH136" s="150">
        <f t="shared" si="481"/>
        <v>-5230504.386666677</v>
      </c>
      <c r="BI136" s="150">
        <v>-11970.093333333332</v>
      </c>
      <c r="BJ136" s="150">
        <f t="shared" si="482"/>
        <v>-5242474.4800000107</v>
      </c>
      <c r="BK136" s="150">
        <v>-11970.093333333332</v>
      </c>
      <c r="BL136" s="150">
        <f t="shared" si="483"/>
        <v>-5254444.5733333444</v>
      </c>
      <c r="BM136" s="150">
        <v>-11970.093333333332</v>
      </c>
      <c r="BN136" s="150">
        <f t="shared" si="484"/>
        <v>-5266414.6666666782</v>
      </c>
      <c r="BO136" s="150">
        <v>-11970.093333333332</v>
      </c>
      <c r="BP136" s="150">
        <f t="shared" si="485"/>
        <v>-5278384.7600000119</v>
      </c>
      <c r="BQ136" s="150">
        <v>-11970.093333333332</v>
      </c>
      <c r="BR136" s="150">
        <f t="shared" si="486"/>
        <v>-5290354.8533333456</v>
      </c>
      <c r="BS136" s="150">
        <v>-11970.093333333332</v>
      </c>
      <c r="BT136" s="150">
        <f t="shared" si="487"/>
        <v>-5302324.9466666793</v>
      </c>
      <c r="BU136" s="150">
        <v>-11970.093333333332</v>
      </c>
      <c r="BV136" s="150">
        <f t="shared" si="488"/>
        <v>-5314295.0400000131</v>
      </c>
      <c r="BW136" s="150">
        <v>-11970.093333333332</v>
      </c>
      <c r="BX136" s="150">
        <f t="shared" si="489"/>
        <v>-5326265.1333333468</v>
      </c>
      <c r="BY136" s="150">
        <v>-11970.093333333332</v>
      </c>
      <c r="BZ136" s="150">
        <f t="shared" si="490"/>
        <v>-5338235.2266666805</v>
      </c>
      <c r="CA136" s="150">
        <v>-11970.093333333332</v>
      </c>
      <c r="CB136" s="150">
        <f t="shared" si="491"/>
        <v>-5350205.3200000143</v>
      </c>
      <c r="CC136" s="150">
        <v>-11970.093333333332</v>
      </c>
      <c r="CD136" s="150">
        <f t="shared" si="492"/>
        <v>-5362175.413333348</v>
      </c>
      <c r="CE136" s="150">
        <v>-11970.093333333332</v>
      </c>
      <c r="CF136" s="150">
        <f t="shared" si="493"/>
        <v>-5374145.5066666817</v>
      </c>
      <c r="CG136" s="150">
        <v>-11970.093333333332</v>
      </c>
      <c r="CH136" s="150">
        <f t="shared" si="494"/>
        <v>-5386115.6000000155</v>
      </c>
      <c r="CI136" s="150">
        <v>-11970.093333333332</v>
      </c>
      <c r="CJ136" s="150">
        <f t="shared" si="495"/>
        <v>-5398085.6933333492</v>
      </c>
      <c r="CK136" s="150">
        <v>-11970.093333333332</v>
      </c>
      <c r="CL136" s="150">
        <f t="shared" si="496"/>
        <v>-5410055.7866666829</v>
      </c>
      <c r="CM136" s="150">
        <v>-11970.093333333332</v>
      </c>
      <c r="CN136" s="150">
        <f t="shared" si="497"/>
        <v>-5422025.8800000167</v>
      </c>
      <c r="CP136" s="151">
        <f t="shared" si="498"/>
        <v>-5206564.2000000095</v>
      </c>
      <c r="CQ136" s="151">
        <f t="shared" si="499"/>
        <v>-143641.12000000477</v>
      </c>
      <c r="CR136" s="151">
        <f t="shared" si="500"/>
        <v>-5350205.3200000143</v>
      </c>
    </row>
    <row r="137" spans="1:96" s="150" customFormat="1" x14ac:dyDescent="0.2">
      <c r="A137" s="146" t="s">
        <v>110</v>
      </c>
      <c r="B137" s="146" t="s">
        <v>42</v>
      </c>
      <c r="C137" s="52" t="s">
        <v>42</v>
      </c>
      <c r="D137" s="52" t="s">
        <v>117</v>
      </c>
      <c r="E137" s="52" t="s">
        <v>109</v>
      </c>
      <c r="F137" s="52" t="str">
        <f t="shared" si="501"/>
        <v>AGNLPSO</v>
      </c>
      <c r="G137" s="52" t="str">
        <f t="shared" si="502"/>
        <v>GNLPSO</v>
      </c>
      <c r="H137" s="150">
        <v>-1283148.6599999999</v>
      </c>
      <c r="I137" s="150">
        <v>-9024.3358333333326</v>
      </c>
      <c r="J137" s="150">
        <f t="shared" si="456"/>
        <v>-1292172.9958333333</v>
      </c>
      <c r="K137" s="150">
        <v>-9024.3358333333326</v>
      </c>
      <c r="L137" s="150">
        <f t="shared" si="457"/>
        <v>-1301197.3316666668</v>
      </c>
      <c r="M137" s="150">
        <v>-9024.3358333333326</v>
      </c>
      <c r="N137" s="150">
        <f t="shared" si="458"/>
        <v>-1310221.6675000002</v>
      </c>
      <c r="O137" s="150">
        <v>-9024.3358333333326</v>
      </c>
      <c r="P137" s="150">
        <f t="shared" si="459"/>
        <v>-1319246.0033333336</v>
      </c>
      <c r="Q137" s="150">
        <v>-9024.3358333333326</v>
      </c>
      <c r="R137" s="150">
        <f t="shared" si="460"/>
        <v>-1328270.3391666671</v>
      </c>
      <c r="S137" s="150">
        <v>-9024.3358333333326</v>
      </c>
      <c r="T137" s="150">
        <f t="shared" si="461"/>
        <v>-1337294.6750000005</v>
      </c>
      <c r="U137" s="150">
        <v>-9024.3358333333326</v>
      </c>
      <c r="V137" s="150">
        <f t="shared" si="462"/>
        <v>-1346319.0108333339</v>
      </c>
      <c r="W137" s="150">
        <v>-9024.3358333333326</v>
      </c>
      <c r="X137" s="150">
        <f t="shared" si="463"/>
        <v>-1355343.3466666674</v>
      </c>
      <c r="Y137" s="150">
        <v>-9024.3358333333326</v>
      </c>
      <c r="Z137" s="150">
        <f t="shared" si="464"/>
        <v>-1364367.6825000008</v>
      </c>
      <c r="AA137" s="150">
        <v>-9024.3358333333326</v>
      </c>
      <c r="AB137" s="150">
        <f t="shared" si="465"/>
        <v>-1373392.0183333342</v>
      </c>
      <c r="AC137" s="150">
        <v>-9024.3358333333326</v>
      </c>
      <c r="AD137" s="150">
        <f t="shared" si="466"/>
        <v>-1382416.3541666677</v>
      </c>
      <c r="AE137" s="150">
        <v>-9024.3358333333326</v>
      </c>
      <c r="AF137" s="150">
        <f t="shared" si="467"/>
        <v>-1391440.6900000011</v>
      </c>
      <c r="AG137" s="150">
        <v>-9024.3358333333326</v>
      </c>
      <c r="AH137" s="150">
        <f t="shared" si="468"/>
        <v>-1400465.0258333345</v>
      </c>
      <c r="AI137" s="150">
        <v>-9024.3358333333326</v>
      </c>
      <c r="AJ137" s="150">
        <f t="shared" si="469"/>
        <v>-1409489.361666668</v>
      </c>
      <c r="AK137" s="150">
        <v>-9024.3358333333326</v>
      </c>
      <c r="AL137" s="150">
        <f t="shared" si="470"/>
        <v>-1418513.6975000014</v>
      </c>
      <c r="AM137" s="150">
        <v>-9024.3358333333326</v>
      </c>
      <c r="AN137" s="150">
        <f t="shared" si="471"/>
        <v>-1427538.0333333348</v>
      </c>
      <c r="AO137" s="150">
        <v>-9024.3358333333326</v>
      </c>
      <c r="AP137" s="150">
        <f t="shared" si="472"/>
        <v>-1436562.3691666683</v>
      </c>
      <c r="AQ137" s="150">
        <v>-9024.3358333333326</v>
      </c>
      <c r="AR137" s="150">
        <f t="shared" si="473"/>
        <v>-1445586.7050000017</v>
      </c>
      <c r="AS137" s="150">
        <v>-9024.3358333333326</v>
      </c>
      <c r="AT137" s="150">
        <f t="shared" si="474"/>
        <v>-1454611.0408333351</v>
      </c>
      <c r="AU137" s="150">
        <v>-9024.3358333333326</v>
      </c>
      <c r="AV137" s="150">
        <f t="shared" si="475"/>
        <v>-1463635.3766666686</v>
      </c>
      <c r="AW137" s="150">
        <v>-9024.3358333333326</v>
      </c>
      <c r="AX137" s="150">
        <f t="shared" si="476"/>
        <v>-1472659.712500002</v>
      </c>
      <c r="AY137" s="150">
        <v>-9024.3358333333326</v>
      </c>
      <c r="AZ137" s="150">
        <f t="shared" si="477"/>
        <v>-1481684.0483333354</v>
      </c>
      <c r="BA137" s="150">
        <v>-9024.3358333333326</v>
      </c>
      <c r="BB137" s="150">
        <f t="shared" si="478"/>
        <v>-1490708.3841666689</v>
      </c>
      <c r="BC137" s="150">
        <v>-9024.3358333333326</v>
      </c>
      <c r="BD137" s="150">
        <f t="shared" si="479"/>
        <v>-1499732.7200000023</v>
      </c>
      <c r="BE137" s="150">
        <v>-9024.3358333333326</v>
      </c>
      <c r="BF137" s="150">
        <f t="shared" si="480"/>
        <v>-1508757.0558333357</v>
      </c>
      <c r="BG137" s="150">
        <v>-9024.3358333333326</v>
      </c>
      <c r="BH137" s="150">
        <f t="shared" si="481"/>
        <v>-1517781.3916666692</v>
      </c>
      <c r="BI137" s="150">
        <v>-9024.3358333333326</v>
      </c>
      <c r="BJ137" s="150">
        <f t="shared" si="482"/>
        <v>-1526805.7275000026</v>
      </c>
      <c r="BK137" s="150">
        <v>-9024.3358333333326</v>
      </c>
      <c r="BL137" s="150">
        <f t="shared" si="483"/>
        <v>-1535830.063333336</v>
      </c>
      <c r="BM137" s="150">
        <v>-9024.3358333333326</v>
      </c>
      <c r="BN137" s="150">
        <f t="shared" si="484"/>
        <v>-1544854.3991666695</v>
      </c>
      <c r="BO137" s="150">
        <v>-9024.3358333333326</v>
      </c>
      <c r="BP137" s="150">
        <f t="shared" si="485"/>
        <v>-1553878.7350000029</v>
      </c>
      <c r="BQ137" s="150">
        <v>-9024.3358333333326</v>
      </c>
      <c r="BR137" s="150">
        <f t="shared" si="486"/>
        <v>-1562903.0708333363</v>
      </c>
      <c r="BS137" s="150">
        <v>-9024.3358333333326</v>
      </c>
      <c r="BT137" s="150">
        <f t="shared" si="487"/>
        <v>-1571927.4066666698</v>
      </c>
      <c r="BU137" s="150">
        <v>-9024.3358333333326</v>
      </c>
      <c r="BV137" s="150">
        <f t="shared" si="488"/>
        <v>-1580951.7425000032</v>
      </c>
      <c r="BW137" s="150">
        <v>-9024.3358333333326</v>
      </c>
      <c r="BX137" s="150">
        <f t="shared" si="489"/>
        <v>-1589976.0783333366</v>
      </c>
      <c r="BY137" s="150">
        <v>-9024.3358333333326</v>
      </c>
      <c r="BZ137" s="150">
        <f t="shared" si="490"/>
        <v>-1599000.4141666701</v>
      </c>
      <c r="CA137" s="150">
        <v>-9024.3358333333326</v>
      </c>
      <c r="CB137" s="150">
        <f t="shared" si="491"/>
        <v>-1608024.7500000035</v>
      </c>
      <c r="CC137" s="150">
        <v>-9024.3358333333326</v>
      </c>
      <c r="CD137" s="150">
        <f t="shared" si="492"/>
        <v>-1617049.0858333369</v>
      </c>
      <c r="CE137" s="150">
        <v>-9024.3358333333326</v>
      </c>
      <c r="CF137" s="150">
        <f t="shared" si="493"/>
        <v>-1626073.4216666704</v>
      </c>
      <c r="CG137" s="150">
        <v>-9024.3358333333326</v>
      </c>
      <c r="CH137" s="150">
        <f t="shared" si="494"/>
        <v>-1635097.7575000038</v>
      </c>
      <c r="CI137" s="150">
        <v>-9024.3358333333326</v>
      </c>
      <c r="CJ137" s="150">
        <f t="shared" si="495"/>
        <v>-1644122.0933333372</v>
      </c>
      <c r="CK137" s="150">
        <v>-9024.3358333333326</v>
      </c>
      <c r="CL137" s="150">
        <f t="shared" si="496"/>
        <v>-1653146.4291666707</v>
      </c>
      <c r="CM137" s="150">
        <v>-9024.3358333333326</v>
      </c>
      <c r="CN137" s="150">
        <f t="shared" si="497"/>
        <v>-1662170.7650000041</v>
      </c>
      <c r="CP137" s="151">
        <f t="shared" si="498"/>
        <v>-1499732.7200000023</v>
      </c>
      <c r="CQ137" s="151">
        <f t="shared" si="499"/>
        <v>-108292.03000000119</v>
      </c>
      <c r="CR137" s="151">
        <f t="shared" si="500"/>
        <v>-1608024.7500000035</v>
      </c>
    </row>
    <row r="138" spans="1:96" s="150" customFormat="1" x14ac:dyDescent="0.2">
      <c r="A138" s="146" t="s">
        <v>105</v>
      </c>
      <c r="B138" s="146" t="s">
        <v>32</v>
      </c>
      <c r="C138" s="52" t="s">
        <v>32</v>
      </c>
      <c r="D138" s="52" t="s">
        <v>117</v>
      </c>
      <c r="E138" s="52" t="s">
        <v>109</v>
      </c>
      <c r="F138" s="52" t="str">
        <f t="shared" si="501"/>
        <v>AGNLPID</v>
      </c>
      <c r="G138" s="52" t="str">
        <f t="shared" si="502"/>
        <v>GNLPID</v>
      </c>
      <c r="H138" s="150">
        <v>-333770.7</v>
      </c>
      <c r="I138" s="150">
        <v>0</v>
      </c>
      <c r="J138" s="150">
        <f t="shared" si="456"/>
        <v>-333770.7</v>
      </c>
      <c r="K138" s="150">
        <v>0</v>
      </c>
      <c r="L138" s="150">
        <f t="shared" si="457"/>
        <v>-333770.7</v>
      </c>
      <c r="M138" s="150">
        <v>0</v>
      </c>
      <c r="N138" s="150">
        <f t="shared" si="458"/>
        <v>-333770.7</v>
      </c>
      <c r="O138" s="150">
        <v>0</v>
      </c>
      <c r="P138" s="150">
        <f t="shared" si="459"/>
        <v>-333770.7</v>
      </c>
      <c r="Q138" s="150">
        <v>0</v>
      </c>
      <c r="R138" s="150">
        <f t="shared" si="460"/>
        <v>-333770.7</v>
      </c>
      <c r="S138" s="150">
        <v>0</v>
      </c>
      <c r="T138" s="150">
        <f t="shared" si="461"/>
        <v>-333770.7</v>
      </c>
      <c r="U138" s="150">
        <v>0</v>
      </c>
      <c r="V138" s="150">
        <f t="shared" si="462"/>
        <v>-333770.7</v>
      </c>
      <c r="W138" s="150">
        <v>0</v>
      </c>
      <c r="X138" s="150">
        <f t="shared" si="463"/>
        <v>-333770.7</v>
      </c>
      <c r="Y138" s="150">
        <v>0</v>
      </c>
      <c r="Z138" s="150">
        <f t="shared" si="464"/>
        <v>-333770.7</v>
      </c>
      <c r="AA138" s="150">
        <v>0</v>
      </c>
      <c r="AB138" s="150">
        <f t="shared" si="465"/>
        <v>-333770.7</v>
      </c>
      <c r="AC138" s="150">
        <v>0</v>
      </c>
      <c r="AD138" s="150">
        <f t="shared" si="466"/>
        <v>-333770.7</v>
      </c>
      <c r="AE138" s="150">
        <v>0</v>
      </c>
      <c r="AF138" s="150">
        <f t="shared" si="467"/>
        <v>-333770.7</v>
      </c>
      <c r="AG138" s="150">
        <v>0</v>
      </c>
      <c r="AH138" s="150">
        <f t="shared" si="468"/>
        <v>-333770.7</v>
      </c>
      <c r="AI138" s="150">
        <v>0</v>
      </c>
      <c r="AJ138" s="150">
        <f t="shared" si="469"/>
        <v>-333770.7</v>
      </c>
      <c r="AK138" s="150">
        <v>0</v>
      </c>
      <c r="AL138" s="150">
        <f t="shared" si="470"/>
        <v>-333770.7</v>
      </c>
      <c r="AM138" s="150">
        <v>0</v>
      </c>
      <c r="AN138" s="150">
        <f t="shared" si="471"/>
        <v>-333770.7</v>
      </c>
      <c r="AO138" s="150">
        <v>0</v>
      </c>
      <c r="AP138" s="150">
        <f t="shared" si="472"/>
        <v>-333770.7</v>
      </c>
      <c r="AQ138" s="150">
        <v>0</v>
      </c>
      <c r="AR138" s="150">
        <f t="shared" si="473"/>
        <v>-333770.7</v>
      </c>
      <c r="AS138" s="150">
        <v>0</v>
      </c>
      <c r="AT138" s="150">
        <f t="shared" si="474"/>
        <v>-333770.7</v>
      </c>
      <c r="AU138" s="150">
        <v>0</v>
      </c>
      <c r="AV138" s="150">
        <f t="shared" si="475"/>
        <v>-333770.7</v>
      </c>
      <c r="AW138" s="150">
        <v>0</v>
      </c>
      <c r="AX138" s="150">
        <f t="shared" si="476"/>
        <v>-333770.7</v>
      </c>
      <c r="AY138" s="150">
        <v>0</v>
      </c>
      <c r="AZ138" s="150">
        <f t="shared" si="477"/>
        <v>-333770.7</v>
      </c>
      <c r="BA138" s="150">
        <v>0</v>
      </c>
      <c r="BB138" s="150">
        <f t="shared" si="478"/>
        <v>-333770.7</v>
      </c>
      <c r="BC138" s="150">
        <v>0</v>
      </c>
      <c r="BD138" s="150">
        <f t="shared" si="479"/>
        <v>-333770.7</v>
      </c>
      <c r="BE138" s="150">
        <v>0</v>
      </c>
      <c r="BF138" s="150">
        <f t="shared" si="480"/>
        <v>-333770.7</v>
      </c>
      <c r="BG138" s="150">
        <v>0</v>
      </c>
      <c r="BH138" s="150">
        <f t="shared" si="481"/>
        <v>-333770.7</v>
      </c>
      <c r="BI138" s="150">
        <v>0</v>
      </c>
      <c r="BJ138" s="150">
        <f t="shared" si="482"/>
        <v>-333770.7</v>
      </c>
      <c r="BK138" s="150">
        <v>0</v>
      </c>
      <c r="BL138" s="150">
        <f t="shared" si="483"/>
        <v>-333770.7</v>
      </c>
      <c r="BM138" s="150">
        <v>0</v>
      </c>
      <c r="BN138" s="150">
        <f t="shared" si="484"/>
        <v>-333770.7</v>
      </c>
      <c r="BO138" s="150">
        <v>0</v>
      </c>
      <c r="BP138" s="150">
        <f t="shared" si="485"/>
        <v>-333770.7</v>
      </c>
      <c r="BQ138" s="150">
        <v>0</v>
      </c>
      <c r="BR138" s="150">
        <f t="shared" si="486"/>
        <v>-333770.7</v>
      </c>
      <c r="BS138" s="150">
        <v>0</v>
      </c>
      <c r="BT138" s="150">
        <f t="shared" si="487"/>
        <v>-333770.7</v>
      </c>
      <c r="BU138" s="150">
        <v>0</v>
      </c>
      <c r="BV138" s="150">
        <f t="shared" si="488"/>
        <v>-333770.7</v>
      </c>
      <c r="BW138" s="150">
        <v>0</v>
      </c>
      <c r="BX138" s="150">
        <f t="shared" si="489"/>
        <v>-333770.7</v>
      </c>
      <c r="BY138" s="150">
        <v>0</v>
      </c>
      <c r="BZ138" s="150">
        <f t="shared" si="490"/>
        <v>-333770.7</v>
      </c>
      <c r="CA138" s="150">
        <v>0</v>
      </c>
      <c r="CB138" s="150">
        <f t="shared" si="491"/>
        <v>-333770.7</v>
      </c>
      <c r="CC138" s="150">
        <v>0</v>
      </c>
      <c r="CD138" s="150">
        <f t="shared" si="492"/>
        <v>-333770.7</v>
      </c>
      <c r="CE138" s="150">
        <v>0</v>
      </c>
      <c r="CF138" s="150">
        <f t="shared" si="493"/>
        <v>-333770.7</v>
      </c>
      <c r="CG138" s="150">
        <v>0</v>
      </c>
      <c r="CH138" s="150">
        <f t="shared" si="494"/>
        <v>-333770.7</v>
      </c>
      <c r="CI138" s="150">
        <v>0</v>
      </c>
      <c r="CJ138" s="150">
        <f t="shared" si="495"/>
        <v>-333770.7</v>
      </c>
      <c r="CK138" s="150">
        <v>0</v>
      </c>
      <c r="CL138" s="150">
        <f t="shared" si="496"/>
        <v>-333770.7</v>
      </c>
      <c r="CM138" s="150">
        <v>0</v>
      </c>
      <c r="CN138" s="150">
        <f t="shared" si="497"/>
        <v>-333770.7</v>
      </c>
      <c r="CP138" s="151">
        <f t="shared" si="498"/>
        <v>-333770.70000000007</v>
      </c>
      <c r="CQ138" s="151">
        <f t="shared" si="499"/>
        <v>0</v>
      </c>
      <c r="CR138" s="151">
        <f t="shared" si="500"/>
        <v>-333770.70000000007</v>
      </c>
    </row>
    <row r="139" spans="1:96" s="150" customFormat="1" x14ac:dyDescent="0.2">
      <c r="A139" s="146" t="s">
        <v>104</v>
      </c>
      <c r="B139" s="146" t="s">
        <v>34</v>
      </c>
      <c r="C139" s="52" t="s">
        <v>34</v>
      </c>
      <c r="D139" s="52" t="s">
        <v>117</v>
      </c>
      <c r="E139" s="52" t="s">
        <v>109</v>
      </c>
      <c r="F139" s="52" t="str">
        <f t="shared" si="501"/>
        <v>AGNLPUT</v>
      </c>
      <c r="G139" s="52" t="str">
        <f t="shared" si="502"/>
        <v>GNLPUT</v>
      </c>
      <c r="H139" s="150">
        <v>-33126.81</v>
      </c>
      <c r="I139" s="150">
        <v>0</v>
      </c>
      <c r="J139" s="150">
        <f t="shared" si="456"/>
        <v>-33126.81</v>
      </c>
      <c r="K139" s="150">
        <v>0</v>
      </c>
      <c r="L139" s="150">
        <f t="shared" si="457"/>
        <v>-33126.81</v>
      </c>
      <c r="M139" s="150">
        <v>0</v>
      </c>
      <c r="N139" s="150">
        <f t="shared" si="458"/>
        <v>-33126.81</v>
      </c>
      <c r="O139" s="150">
        <v>0</v>
      </c>
      <c r="P139" s="150">
        <f t="shared" si="459"/>
        <v>-33126.81</v>
      </c>
      <c r="Q139" s="150">
        <v>0</v>
      </c>
      <c r="R139" s="150">
        <f t="shared" si="460"/>
        <v>-33126.81</v>
      </c>
      <c r="S139" s="150">
        <v>0</v>
      </c>
      <c r="T139" s="150">
        <f t="shared" si="461"/>
        <v>-33126.81</v>
      </c>
      <c r="U139" s="150">
        <v>0</v>
      </c>
      <c r="V139" s="150">
        <f t="shared" si="462"/>
        <v>-33126.81</v>
      </c>
      <c r="W139" s="150">
        <v>0</v>
      </c>
      <c r="X139" s="150">
        <f t="shared" si="463"/>
        <v>-33126.81</v>
      </c>
      <c r="Y139" s="150">
        <v>0</v>
      </c>
      <c r="Z139" s="150">
        <f t="shared" si="464"/>
        <v>-33126.81</v>
      </c>
      <c r="AA139" s="150">
        <v>0</v>
      </c>
      <c r="AB139" s="150">
        <f t="shared" si="465"/>
        <v>-33126.81</v>
      </c>
      <c r="AC139" s="150">
        <v>0</v>
      </c>
      <c r="AD139" s="150">
        <f t="shared" si="466"/>
        <v>-33126.81</v>
      </c>
      <c r="AE139" s="150">
        <v>0</v>
      </c>
      <c r="AF139" s="150">
        <f t="shared" si="467"/>
        <v>-33126.81</v>
      </c>
      <c r="AG139" s="150">
        <v>0</v>
      </c>
      <c r="AH139" s="150">
        <f t="shared" si="468"/>
        <v>-33126.81</v>
      </c>
      <c r="AI139" s="150">
        <v>0</v>
      </c>
      <c r="AJ139" s="150">
        <f t="shared" si="469"/>
        <v>-33126.81</v>
      </c>
      <c r="AK139" s="150">
        <v>0</v>
      </c>
      <c r="AL139" s="150">
        <f t="shared" si="470"/>
        <v>-33126.81</v>
      </c>
      <c r="AM139" s="150">
        <v>0</v>
      </c>
      <c r="AN139" s="150">
        <f t="shared" si="471"/>
        <v>-33126.81</v>
      </c>
      <c r="AO139" s="150">
        <v>0</v>
      </c>
      <c r="AP139" s="150">
        <f t="shared" si="472"/>
        <v>-33126.81</v>
      </c>
      <c r="AQ139" s="150">
        <v>0</v>
      </c>
      <c r="AR139" s="150">
        <f t="shared" si="473"/>
        <v>-33126.81</v>
      </c>
      <c r="AS139" s="150">
        <v>0</v>
      </c>
      <c r="AT139" s="150">
        <f t="shared" si="474"/>
        <v>-33126.81</v>
      </c>
      <c r="AU139" s="150">
        <v>0</v>
      </c>
      <c r="AV139" s="150">
        <f t="shared" si="475"/>
        <v>-33126.81</v>
      </c>
      <c r="AW139" s="150">
        <v>0</v>
      </c>
      <c r="AX139" s="150">
        <f t="shared" si="476"/>
        <v>-33126.81</v>
      </c>
      <c r="AY139" s="150">
        <v>0</v>
      </c>
      <c r="AZ139" s="150">
        <f t="shared" si="477"/>
        <v>-33126.81</v>
      </c>
      <c r="BA139" s="150">
        <v>0</v>
      </c>
      <c r="BB139" s="150">
        <f t="shared" si="478"/>
        <v>-33126.81</v>
      </c>
      <c r="BC139" s="150">
        <v>0</v>
      </c>
      <c r="BD139" s="150">
        <f t="shared" si="479"/>
        <v>-33126.81</v>
      </c>
      <c r="BE139" s="150">
        <v>0</v>
      </c>
      <c r="BF139" s="150">
        <f t="shared" si="480"/>
        <v>-33126.81</v>
      </c>
      <c r="BG139" s="150">
        <v>0</v>
      </c>
      <c r="BH139" s="150">
        <f t="shared" si="481"/>
        <v>-33126.81</v>
      </c>
      <c r="BI139" s="150">
        <v>0</v>
      </c>
      <c r="BJ139" s="150">
        <f t="shared" si="482"/>
        <v>-33126.81</v>
      </c>
      <c r="BK139" s="150">
        <v>0</v>
      </c>
      <c r="BL139" s="150">
        <f t="shared" si="483"/>
        <v>-33126.81</v>
      </c>
      <c r="BM139" s="150">
        <v>0</v>
      </c>
      <c r="BN139" s="150">
        <f t="shared" si="484"/>
        <v>-33126.81</v>
      </c>
      <c r="BO139" s="150">
        <v>0</v>
      </c>
      <c r="BP139" s="150">
        <f t="shared" si="485"/>
        <v>-33126.81</v>
      </c>
      <c r="BQ139" s="150">
        <v>0</v>
      </c>
      <c r="BR139" s="150">
        <f t="shared" si="486"/>
        <v>-33126.81</v>
      </c>
      <c r="BS139" s="150">
        <v>0</v>
      </c>
      <c r="BT139" s="150">
        <f t="shared" si="487"/>
        <v>-33126.81</v>
      </c>
      <c r="BU139" s="150">
        <v>0</v>
      </c>
      <c r="BV139" s="150">
        <f t="shared" si="488"/>
        <v>-33126.81</v>
      </c>
      <c r="BW139" s="150">
        <v>0</v>
      </c>
      <c r="BX139" s="150">
        <f t="shared" si="489"/>
        <v>-33126.81</v>
      </c>
      <c r="BY139" s="150">
        <v>0</v>
      </c>
      <c r="BZ139" s="150">
        <f t="shared" si="490"/>
        <v>-33126.81</v>
      </c>
      <c r="CA139" s="150">
        <v>0</v>
      </c>
      <c r="CB139" s="150">
        <f t="shared" si="491"/>
        <v>-33126.81</v>
      </c>
      <c r="CC139" s="150">
        <v>0</v>
      </c>
      <c r="CD139" s="150">
        <f t="shared" si="492"/>
        <v>-33126.81</v>
      </c>
      <c r="CE139" s="150">
        <v>0</v>
      </c>
      <c r="CF139" s="150">
        <f t="shared" si="493"/>
        <v>-33126.81</v>
      </c>
      <c r="CG139" s="150">
        <v>0</v>
      </c>
      <c r="CH139" s="150">
        <f t="shared" si="494"/>
        <v>-33126.81</v>
      </c>
      <c r="CI139" s="150">
        <v>0</v>
      </c>
      <c r="CJ139" s="150">
        <f t="shared" si="495"/>
        <v>-33126.81</v>
      </c>
      <c r="CK139" s="150">
        <v>0</v>
      </c>
      <c r="CL139" s="150">
        <f t="shared" si="496"/>
        <v>-33126.81</v>
      </c>
      <c r="CM139" s="150">
        <v>0</v>
      </c>
      <c r="CN139" s="150">
        <f t="shared" si="497"/>
        <v>-33126.81</v>
      </c>
      <c r="CP139" s="151">
        <f t="shared" si="498"/>
        <v>-33126.81</v>
      </c>
      <c r="CQ139" s="151">
        <f t="shared" si="499"/>
        <v>0</v>
      </c>
      <c r="CR139" s="151">
        <f t="shared" si="500"/>
        <v>-33126.81</v>
      </c>
    </row>
    <row r="140" spans="1:96" s="150" customFormat="1" x14ac:dyDescent="0.2">
      <c r="A140" s="146" t="s">
        <v>102</v>
      </c>
      <c r="B140" s="146" t="s">
        <v>27</v>
      </c>
      <c r="C140" s="52" t="s">
        <v>27</v>
      </c>
      <c r="D140" s="52" t="s">
        <v>117</v>
      </c>
      <c r="E140" s="52" t="s">
        <v>109</v>
      </c>
      <c r="F140" s="52" t="str">
        <f t="shared" si="501"/>
        <v>AGNLPWA</v>
      </c>
      <c r="G140" s="52" t="str">
        <f t="shared" si="502"/>
        <v>GNLPWA</v>
      </c>
      <c r="H140" s="150">
        <v>-1951779.83</v>
      </c>
      <c r="I140" s="150">
        <v>-8019.9591666666684</v>
      </c>
      <c r="J140" s="150">
        <f t="shared" si="456"/>
        <v>-1959799.7891666668</v>
      </c>
      <c r="K140" s="150">
        <v>-8019.9591666666684</v>
      </c>
      <c r="L140" s="150">
        <f t="shared" si="457"/>
        <v>-1967819.7483333335</v>
      </c>
      <c r="M140" s="150">
        <v>-8019.9591666666684</v>
      </c>
      <c r="N140" s="150">
        <f t="shared" si="458"/>
        <v>-1975839.7075000003</v>
      </c>
      <c r="O140" s="150">
        <v>-8019.9591666666684</v>
      </c>
      <c r="P140" s="150">
        <f t="shared" si="459"/>
        <v>-1983859.666666667</v>
      </c>
      <c r="Q140" s="150">
        <v>-8019.9591666666684</v>
      </c>
      <c r="R140" s="150">
        <f t="shared" si="460"/>
        <v>-1991879.6258333337</v>
      </c>
      <c r="S140" s="150">
        <v>-8019.9591666666684</v>
      </c>
      <c r="T140" s="150">
        <f t="shared" si="461"/>
        <v>-1999899.5850000004</v>
      </c>
      <c r="U140" s="150">
        <v>-8019.9591666666684</v>
      </c>
      <c r="V140" s="150">
        <f t="shared" si="462"/>
        <v>-2007919.5441666672</v>
      </c>
      <c r="W140" s="150">
        <v>-8019.9591666666684</v>
      </c>
      <c r="X140" s="150">
        <f t="shared" si="463"/>
        <v>-2015939.5033333339</v>
      </c>
      <c r="Y140" s="150">
        <v>-8019.9591666666684</v>
      </c>
      <c r="Z140" s="150">
        <f t="shared" si="464"/>
        <v>-2023959.4625000006</v>
      </c>
      <c r="AA140" s="150">
        <v>-8019.9591666666684</v>
      </c>
      <c r="AB140" s="150">
        <f t="shared" si="465"/>
        <v>-2031979.4216666673</v>
      </c>
      <c r="AC140" s="150">
        <v>-8019.9591666666684</v>
      </c>
      <c r="AD140" s="150">
        <f t="shared" si="466"/>
        <v>-2039999.3808333341</v>
      </c>
      <c r="AE140" s="150">
        <v>-8019.9591666666684</v>
      </c>
      <c r="AF140" s="150">
        <f t="shared" si="467"/>
        <v>-2048019.3400000008</v>
      </c>
      <c r="AG140" s="150">
        <v>-8019.9591666666684</v>
      </c>
      <c r="AH140" s="150">
        <f t="shared" si="468"/>
        <v>-2056039.2991666675</v>
      </c>
      <c r="AI140" s="150">
        <v>-8019.9591666666684</v>
      </c>
      <c r="AJ140" s="150">
        <f t="shared" si="469"/>
        <v>-2064059.2583333342</v>
      </c>
      <c r="AK140" s="150">
        <v>-8019.9591666666684</v>
      </c>
      <c r="AL140" s="150">
        <f t="shared" si="470"/>
        <v>-2072079.217500001</v>
      </c>
      <c r="AM140" s="150">
        <v>-8019.9591666666684</v>
      </c>
      <c r="AN140" s="150">
        <f t="shared" si="471"/>
        <v>-2080099.1766666677</v>
      </c>
      <c r="AO140" s="150">
        <v>-8019.9591666666684</v>
      </c>
      <c r="AP140" s="150">
        <f t="shared" si="472"/>
        <v>-2088119.1358333344</v>
      </c>
      <c r="AQ140" s="150">
        <v>-8019.9591666666684</v>
      </c>
      <c r="AR140" s="150">
        <f t="shared" si="473"/>
        <v>-2096139.0950000011</v>
      </c>
      <c r="AS140" s="150">
        <v>-8019.9591666666684</v>
      </c>
      <c r="AT140" s="150">
        <f t="shared" si="474"/>
        <v>-2104159.0541666676</v>
      </c>
      <c r="AU140" s="150">
        <v>-8019.9591666666684</v>
      </c>
      <c r="AV140" s="150">
        <f t="shared" si="475"/>
        <v>-2112179.0133333341</v>
      </c>
      <c r="AW140" s="150">
        <v>-8019.9591666666684</v>
      </c>
      <c r="AX140" s="150">
        <f t="shared" si="476"/>
        <v>-2120198.9725000006</v>
      </c>
      <c r="AY140" s="150">
        <v>-8019.9591666666684</v>
      </c>
      <c r="AZ140" s="150">
        <f t="shared" si="477"/>
        <v>-2128218.9316666671</v>
      </c>
      <c r="BA140" s="150">
        <v>-8019.9591666666684</v>
      </c>
      <c r="BB140" s="150">
        <f t="shared" si="478"/>
        <v>-2136238.8908333336</v>
      </c>
      <c r="BC140" s="150">
        <v>-8019.9591666666684</v>
      </c>
      <c r="BD140" s="150">
        <f t="shared" si="479"/>
        <v>-2144258.85</v>
      </c>
      <c r="BE140" s="150">
        <v>-8019.9591666666684</v>
      </c>
      <c r="BF140" s="150">
        <f t="shared" si="480"/>
        <v>-2152278.8091666666</v>
      </c>
      <c r="BG140" s="150">
        <v>-8019.9591666666684</v>
      </c>
      <c r="BH140" s="150">
        <f t="shared" si="481"/>
        <v>-2160298.7683333331</v>
      </c>
      <c r="BI140" s="150">
        <v>-8019.9591666666684</v>
      </c>
      <c r="BJ140" s="150">
        <f t="shared" si="482"/>
        <v>-2168318.7274999996</v>
      </c>
      <c r="BK140" s="150">
        <v>-8019.9591666666684</v>
      </c>
      <c r="BL140" s="150">
        <f t="shared" si="483"/>
        <v>-2176338.6866666661</v>
      </c>
      <c r="BM140" s="150">
        <v>-8019.9591666666684</v>
      </c>
      <c r="BN140" s="150">
        <f t="shared" si="484"/>
        <v>-2184358.6458333326</v>
      </c>
      <c r="BO140" s="150">
        <v>-8019.9591666666684</v>
      </c>
      <c r="BP140" s="150">
        <f t="shared" si="485"/>
        <v>-2192378.6049999991</v>
      </c>
      <c r="BQ140" s="150">
        <v>-8019.9591666666684</v>
      </c>
      <c r="BR140" s="150">
        <f t="shared" si="486"/>
        <v>-2200398.5641666655</v>
      </c>
      <c r="BS140" s="150">
        <v>-8019.9591666666684</v>
      </c>
      <c r="BT140" s="150">
        <f t="shared" si="487"/>
        <v>-2208418.523333332</v>
      </c>
      <c r="BU140" s="150">
        <v>-8019.9591666666684</v>
      </c>
      <c r="BV140" s="150">
        <f t="shared" si="488"/>
        <v>-2216438.4824999985</v>
      </c>
      <c r="BW140" s="150">
        <v>-8019.9591666666684</v>
      </c>
      <c r="BX140" s="150">
        <f t="shared" si="489"/>
        <v>-2224458.441666665</v>
      </c>
      <c r="BY140" s="150">
        <v>-8019.9591666666684</v>
      </c>
      <c r="BZ140" s="150">
        <f t="shared" si="490"/>
        <v>-2232478.4008333315</v>
      </c>
      <c r="CA140" s="150">
        <v>-8019.9591666666684</v>
      </c>
      <c r="CB140" s="150">
        <f t="shared" si="491"/>
        <v>-2240498.359999998</v>
      </c>
      <c r="CC140" s="150">
        <v>-8019.9591666666684</v>
      </c>
      <c r="CD140" s="150">
        <f t="shared" si="492"/>
        <v>-2248518.3191666645</v>
      </c>
      <c r="CE140" s="150">
        <v>-8019.9591666666684</v>
      </c>
      <c r="CF140" s="150">
        <f t="shared" si="493"/>
        <v>-2256538.278333331</v>
      </c>
      <c r="CG140" s="150">
        <v>-8019.9591666666684</v>
      </c>
      <c r="CH140" s="150">
        <f t="shared" si="494"/>
        <v>-2264558.2374999975</v>
      </c>
      <c r="CI140" s="150">
        <v>-8019.9591666666684</v>
      </c>
      <c r="CJ140" s="150">
        <f t="shared" si="495"/>
        <v>-2272578.196666664</v>
      </c>
      <c r="CK140" s="150">
        <v>-8019.9591666666684</v>
      </c>
      <c r="CL140" s="150">
        <f t="shared" si="496"/>
        <v>-2280598.1558333305</v>
      </c>
      <c r="CM140" s="150">
        <v>-8019.9591666666684</v>
      </c>
      <c r="CN140" s="150">
        <f t="shared" si="497"/>
        <v>-2288618.114999997</v>
      </c>
      <c r="CP140" s="151">
        <f>(AR140+BP140+2*SUM(AT140,AV140,AX140,AZ140,BB140,BD140,BF140,BH140,BJ140,BL140,BN140,))/24</f>
        <v>-2144258.85</v>
      </c>
      <c r="CQ140" s="151">
        <f t="shared" si="499"/>
        <v>-96239.509999997914</v>
      </c>
      <c r="CR140" s="151">
        <f t="shared" si="500"/>
        <v>-2240498.359999998</v>
      </c>
    </row>
    <row r="141" spans="1:96" s="150" customFormat="1" x14ac:dyDescent="0.2">
      <c r="A141" s="146" t="s">
        <v>103</v>
      </c>
      <c r="B141" s="146" t="s">
        <v>35</v>
      </c>
      <c r="C141" s="52" t="s">
        <v>35</v>
      </c>
      <c r="D141" s="52" t="s">
        <v>117</v>
      </c>
      <c r="E141" s="52" t="s">
        <v>109</v>
      </c>
      <c r="F141" s="52" t="str">
        <f t="shared" si="501"/>
        <v>AGNLPWYP</v>
      </c>
      <c r="G141" s="52" t="str">
        <f t="shared" si="502"/>
        <v>GNLPWYP</v>
      </c>
      <c r="H141" s="150">
        <v>-4511205.87</v>
      </c>
      <c r="I141" s="150">
        <v>-6424.9559540125401</v>
      </c>
      <c r="J141" s="150">
        <f t="shared" si="456"/>
        <v>-4517630.8259540126</v>
      </c>
      <c r="K141" s="150">
        <v>-6424.9559540125401</v>
      </c>
      <c r="L141" s="150">
        <f t="shared" si="457"/>
        <v>-4524055.781908025</v>
      </c>
      <c r="M141" s="150">
        <v>-6424.9559540125401</v>
      </c>
      <c r="N141" s="150">
        <f t="shared" si="458"/>
        <v>-4530480.7378620375</v>
      </c>
      <c r="O141" s="150">
        <v>-6424.9559540125401</v>
      </c>
      <c r="P141" s="150">
        <f t="shared" si="459"/>
        <v>-4536905.69381605</v>
      </c>
      <c r="Q141" s="150">
        <v>-6424.9559540125401</v>
      </c>
      <c r="R141" s="150">
        <f t="shared" si="460"/>
        <v>-4543330.6497700624</v>
      </c>
      <c r="S141" s="150">
        <v>-6424.9559540125401</v>
      </c>
      <c r="T141" s="150">
        <f t="shared" si="461"/>
        <v>-4549755.6057240749</v>
      </c>
      <c r="U141" s="150">
        <v>-6424.9559540125401</v>
      </c>
      <c r="V141" s="150">
        <f t="shared" si="462"/>
        <v>-4556180.5616780873</v>
      </c>
      <c r="W141" s="150">
        <v>-6424.9559540125401</v>
      </c>
      <c r="X141" s="150">
        <f t="shared" si="463"/>
        <v>-4562605.5176320998</v>
      </c>
      <c r="Y141" s="150">
        <v>-6424.9559540125401</v>
      </c>
      <c r="Z141" s="150">
        <f t="shared" si="464"/>
        <v>-4569030.4735861123</v>
      </c>
      <c r="AA141" s="150">
        <v>-6424.9559540125401</v>
      </c>
      <c r="AB141" s="150">
        <f t="shared" si="465"/>
        <v>-4575455.4295401247</v>
      </c>
      <c r="AC141" s="150">
        <v>-6424.9559540125401</v>
      </c>
      <c r="AD141" s="150">
        <f t="shared" si="466"/>
        <v>-4581880.3854941372</v>
      </c>
      <c r="AE141" s="150">
        <v>-6424.9559540125401</v>
      </c>
      <c r="AF141" s="150">
        <f t="shared" si="467"/>
        <v>-4588305.3414481496</v>
      </c>
      <c r="AG141" s="150">
        <v>-6424.9559540125401</v>
      </c>
      <c r="AH141" s="150">
        <f t="shared" si="468"/>
        <v>-4594730.2974021621</v>
      </c>
      <c r="AI141" s="150">
        <v>-6424.9559540125401</v>
      </c>
      <c r="AJ141" s="150">
        <f t="shared" si="469"/>
        <v>-4601155.2533561746</v>
      </c>
      <c r="AK141" s="150">
        <v>-6424.9559540125401</v>
      </c>
      <c r="AL141" s="150">
        <f t="shared" si="470"/>
        <v>-4607580.209310187</v>
      </c>
      <c r="AM141" s="150">
        <v>-6424.9559540125401</v>
      </c>
      <c r="AN141" s="150">
        <f t="shared" si="471"/>
        <v>-4614005.1652641995</v>
      </c>
      <c r="AO141" s="150">
        <v>-6424.9559540125401</v>
      </c>
      <c r="AP141" s="150">
        <f t="shared" si="472"/>
        <v>-4620430.1212182119</v>
      </c>
      <c r="AQ141" s="150">
        <v>-6424.9559540125401</v>
      </c>
      <c r="AR141" s="150">
        <f t="shared" si="473"/>
        <v>-4626855.0771722244</v>
      </c>
      <c r="AS141" s="150">
        <v>-6424.9559540125401</v>
      </c>
      <c r="AT141" s="150">
        <f t="shared" si="474"/>
        <v>-4633280.0331262369</v>
      </c>
      <c r="AU141" s="150">
        <v>-6424.9559540125401</v>
      </c>
      <c r="AV141" s="150">
        <f t="shared" si="475"/>
        <v>-4639704.9890802493</v>
      </c>
      <c r="AW141" s="150">
        <v>-6424.9559540125401</v>
      </c>
      <c r="AX141" s="150">
        <f t="shared" si="476"/>
        <v>-4646129.9450342618</v>
      </c>
      <c r="AY141" s="150">
        <v>-6424.9559540125401</v>
      </c>
      <c r="AZ141" s="150">
        <f t="shared" si="477"/>
        <v>-4652554.9009882743</v>
      </c>
      <c r="BA141" s="150">
        <v>-6424.9559540125401</v>
      </c>
      <c r="BB141" s="150">
        <f t="shared" si="478"/>
        <v>-4658979.8569422867</v>
      </c>
      <c r="BC141" s="150">
        <v>-6424.9559540125401</v>
      </c>
      <c r="BD141" s="150">
        <f t="shared" si="479"/>
        <v>-4665404.8128962992</v>
      </c>
      <c r="BE141" s="150">
        <v>-6424.9559540125401</v>
      </c>
      <c r="BF141" s="150">
        <f t="shared" si="480"/>
        <v>-4671829.7688503116</v>
      </c>
      <c r="BG141" s="150">
        <v>-6424.9559540125401</v>
      </c>
      <c r="BH141" s="150">
        <f t="shared" si="481"/>
        <v>-4678254.7248043241</v>
      </c>
      <c r="BI141" s="150">
        <v>-6424.9559540125401</v>
      </c>
      <c r="BJ141" s="150">
        <f t="shared" si="482"/>
        <v>-4684679.6807583366</v>
      </c>
      <c r="BK141" s="150">
        <v>-6424.9559540125401</v>
      </c>
      <c r="BL141" s="150">
        <f t="shared" si="483"/>
        <v>-4691104.636712349</v>
      </c>
      <c r="BM141" s="150">
        <v>-6424.9559540125401</v>
      </c>
      <c r="BN141" s="150">
        <f t="shared" si="484"/>
        <v>-4697529.5926663615</v>
      </c>
      <c r="BO141" s="150">
        <v>-6424.9559540125401</v>
      </c>
      <c r="BP141" s="150">
        <f t="shared" si="485"/>
        <v>-4703954.5486203739</v>
      </c>
      <c r="BQ141" s="150">
        <v>-6424.9559540125401</v>
      </c>
      <c r="BR141" s="150">
        <f t="shared" si="486"/>
        <v>-4710379.5045743864</v>
      </c>
      <c r="BS141" s="150">
        <v>-6424.9559540125401</v>
      </c>
      <c r="BT141" s="150">
        <f t="shared" si="487"/>
        <v>-4716804.4605283989</v>
      </c>
      <c r="BU141" s="150">
        <v>-6424.9559540125401</v>
      </c>
      <c r="BV141" s="150">
        <f t="shared" si="488"/>
        <v>-4723229.4164824113</v>
      </c>
      <c r="BW141" s="150">
        <v>-6424.9559540125401</v>
      </c>
      <c r="BX141" s="150">
        <f t="shared" si="489"/>
        <v>-4729654.3724364238</v>
      </c>
      <c r="BY141" s="150">
        <v>-6424.9559540125401</v>
      </c>
      <c r="BZ141" s="150">
        <f t="shared" si="490"/>
        <v>-4736079.3283904362</v>
      </c>
      <c r="CA141" s="150">
        <v>-6424.9559540125401</v>
      </c>
      <c r="CB141" s="150">
        <f t="shared" si="491"/>
        <v>-4742504.2843444487</v>
      </c>
      <c r="CC141" s="150">
        <v>-6424.9559540125401</v>
      </c>
      <c r="CD141" s="150">
        <f t="shared" si="492"/>
        <v>-4748929.2402984612</v>
      </c>
      <c r="CE141" s="150">
        <v>-6424.9559540125401</v>
      </c>
      <c r="CF141" s="150">
        <f t="shared" si="493"/>
        <v>-4755354.1962524736</v>
      </c>
      <c r="CG141" s="150">
        <v>-6424.9559540125401</v>
      </c>
      <c r="CH141" s="150">
        <f t="shared" si="494"/>
        <v>-4761779.1522064861</v>
      </c>
      <c r="CI141" s="150">
        <v>-6424.9559540125401</v>
      </c>
      <c r="CJ141" s="150">
        <f t="shared" si="495"/>
        <v>-4768204.1081604986</v>
      </c>
      <c r="CK141" s="150">
        <v>-6424.9559540125401</v>
      </c>
      <c r="CL141" s="150">
        <f t="shared" si="496"/>
        <v>-4774629.064114511</v>
      </c>
      <c r="CM141" s="150">
        <v>-6424.9559540125401</v>
      </c>
      <c r="CN141" s="150">
        <f t="shared" si="497"/>
        <v>-4781054.0200685235</v>
      </c>
      <c r="CP141" s="151">
        <f t="shared" ref="CP141:CP142" si="503">(AR141+BP141+2*SUM(AT141,AV141,AX141,AZ141,BB141,BD141,BF141,BH141,BJ141,BL141,BN141,))/24</f>
        <v>-4665404.8128962992</v>
      </c>
      <c r="CQ141" s="151">
        <f t="shared" si="499"/>
        <v>-77099.471448149532</v>
      </c>
      <c r="CR141" s="151">
        <f t="shared" si="500"/>
        <v>-4742504.2843444487</v>
      </c>
    </row>
    <row r="142" spans="1:96" s="150" customFormat="1" x14ac:dyDescent="0.2">
      <c r="A142" s="146" t="s">
        <v>106</v>
      </c>
      <c r="B142" s="146" t="s">
        <v>40</v>
      </c>
      <c r="C142" s="52" t="s">
        <v>40</v>
      </c>
      <c r="D142" s="52" t="s">
        <v>117</v>
      </c>
      <c r="E142" s="52" t="s">
        <v>109</v>
      </c>
      <c r="F142" s="52" t="str">
        <f t="shared" si="501"/>
        <v>AGNLPWYU</v>
      </c>
      <c r="G142" s="52" t="str">
        <f t="shared" si="502"/>
        <v>GNLPWYU</v>
      </c>
      <c r="H142" s="150">
        <v>0</v>
      </c>
      <c r="I142" s="150">
        <v>0</v>
      </c>
      <c r="J142" s="150">
        <f t="shared" si="456"/>
        <v>0</v>
      </c>
      <c r="K142" s="150">
        <v>0</v>
      </c>
      <c r="L142" s="150">
        <f t="shared" si="457"/>
        <v>0</v>
      </c>
      <c r="M142" s="150">
        <v>0</v>
      </c>
      <c r="N142" s="150">
        <f t="shared" si="458"/>
        <v>0</v>
      </c>
      <c r="O142" s="150">
        <v>0</v>
      </c>
      <c r="P142" s="150">
        <f t="shared" si="459"/>
        <v>0</v>
      </c>
      <c r="Q142" s="150">
        <v>0</v>
      </c>
      <c r="R142" s="150">
        <f t="shared" si="460"/>
        <v>0</v>
      </c>
      <c r="S142" s="150">
        <v>0</v>
      </c>
      <c r="T142" s="150">
        <f t="shared" si="461"/>
        <v>0</v>
      </c>
      <c r="U142" s="150">
        <v>0</v>
      </c>
      <c r="V142" s="150">
        <f t="shared" si="462"/>
        <v>0</v>
      </c>
      <c r="W142" s="150">
        <v>0</v>
      </c>
      <c r="X142" s="150">
        <f t="shared" si="463"/>
        <v>0</v>
      </c>
      <c r="Y142" s="150">
        <v>0</v>
      </c>
      <c r="Z142" s="150">
        <f t="shared" si="464"/>
        <v>0</v>
      </c>
      <c r="AA142" s="150">
        <v>0</v>
      </c>
      <c r="AB142" s="150">
        <f t="shared" si="465"/>
        <v>0</v>
      </c>
      <c r="AC142" s="150">
        <v>0</v>
      </c>
      <c r="AD142" s="150">
        <f t="shared" si="466"/>
        <v>0</v>
      </c>
      <c r="AE142" s="150">
        <v>0</v>
      </c>
      <c r="AF142" s="150">
        <f t="shared" si="467"/>
        <v>0</v>
      </c>
      <c r="AG142" s="150">
        <v>0</v>
      </c>
      <c r="AH142" s="150">
        <f t="shared" si="468"/>
        <v>0</v>
      </c>
      <c r="AI142" s="150">
        <v>0</v>
      </c>
      <c r="AJ142" s="150">
        <f t="shared" si="469"/>
        <v>0</v>
      </c>
      <c r="AK142" s="150">
        <v>0</v>
      </c>
      <c r="AL142" s="150">
        <f t="shared" si="470"/>
        <v>0</v>
      </c>
      <c r="AM142" s="150">
        <v>0</v>
      </c>
      <c r="AN142" s="150">
        <f t="shared" si="471"/>
        <v>0</v>
      </c>
      <c r="AO142" s="150">
        <v>0</v>
      </c>
      <c r="AP142" s="150">
        <f t="shared" si="472"/>
        <v>0</v>
      </c>
      <c r="AQ142" s="150">
        <v>0</v>
      </c>
      <c r="AR142" s="150">
        <f t="shared" si="473"/>
        <v>0</v>
      </c>
      <c r="AS142" s="150">
        <v>0</v>
      </c>
      <c r="AT142" s="150">
        <f t="shared" si="474"/>
        <v>0</v>
      </c>
      <c r="AU142" s="150">
        <v>0</v>
      </c>
      <c r="AV142" s="150">
        <f t="shared" si="475"/>
        <v>0</v>
      </c>
      <c r="AW142" s="150">
        <v>0</v>
      </c>
      <c r="AX142" s="150">
        <f t="shared" si="476"/>
        <v>0</v>
      </c>
      <c r="AY142" s="150">
        <v>0</v>
      </c>
      <c r="AZ142" s="150">
        <f t="shared" si="477"/>
        <v>0</v>
      </c>
      <c r="BA142" s="150">
        <v>0</v>
      </c>
      <c r="BB142" s="150">
        <f t="shared" si="478"/>
        <v>0</v>
      </c>
      <c r="BC142" s="150">
        <v>0</v>
      </c>
      <c r="BD142" s="150">
        <f t="shared" si="479"/>
        <v>0</v>
      </c>
      <c r="BE142" s="150">
        <v>0</v>
      </c>
      <c r="BF142" s="150">
        <f t="shared" si="480"/>
        <v>0</v>
      </c>
      <c r="BG142" s="150">
        <v>0</v>
      </c>
      <c r="BH142" s="150">
        <f t="shared" si="481"/>
        <v>0</v>
      </c>
      <c r="BI142" s="150">
        <v>0</v>
      </c>
      <c r="BJ142" s="150">
        <f t="shared" si="482"/>
        <v>0</v>
      </c>
      <c r="BK142" s="150">
        <v>0</v>
      </c>
      <c r="BL142" s="150">
        <f t="shared" si="483"/>
        <v>0</v>
      </c>
      <c r="BM142" s="150">
        <v>0</v>
      </c>
      <c r="BN142" s="150">
        <f t="shared" si="484"/>
        <v>0</v>
      </c>
      <c r="BO142" s="150">
        <v>0</v>
      </c>
      <c r="BP142" s="150">
        <f t="shared" si="485"/>
        <v>0</v>
      </c>
      <c r="BQ142" s="150">
        <v>0</v>
      </c>
      <c r="BR142" s="150">
        <f t="shared" si="486"/>
        <v>0</v>
      </c>
      <c r="BS142" s="150">
        <v>0</v>
      </c>
      <c r="BT142" s="150">
        <f t="shared" si="487"/>
        <v>0</v>
      </c>
      <c r="BU142" s="150">
        <v>0</v>
      </c>
      <c r="BV142" s="150">
        <f t="shared" si="488"/>
        <v>0</v>
      </c>
      <c r="BW142" s="150">
        <v>0</v>
      </c>
      <c r="BX142" s="150">
        <f t="shared" si="489"/>
        <v>0</v>
      </c>
      <c r="BY142" s="150">
        <v>0</v>
      </c>
      <c r="BZ142" s="150">
        <f t="shared" si="490"/>
        <v>0</v>
      </c>
      <c r="CA142" s="150">
        <v>0</v>
      </c>
      <c r="CB142" s="150">
        <f t="shared" si="491"/>
        <v>0</v>
      </c>
      <c r="CC142" s="150">
        <v>0</v>
      </c>
      <c r="CD142" s="150">
        <f t="shared" si="492"/>
        <v>0</v>
      </c>
      <c r="CE142" s="150">
        <v>0</v>
      </c>
      <c r="CF142" s="150">
        <f t="shared" si="493"/>
        <v>0</v>
      </c>
      <c r="CG142" s="150">
        <v>0</v>
      </c>
      <c r="CH142" s="150">
        <f t="shared" si="494"/>
        <v>0</v>
      </c>
      <c r="CI142" s="150">
        <v>0</v>
      </c>
      <c r="CJ142" s="150">
        <f t="shared" si="495"/>
        <v>0</v>
      </c>
      <c r="CK142" s="150">
        <v>0</v>
      </c>
      <c r="CL142" s="150">
        <f t="shared" si="496"/>
        <v>0</v>
      </c>
      <c r="CM142" s="150">
        <v>0</v>
      </c>
      <c r="CN142" s="150">
        <f t="shared" si="497"/>
        <v>0</v>
      </c>
      <c r="CP142" s="151">
        <f t="shared" si="503"/>
        <v>0</v>
      </c>
      <c r="CQ142" s="151">
        <f t="shared" si="499"/>
        <v>0</v>
      </c>
      <c r="CR142" s="151">
        <f t="shared" si="500"/>
        <v>0</v>
      </c>
    </row>
    <row r="143" spans="1:96" s="150" customFormat="1" x14ac:dyDescent="0.2">
      <c r="A143" s="146" t="s">
        <v>113</v>
      </c>
      <c r="B143" s="146"/>
      <c r="C143" s="52"/>
      <c r="D143" s="52"/>
      <c r="E143" s="52"/>
      <c r="F143" s="52"/>
      <c r="G143" s="52"/>
      <c r="H143" s="153">
        <f>SUBTOTAL(9,H133:H142)</f>
        <v>-13538173.400000002</v>
      </c>
      <c r="I143" s="153">
        <f t="shared" ref="I143:CP143" si="504">SUBTOTAL(9,I133:I142)</f>
        <v>-35439.34428734587</v>
      </c>
      <c r="J143" s="153">
        <f t="shared" si="504"/>
        <v>-13573612.744287347</v>
      </c>
      <c r="K143" s="153">
        <f t="shared" si="504"/>
        <v>-35439.34428734587</v>
      </c>
      <c r="L143" s="153">
        <f t="shared" si="504"/>
        <v>-13609052.088574693</v>
      </c>
      <c r="M143" s="153">
        <f t="shared" si="504"/>
        <v>-35439.34428734587</v>
      </c>
      <c r="N143" s="153">
        <f t="shared" si="504"/>
        <v>-13644491.43286204</v>
      </c>
      <c r="O143" s="153">
        <f t="shared" si="504"/>
        <v>-35439.34428734587</v>
      </c>
      <c r="P143" s="153">
        <f t="shared" si="504"/>
        <v>-13679930.777149387</v>
      </c>
      <c r="Q143" s="153">
        <f t="shared" si="504"/>
        <v>-35439.34428734587</v>
      </c>
      <c r="R143" s="153">
        <f t="shared" si="504"/>
        <v>-13715370.121436732</v>
      </c>
      <c r="S143" s="153">
        <f t="shared" si="504"/>
        <v>-35439.34428734587</v>
      </c>
      <c r="T143" s="153">
        <f t="shared" si="504"/>
        <v>-13750809.465724077</v>
      </c>
      <c r="U143" s="153">
        <f t="shared" si="504"/>
        <v>-35439.34428734587</v>
      </c>
      <c r="V143" s="153">
        <f t="shared" si="504"/>
        <v>-13786248.810011424</v>
      </c>
      <c r="W143" s="153">
        <f t="shared" si="504"/>
        <v>-35439.34428734587</v>
      </c>
      <c r="X143" s="153">
        <f t="shared" si="504"/>
        <v>-13821688.154298771</v>
      </c>
      <c r="Y143" s="153">
        <f t="shared" si="504"/>
        <v>-35439.34428734587</v>
      </c>
      <c r="Z143" s="153">
        <f t="shared" si="504"/>
        <v>-13857127.498586118</v>
      </c>
      <c r="AA143" s="153">
        <f t="shared" si="504"/>
        <v>-35439.34428734587</v>
      </c>
      <c r="AB143" s="153">
        <f t="shared" si="504"/>
        <v>-13892566.842873465</v>
      </c>
      <c r="AC143" s="153">
        <f t="shared" si="504"/>
        <v>-35439.34428734587</v>
      </c>
      <c r="AD143" s="153">
        <f t="shared" si="504"/>
        <v>-13928006.18716081</v>
      </c>
      <c r="AE143" s="153">
        <f t="shared" si="504"/>
        <v>-35439.34428734587</v>
      </c>
      <c r="AF143" s="153">
        <f t="shared" si="504"/>
        <v>-13963445.531448156</v>
      </c>
      <c r="AG143" s="153">
        <f t="shared" si="504"/>
        <v>-35439.34428734587</v>
      </c>
      <c r="AH143" s="153">
        <f t="shared" si="504"/>
        <v>-13998884.875735503</v>
      </c>
      <c r="AI143" s="153">
        <f t="shared" si="504"/>
        <v>-35439.34428734587</v>
      </c>
      <c r="AJ143" s="153">
        <f t="shared" si="504"/>
        <v>-14034324.22002285</v>
      </c>
      <c r="AK143" s="153">
        <f t="shared" si="504"/>
        <v>-35439.34428734587</v>
      </c>
      <c r="AL143" s="153">
        <f t="shared" si="504"/>
        <v>-14069763.564310195</v>
      </c>
      <c r="AM143" s="153">
        <f t="shared" si="504"/>
        <v>-35439.34428734587</v>
      </c>
      <c r="AN143" s="153">
        <f t="shared" si="504"/>
        <v>-14105202.908597544</v>
      </c>
      <c r="AO143" s="153">
        <f t="shared" si="504"/>
        <v>-35439.34428734587</v>
      </c>
      <c r="AP143" s="153">
        <f t="shared" si="504"/>
        <v>-14140642.252884889</v>
      </c>
      <c r="AQ143" s="153">
        <f t="shared" si="504"/>
        <v>-35439.34428734587</v>
      </c>
      <c r="AR143" s="153">
        <f t="shared" si="504"/>
        <v>-14176081.597172234</v>
      </c>
      <c r="AS143" s="153">
        <f t="shared" si="504"/>
        <v>-35439.34428734587</v>
      </c>
      <c r="AT143" s="153">
        <f t="shared" si="504"/>
        <v>-14211520.941459581</v>
      </c>
      <c r="AU143" s="153">
        <f t="shared" si="504"/>
        <v>-35439.34428734587</v>
      </c>
      <c r="AV143" s="153">
        <f t="shared" si="504"/>
        <v>-14246960.285746928</v>
      </c>
      <c r="AW143" s="153">
        <f t="shared" si="504"/>
        <v>-35439.34428734587</v>
      </c>
      <c r="AX143" s="153">
        <f t="shared" si="504"/>
        <v>-14282399.630034273</v>
      </c>
      <c r="AY143" s="153">
        <f t="shared" si="504"/>
        <v>-35439.34428734587</v>
      </c>
      <c r="AZ143" s="153">
        <f t="shared" si="504"/>
        <v>-14317838.974321619</v>
      </c>
      <c r="BA143" s="153">
        <f t="shared" si="504"/>
        <v>-35439.34428734587</v>
      </c>
      <c r="BB143" s="153">
        <f t="shared" si="504"/>
        <v>-14353278.318608966</v>
      </c>
      <c r="BC143" s="153">
        <f t="shared" si="504"/>
        <v>-35439.34428734587</v>
      </c>
      <c r="BD143" s="153">
        <f t="shared" si="504"/>
        <v>-14388717.662896313</v>
      </c>
      <c r="BE143" s="153">
        <f t="shared" si="504"/>
        <v>-35439.34428734587</v>
      </c>
      <c r="BF143" s="153">
        <f t="shared" si="504"/>
        <v>-14424157.007183658</v>
      </c>
      <c r="BG143" s="153">
        <f t="shared" si="504"/>
        <v>-35439.34428734587</v>
      </c>
      <c r="BH143" s="153">
        <f t="shared" si="504"/>
        <v>-14459596.351471003</v>
      </c>
      <c r="BI143" s="153">
        <f t="shared" si="504"/>
        <v>-35439.34428734587</v>
      </c>
      <c r="BJ143" s="153">
        <f t="shared" si="504"/>
        <v>-14495035.69575835</v>
      </c>
      <c r="BK143" s="153">
        <f t="shared" si="504"/>
        <v>-35439.34428734587</v>
      </c>
      <c r="BL143" s="153">
        <f t="shared" si="504"/>
        <v>-14530475.040045697</v>
      </c>
      <c r="BM143" s="153">
        <f t="shared" si="504"/>
        <v>-35439.34428734587</v>
      </c>
      <c r="BN143" s="153">
        <f t="shared" si="504"/>
        <v>-14565914.384333042</v>
      </c>
      <c r="BO143" s="153">
        <f t="shared" si="504"/>
        <v>-35439.34428734587</v>
      </c>
      <c r="BP143" s="153">
        <f t="shared" si="504"/>
        <v>-14601353.728620388</v>
      </c>
      <c r="BQ143" s="153">
        <f t="shared" si="504"/>
        <v>-35439.34428734587</v>
      </c>
      <c r="BR143" s="153">
        <f t="shared" si="504"/>
        <v>-14636793.072907735</v>
      </c>
      <c r="BS143" s="153">
        <f t="shared" si="504"/>
        <v>-35439.34428734587</v>
      </c>
      <c r="BT143" s="153">
        <f t="shared" si="504"/>
        <v>-14672232.417195082</v>
      </c>
      <c r="BU143" s="153">
        <f t="shared" si="504"/>
        <v>-35439.34428734587</v>
      </c>
      <c r="BV143" s="153">
        <f t="shared" si="504"/>
        <v>-14707671.761482427</v>
      </c>
      <c r="BW143" s="153">
        <f t="shared" si="504"/>
        <v>-35439.34428734587</v>
      </c>
      <c r="BX143" s="153">
        <f t="shared" si="504"/>
        <v>-14743111.105769772</v>
      </c>
      <c r="BY143" s="153">
        <f t="shared" si="504"/>
        <v>-35439.34428734587</v>
      </c>
      <c r="BZ143" s="153">
        <f t="shared" si="504"/>
        <v>-14778550.450057119</v>
      </c>
      <c r="CA143" s="153">
        <f t="shared" si="504"/>
        <v>-35439.34428734587</v>
      </c>
      <c r="CB143" s="153">
        <f t="shared" si="504"/>
        <v>-14813989.794344466</v>
      </c>
      <c r="CC143" s="153">
        <f t="shared" si="504"/>
        <v>-35439.34428734587</v>
      </c>
      <c r="CD143" s="153">
        <f t="shared" si="504"/>
        <v>-14849429.138631811</v>
      </c>
      <c r="CE143" s="153">
        <f t="shared" si="504"/>
        <v>-35439.34428734587</v>
      </c>
      <c r="CF143" s="153">
        <f t="shared" si="504"/>
        <v>-14884868.482919157</v>
      </c>
      <c r="CG143" s="153">
        <f t="shared" si="504"/>
        <v>-35439.34428734587</v>
      </c>
      <c r="CH143" s="153">
        <f t="shared" si="504"/>
        <v>-14920307.827206504</v>
      </c>
      <c r="CI143" s="153">
        <f t="shared" si="504"/>
        <v>-35439.34428734587</v>
      </c>
      <c r="CJ143" s="153">
        <f t="shared" si="504"/>
        <v>-14955747.171493851</v>
      </c>
      <c r="CK143" s="153">
        <f t="shared" si="504"/>
        <v>-35439.34428734587</v>
      </c>
      <c r="CL143" s="153">
        <f t="shared" si="504"/>
        <v>-14991186.515781196</v>
      </c>
      <c r="CM143" s="153">
        <f t="shared" si="504"/>
        <v>-35439.34428734587</v>
      </c>
      <c r="CN143" s="153">
        <f t="shared" si="504"/>
        <v>-15026625.860068541</v>
      </c>
      <c r="CP143" s="154">
        <f t="shared" si="504"/>
        <v>-14388717.662896313</v>
      </c>
      <c r="CQ143" s="154">
        <f t="shared" ref="CQ143:CR143" si="505">SUBTOTAL(9,CQ133:CQ142)</f>
        <v>-425272.13144815341</v>
      </c>
      <c r="CR143" s="154">
        <f t="shared" si="505"/>
        <v>-14813989.794344466</v>
      </c>
    </row>
    <row r="144" spans="1:96" x14ac:dyDescent="0.2">
      <c r="CP144" s="148"/>
      <c r="CQ144" s="148"/>
      <c r="CR144" s="148"/>
    </row>
    <row r="145" spans="1:96" x14ac:dyDescent="0.2">
      <c r="A145" s="2" t="s">
        <v>175</v>
      </c>
      <c r="B145" s="2"/>
      <c r="H145" s="153">
        <f t="shared" ref="H145:BS145" si="506">SUBTOTAL(9,H97:H143)</f>
        <v>-730965800.81000006</v>
      </c>
      <c r="I145" s="153">
        <f t="shared" si="506"/>
        <v>-4092094.8860718678</v>
      </c>
      <c r="J145" s="153">
        <f t="shared" si="506"/>
        <v>-735057895.69607174</v>
      </c>
      <c r="K145" s="153">
        <f t="shared" si="506"/>
        <v>-4161153.8519737818</v>
      </c>
      <c r="L145" s="153">
        <f t="shared" si="506"/>
        <v>-739219049.54804564</v>
      </c>
      <c r="M145" s="153">
        <f t="shared" si="506"/>
        <v>-4205722.4463067781</v>
      </c>
      <c r="N145" s="153">
        <f t="shared" si="506"/>
        <v>-743424771.99435234</v>
      </c>
      <c r="O145" s="153">
        <f t="shared" si="506"/>
        <v>-4225596.8682910716</v>
      </c>
      <c r="P145" s="153">
        <f t="shared" si="506"/>
        <v>-747650368.86264348</v>
      </c>
      <c r="Q145" s="153">
        <f t="shared" si="506"/>
        <v>-4226122.7917231461</v>
      </c>
      <c r="R145" s="153">
        <f t="shared" si="506"/>
        <v>-751876491.65436673</v>
      </c>
      <c r="S145" s="153">
        <f t="shared" si="506"/>
        <v>-4244603.087684528</v>
      </c>
      <c r="T145" s="153">
        <f t="shared" si="506"/>
        <v>-756121094.74205089</v>
      </c>
      <c r="U145" s="153">
        <f t="shared" si="506"/>
        <v>-4263797.7686433364</v>
      </c>
      <c r="V145" s="153">
        <f t="shared" si="506"/>
        <v>-760384892.51069438</v>
      </c>
      <c r="W145" s="153">
        <f t="shared" si="506"/>
        <v>-4267281.7562755775</v>
      </c>
      <c r="X145" s="153">
        <f t="shared" si="506"/>
        <v>-764652174.26697016</v>
      </c>
      <c r="Y145" s="153">
        <f t="shared" si="506"/>
        <v>-4289869.4788042326</v>
      </c>
      <c r="Z145" s="153">
        <f t="shared" si="506"/>
        <v>-768942043.74577427</v>
      </c>
      <c r="AA145" s="153">
        <f t="shared" si="506"/>
        <v>-4314583.6855310984</v>
      </c>
      <c r="AB145" s="153">
        <f t="shared" si="506"/>
        <v>-773256627.43130529</v>
      </c>
      <c r="AC145" s="153">
        <f t="shared" si="506"/>
        <v>-4325197.497281339</v>
      </c>
      <c r="AD145" s="153">
        <f t="shared" si="506"/>
        <v>-777581824.9285866</v>
      </c>
      <c r="AE145" s="153">
        <f t="shared" si="506"/>
        <v>-4347333.5082120914</v>
      </c>
      <c r="AF145" s="153">
        <f t="shared" si="506"/>
        <v>-781929158.43679881</v>
      </c>
      <c r="AG145" s="153">
        <f t="shared" si="506"/>
        <v>-4388598.9236910213</v>
      </c>
      <c r="AH145" s="153">
        <f t="shared" si="506"/>
        <v>-786317757.36048973</v>
      </c>
      <c r="AI145" s="153">
        <f t="shared" si="506"/>
        <v>-4417357.5334437899</v>
      </c>
      <c r="AJ145" s="153">
        <f t="shared" si="506"/>
        <v>-790735114.89393365</v>
      </c>
      <c r="AK145" s="153">
        <f t="shared" si="506"/>
        <v>-4429991.693041089</v>
      </c>
      <c r="AL145" s="153">
        <f t="shared" si="506"/>
        <v>-795165106.5869745</v>
      </c>
      <c r="AM145" s="153">
        <f t="shared" si="506"/>
        <v>-4442578.6392817115</v>
      </c>
      <c r="AN145" s="153">
        <f t="shared" si="506"/>
        <v>-799607685.22625637</v>
      </c>
      <c r="AO145" s="153">
        <f t="shared" si="506"/>
        <v>-4453123.8250442315</v>
      </c>
      <c r="AP145" s="153">
        <f t="shared" si="506"/>
        <v>-804060809.05130041</v>
      </c>
      <c r="AQ145" s="153">
        <f t="shared" si="506"/>
        <v>-4503013.5758355949</v>
      </c>
      <c r="AR145" s="153">
        <f t="shared" si="506"/>
        <v>-808563822.62713635</v>
      </c>
      <c r="AS145" s="153">
        <f t="shared" si="506"/>
        <v>-4556252.3223070623</v>
      </c>
      <c r="AT145" s="153">
        <f t="shared" si="506"/>
        <v>-813120074.94944322</v>
      </c>
      <c r="AU145" s="153">
        <f t="shared" si="506"/>
        <v>-4571015.2479988895</v>
      </c>
      <c r="AV145" s="153">
        <f t="shared" si="506"/>
        <v>-817691090.19744217</v>
      </c>
      <c r="AW145" s="153">
        <f t="shared" si="506"/>
        <v>-4607992.2989360429</v>
      </c>
      <c r="AX145" s="153">
        <f t="shared" si="506"/>
        <v>-822299082.49637806</v>
      </c>
      <c r="AY145" s="153">
        <f t="shared" si="506"/>
        <v>-4645825.6783570591</v>
      </c>
      <c r="AZ145" s="153">
        <f t="shared" si="506"/>
        <v>-826944908.17473507</v>
      </c>
      <c r="BA145" s="153">
        <f t="shared" si="506"/>
        <v>-4654251.4011606518</v>
      </c>
      <c r="BB145" s="153">
        <f t="shared" si="506"/>
        <v>-831599159.57589602</v>
      </c>
      <c r="BC145" s="153">
        <f t="shared" si="506"/>
        <v>-4702334.9944143072</v>
      </c>
      <c r="BD145" s="153">
        <f t="shared" si="506"/>
        <v>-836301494.57031035</v>
      </c>
      <c r="BE145" s="153">
        <f t="shared" si="506"/>
        <v>-4751181.4763442874</v>
      </c>
      <c r="BF145" s="153">
        <f t="shared" si="506"/>
        <v>-841052676.04665446</v>
      </c>
      <c r="BG145" s="153">
        <f t="shared" si="506"/>
        <v>-4763346.6350366529</v>
      </c>
      <c r="BH145" s="153">
        <f t="shared" si="506"/>
        <v>-845816022.68169117</v>
      </c>
      <c r="BI145" s="153">
        <f t="shared" si="506"/>
        <v>-4779730.1489193458</v>
      </c>
      <c r="BJ145" s="153">
        <f t="shared" si="506"/>
        <v>-850595752.83061051</v>
      </c>
      <c r="BK145" s="153">
        <f t="shared" si="506"/>
        <v>-4788596.4217858147</v>
      </c>
      <c r="BL145" s="153">
        <f t="shared" si="506"/>
        <v>-855384349.25239635</v>
      </c>
      <c r="BM145" s="153">
        <f t="shared" si="506"/>
        <v>-4798044.436558282</v>
      </c>
      <c r="BN145" s="153">
        <f t="shared" si="506"/>
        <v>-860182393.68895471</v>
      </c>
      <c r="BO145" s="153">
        <f t="shared" si="506"/>
        <v>-4838303.8509108499</v>
      </c>
      <c r="BP145" s="153">
        <f t="shared" si="506"/>
        <v>-865020697.53986561</v>
      </c>
      <c r="BQ145" s="153">
        <f t="shared" si="506"/>
        <v>-5379960.8630841784</v>
      </c>
      <c r="BR145" s="153">
        <f t="shared" si="506"/>
        <v>-870400658.40294981</v>
      </c>
      <c r="BS145" s="153">
        <f t="shared" si="506"/>
        <v>-5892125.1048658481</v>
      </c>
      <c r="BT145" s="153">
        <f t="shared" ref="BT145:CN145" si="507">SUBTOTAL(9,BT97:BT143)</f>
        <v>-876292783.50781548</v>
      </c>
      <c r="BU145" s="153">
        <f t="shared" si="507"/>
        <v>-5899927.8299395991</v>
      </c>
      <c r="BV145" s="153">
        <f t="shared" si="507"/>
        <v>-882192711.33775496</v>
      </c>
      <c r="BW145" s="153">
        <f t="shared" si="507"/>
        <v>-5907438.3471361846</v>
      </c>
      <c r="BX145" s="153">
        <f t="shared" si="507"/>
        <v>-888100149.68489134</v>
      </c>
      <c r="BY145" s="153">
        <f t="shared" si="507"/>
        <v>-5911030.2098888485</v>
      </c>
      <c r="BZ145" s="153">
        <f t="shared" si="507"/>
        <v>-894011179.89478016</v>
      </c>
      <c r="CA145" s="153">
        <f t="shared" si="507"/>
        <v>-5922269.3391843345</v>
      </c>
      <c r="CB145" s="153">
        <f t="shared" si="507"/>
        <v>-899933449.23396456</v>
      </c>
      <c r="CC145" s="153">
        <f t="shared" si="507"/>
        <v>-5935770.423856522</v>
      </c>
      <c r="CD145" s="153">
        <f t="shared" si="507"/>
        <v>-905869219.65782106</v>
      </c>
      <c r="CE145" s="153">
        <f t="shared" si="507"/>
        <v>-5938531.1270624446</v>
      </c>
      <c r="CF145" s="153">
        <f t="shared" si="507"/>
        <v>-911807750.78488326</v>
      </c>
      <c r="CG145" s="153">
        <f t="shared" si="507"/>
        <v>-6367816.4603715884</v>
      </c>
      <c r="CH145" s="153">
        <f t="shared" si="507"/>
        <v>-918175567.24525523</v>
      </c>
      <c r="CI145" s="153">
        <f t="shared" si="507"/>
        <v>-6796625.7372273188</v>
      </c>
      <c r="CJ145" s="153">
        <f t="shared" si="507"/>
        <v>-924972192.98248255</v>
      </c>
      <c r="CK145" s="153">
        <f t="shared" si="507"/>
        <v>-6799509.1713789245</v>
      </c>
      <c r="CL145" s="153">
        <f t="shared" si="507"/>
        <v>-931771702.15386152</v>
      </c>
      <c r="CM145" s="153">
        <f t="shared" si="507"/>
        <v>-7066804.8056932921</v>
      </c>
      <c r="CN145" s="153">
        <f t="shared" si="507"/>
        <v>-938838506.95955455</v>
      </c>
      <c r="CP145" s="154">
        <f>SUBTOTAL(9,CP97:CP143)</f>
        <v>-836481605.37900126</v>
      </c>
      <c r="CQ145" s="154">
        <f>SUBTOTAL(9,CQ97:CQ143)</f>
        <v>-63973141.882346287</v>
      </c>
      <c r="CR145" s="154">
        <f>SUBTOTAL(9,CR97:CR143)</f>
        <v>-900454747.26134753</v>
      </c>
    </row>
    <row r="146" spans="1:96" x14ac:dyDescent="0.2">
      <c r="CP146" s="148"/>
      <c r="CQ146" s="148"/>
      <c r="CR146" s="148"/>
    </row>
    <row r="147" spans="1:96" x14ac:dyDescent="0.2">
      <c r="CP147" s="148"/>
      <c r="CQ147" s="148"/>
      <c r="CR147" s="148"/>
    </row>
    <row r="148" spans="1:96" ht="13.5" thickBot="1" x14ac:dyDescent="0.25">
      <c r="A148" s="2" t="s">
        <v>177</v>
      </c>
      <c r="B148" s="2"/>
      <c r="H148" s="155">
        <f t="shared" ref="H148:BS148" si="508">SUBTOTAL(9,H12:H145)</f>
        <v>-10152716616.006929</v>
      </c>
      <c r="I148" s="155">
        <f t="shared" si="508"/>
        <v>-62857989.907828264</v>
      </c>
      <c r="J148" s="155">
        <f t="shared" si="508"/>
        <v>-10215574605.914753</v>
      </c>
      <c r="K148" s="155">
        <f t="shared" si="508"/>
        <v>-63022636.059383541</v>
      </c>
      <c r="L148" s="155">
        <f t="shared" si="508"/>
        <v>-10278597241.974136</v>
      </c>
      <c r="M148" s="155">
        <f t="shared" si="508"/>
        <v>-63205463.134856932</v>
      </c>
      <c r="N148" s="155">
        <f t="shared" si="508"/>
        <v>-10341802705.108997</v>
      </c>
      <c r="O148" s="155">
        <f t="shared" si="508"/>
        <v>-63381810.114762768</v>
      </c>
      <c r="P148" s="155">
        <f t="shared" si="508"/>
        <v>-10405184515.223759</v>
      </c>
      <c r="Q148" s="155">
        <f t="shared" si="508"/>
        <v>-63396215.201046206</v>
      </c>
      <c r="R148" s="155">
        <f t="shared" si="508"/>
        <v>-10468580730.424801</v>
      </c>
      <c r="S148" s="155">
        <f t="shared" si="508"/>
        <v>-63975463.099173643</v>
      </c>
      <c r="T148" s="155">
        <f t="shared" si="508"/>
        <v>-10532556193.523973</v>
      </c>
      <c r="U148" s="155">
        <f t="shared" si="508"/>
        <v>-64241230.802696526</v>
      </c>
      <c r="V148" s="155">
        <f t="shared" si="508"/>
        <v>-10596797424.326668</v>
      </c>
      <c r="W148" s="155">
        <f t="shared" si="508"/>
        <v>-64292278.269092381</v>
      </c>
      <c r="X148" s="155">
        <f t="shared" si="508"/>
        <v>-10661089702.595772</v>
      </c>
      <c r="Y148" s="155">
        <f t="shared" si="508"/>
        <v>-64418689.716068618</v>
      </c>
      <c r="Z148" s="155">
        <f t="shared" si="508"/>
        <v>-10725508392.311831</v>
      </c>
      <c r="AA148" s="155">
        <f t="shared" si="508"/>
        <v>-64572695.758445784</v>
      </c>
      <c r="AB148" s="155">
        <f t="shared" si="508"/>
        <v>-10790081088.070278</v>
      </c>
      <c r="AC148" s="155">
        <f t="shared" si="508"/>
        <v>-64772406.563102923</v>
      </c>
      <c r="AD148" s="155">
        <f t="shared" si="508"/>
        <v>-10854853494.633379</v>
      </c>
      <c r="AE148" s="155">
        <f t="shared" si="508"/>
        <v>-65028967.615244567</v>
      </c>
      <c r="AF148" s="155">
        <f t="shared" si="508"/>
        <v>-10919882462.248631</v>
      </c>
      <c r="AG148" s="155">
        <f t="shared" si="508"/>
        <v>-65230397.644660369</v>
      </c>
      <c r="AH148" s="155">
        <f t="shared" si="508"/>
        <v>-10985112859.893291</v>
      </c>
      <c r="AI148" s="155">
        <f t="shared" si="508"/>
        <v>-65340612.97724586</v>
      </c>
      <c r="AJ148" s="155">
        <f t="shared" si="508"/>
        <v>-11050453472.870531</v>
      </c>
      <c r="AK148" s="155">
        <f t="shared" si="508"/>
        <v>-65408841.537983865</v>
      </c>
      <c r="AL148" s="155">
        <f t="shared" si="508"/>
        <v>-11115862314.40852</v>
      </c>
      <c r="AM148" s="155">
        <f t="shared" si="508"/>
        <v>-65596119.366105653</v>
      </c>
      <c r="AN148" s="155">
        <f t="shared" si="508"/>
        <v>-11181458433.774618</v>
      </c>
      <c r="AO148" s="155">
        <f t="shared" si="508"/>
        <v>-66017558.5066121</v>
      </c>
      <c r="AP148" s="155">
        <f t="shared" si="508"/>
        <v>-11247475992.281235</v>
      </c>
      <c r="AQ148" s="155">
        <f t="shared" si="508"/>
        <v>-66770164.727765657</v>
      </c>
      <c r="AR148" s="155">
        <f t="shared" si="508"/>
        <v>-11314246157.008997</v>
      </c>
      <c r="AS148" s="155">
        <f t="shared" si="508"/>
        <v>-67271477.241173923</v>
      </c>
      <c r="AT148" s="155">
        <f t="shared" si="508"/>
        <v>-11381517634.250168</v>
      </c>
      <c r="AU148" s="155">
        <f t="shared" si="508"/>
        <v>-67314617.833047092</v>
      </c>
      <c r="AV148" s="155">
        <f t="shared" si="508"/>
        <v>-11448832252.083218</v>
      </c>
      <c r="AW148" s="155">
        <f t="shared" si="508"/>
        <v>-67415473.308448255</v>
      </c>
      <c r="AX148" s="155">
        <f t="shared" si="508"/>
        <v>-11516247725.391668</v>
      </c>
      <c r="AY148" s="155">
        <f t="shared" si="508"/>
        <v>-67627336.740276411</v>
      </c>
      <c r="AZ148" s="155">
        <f t="shared" si="508"/>
        <v>-11583875062.131952</v>
      </c>
      <c r="BA148" s="155">
        <f t="shared" si="508"/>
        <v>-67909165.201621994</v>
      </c>
      <c r="BB148" s="155">
        <f t="shared" si="508"/>
        <v>-11651784227.33357</v>
      </c>
      <c r="BC148" s="155">
        <f t="shared" si="508"/>
        <v>-68310765.177748367</v>
      </c>
      <c r="BD148" s="155">
        <f t="shared" si="508"/>
        <v>-11720094992.511312</v>
      </c>
      <c r="BE148" s="155">
        <f t="shared" si="508"/>
        <v>-68614331.140404642</v>
      </c>
      <c r="BF148" s="155">
        <f t="shared" si="508"/>
        <v>-11788709323.651718</v>
      </c>
      <c r="BG148" s="155">
        <f t="shared" si="508"/>
        <v>-68748248.916067898</v>
      </c>
      <c r="BH148" s="155">
        <f t="shared" si="508"/>
        <v>-11857457572.567789</v>
      </c>
      <c r="BI148" s="155">
        <f t="shared" si="508"/>
        <v>-68906734.476470649</v>
      </c>
      <c r="BJ148" s="155">
        <f t="shared" si="508"/>
        <v>-11926364307.044258</v>
      </c>
      <c r="BK148" s="155">
        <f t="shared" si="508"/>
        <v>-69025276.616498202</v>
      </c>
      <c r="BL148" s="155">
        <f t="shared" si="508"/>
        <v>-11995389583.660761</v>
      </c>
      <c r="BM148" s="155">
        <f t="shared" si="508"/>
        <v>-69170304.638577625</v>
      </c>
      <c r="BN148" s="155">
        <f t="shared" si="508"/>
        <v>-12064559888.299335</v>
      </c>
      <c r="BO148" s="155">
        <f t="shared" si="508"/>
        <v>-69655655.298372418</v>
      </c>
      <c r="BP148" s="155">
        <f t="shared" si="508"/>
        <v>-12134215543.597704</v>
      </c>
      <c r="BQ148" s="155">
        <f t="shared" si="508"/>
        <v>-70765608.146896258</v>
      </c>
      <c r="BR148" s="155">
        <f t="shared" si="508"/>
        <v>-12204981151.744604</v>
      </c>
      <c r="BS148" s="155">
        <f t="shared" si="508"/>
        <v>-71516812.990263551</v>
      </c>
      <c r="BT148" s="155">
        <f t="shared" ref="BT148:CN148" si="509">SUBTOTAL(9,BT12:BT145)</f>
        <v>-12276497964.734865</v>
      </c>
      <c r="BU148" s="155">
        <f t="shared" si="509"/>
        <v>-71810667.720440015</v>
      </c>
      <c r="BV148" s="155">
        <f t="shared" si="509"/>
        <v>-12348308632.455317</v>
      </c>
      <c r="BW148" s="155">
        <f t="shared" si="509"/>
        <v>-72184164.310375586</v>
      </c>
      <c r="BX148" s="155">
        <f t="shared" si="509"/>
        <v>-12420492796.765682</v>
      </c>
      <c r="BY148" s="155">
        <f t="shared" si="509"/>
        <v>-72482682.002081051</v>
      </c>
      <c r="BZ148" s="155">
        <f t="shared" si="509"/>
        <v>-12492975478.767767</v>
      </c>
      <c r="CA148" s="155">
        <f t="shared" si="509"/>
        <v>-72837475.181969166</v>
      </c>
      <c r="CB148" s="155">
        <f t="shared" si="509"/>
        <v>-12565812953.949736</v>
      </c>
      <c r="CC148" s="155">
        <f t="shared" si="509"/>
        <v>-73592229.530102313</v>
      </c>
      <c r="CD148" s="155">
        <f t="shared" si="509"/>
        <v>-12639405183.479841</v>
      </c>
      <c r="CE148" s="155">
        <f t="shared" si="509"/>
        <v>-74237606.085904539</v>
      </c>
      <c r="CF148" s="155">
        <f t="shared" si="509"/>
        <v>-12713642789.565739</v>
      </c>
      <c r="CG148" s="155">
        <f t="shared" si="509"/>
        <v>-74797753.214362293</v>
      </c>
      <c r="CH148" s="155">
        <f t="shared" si="509"/>
        <v>-12788440542.780102</v>
      </c>
      <c r="CI148" s="155">
        <f t="shared" si="509"/>
        <v>-75424819.014701933</v>
      </c>
      <c r="CJ148" s="155">
        <f t="shared" si="509"/>
        <v>-12863865361.7948</v>
      </c>
      <c r="CK148" s="155">
        <f t="shared" si="509"/>
        <v>-75653751.822743326</v>
      </c>
      <c r="CL148" s="155">
        <f t="shared" si="509"/>
        <v>-12939519113.617554</v>
      </c>
      <c r="CM148" s="155">
        <f t="shared" si="509"/>
        <v>-76708535.506970063</v>
      </c>
      <c r="CN148" s="155">
        <f t="shared" si="509"/>
        <v>-13016227649.124519</v>
      </c>
      <c r="CP148" s="154">
        <f>SUBTOTAL(9,CP12:CP145)</f>
        <v>-11721588618.269093</v>
      </c>
      <c r="CQ148" s="154">
        <f>SUBTOTAL(9,CQ12:CQ145)</f>
        <v>-847508345.56566608</v>
      </c>
      <c r="CR148" s="154">
        <f>SUBTOTAL(9,CR12:CR145)</f>
        <v>-12569096963.834763</v>
      </c>
    </row>
    <row r="149" spans="1:96" ht="13.5" thickTop="1" x14ac:dyDescent="0.2">
      <c r="A149" s="15"/>
      <c r="B149" s="15"/>
      <c r="CP149" s="4" t="s">
        <v>183</v>
      </c>
      <c r="CQ149" s="4" t="s">
        <v>184</v>
      </c>
      <c r="CR149" s="4" t="s">
        <v>185</v>
      </c>
    </row>
    <row r="150" spans="1:96" s="13" customFormat="1" x14ac:dyDescent="0.2">
      <c r="C150" s="142"/>
      <c r="D150" s="52"/>
      <c r="E150" s="52"/>
      <c r="F150" s="52"/>
      <c r="G150" s="52"/>
      <c r="CQ150" s="4" t="s">
        <v>205</v>
      </c>
      <c r="CR150" s="4" t="s">
        <v>205</v>
      </c>
    </row>
    <row r="151" spans="1:96" s="13" customFormat="1" x14ac:dyDescent="0.2">
      <c r="C151" s="142"/>
      <c r="D151" s="52"/>
      <c r="E151" s="52"/>
      <c r="F151" s="52"/>
      <c r="G151" s="52"/>
    </row>
    <row r="152" spans="1:96" s="13" customFormat="1" x14ac:dyDescent="0.2">
      <c r="C152" s="142"/>
      <c r="D152" s="52"/>
      <c r="E152" s="52"/>
      <c r="F152" s="52"/>
      <c r="G152" s="52"/>
    </row>
    <row r="153" spans="1:96" s="13" customFormat="1" x14ac:dyDescent="0.2">
      <c r="C153" s="142"/>
      <c r="D153" s="52"/>
      <c r="E153" s="52"/>
      <c r="F153" s="52"/>
      <c r="G153" s="52"/>
    </row>
    <row r="154" spans="1:96" s="13" customFormat="1" x14ac:dyDescent="0.2">
      <c r="C154" s="142"/>
      <c r="D154" s="52"/>
      <c r="E154" s="52"/>
      <c r="F154" s="52"/>
      <c r="G154" s="52"/>
    </row>
    <row r="155" spans="1:96" s="13" customFormat="1" x14ac:dyDescent="0.2">
      <c r="C155" s="142"/>
      <c r="D155" s="52"/>
      <c r="E155" s="52"/>
      <c r="F155" s="52"/>
      <c r="G155" s="52"/>
    </row>
    <row r="156" spans="1:96" s="13" customFormat="1" x14ac:dyDescent="0.2">
      <c r="C156" s="142"/>
      <c r="D156" s="52"/>
      <c r="E156" s="52"/>
      <c r="F156" s="52"/>
      <c r="G156" s="52"/>
    </row>
  </sheetData>
  <mergeCells count="3">
    <mergeCell ref="CP6:CP7"/>
    <mergeCell ref="CQ6:CQ7"/>
    <mergeCell ref="CR6:CR7"/>
  </mergeCells>
  <pageMargins left="0.75" right="0.75" top="1" bottom="1" header="0.5" footer="0.5"/>
  <pageSetup scale="44" firstPageNumber="4" orientation="landscape" useFirstPageNumber="1" r:id="rId1"/>
  <headerFooter alignWithMargins="0">
    <oddFooter>&amp;C&amp;"Arial,Regular"&amp;10Page 6.2.&amp;P</oddFooter>
  </headerFooter>
  <rowBreaks count="1" manualBreakCount="1">
    <brk id="91" max="95" man="1"/>
  </rowBreaks>
  <colBreaks count="6" manualBreakCount="6">
    <brk id="20" max="149" man="1"/>
    <brk id="33" max="149" man="1"/>
    <brk id="46" max="149" man="1"/>
    <brk id="59" max="149" man="1"/>
    <brk id="72" max="149" man="1"/>
    <brk id="85" max="149" man="1"/>
  </colBreaks>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14C2-205D-4619-B854-EF1CD87EBACB}">
  <sheetPr>
    <pageSetUpPr fitToPage="1"/>
  </sheetPr>
  <dimension ref="A1:R51"/>
  <sheetViews>
    <sheetView view="pageBreakPreview" zoomScaleNormal="100" zoomScaleSheetLayoutView="100" workbookViewId="0">
      <selection activeCell="I3" sqref="I3"/>
    </sheetView>
  </sheetViews>
  <sheetFormatPr defaultColWidth="9.28515625" defaultRowHeight="12.75" x14ac:dyDescent="0.2"/>
  <cols>
    <col min="1" max="1" width="2.42578125" style="1" customWidth="1"/>
    <col min="2" max="2" width="18.28515625" style="1" customWidth="1"/>
    <col min="3" max="4" width="12.28515625" style="1" customWidth="1"/>
    <col min="5" max="5" width="13.5703125" style="1" customWidth="1"/>
    <col min="6" max="6" width="8.7109375" style="27" bestFit="1" customWidth="1"/>
    <col min="7" max="7" width="18.28515625" style="1" customWidth="1"/>
    <col min="8" max="9" width="12.28515625" style="1" customWidth="1"/>
    <col min="10" max="10" width="13.7109375" style="1" customWidth="1"/>
    <col min="11" max="11" width="7.140625" style="1" bestFit="1" customWidth="1"/>
    <col min="12" max="12" width="18.28515625" style="1" customWidth="1"/>
    <col min="13" max="13" width="12.28515625" style="1" customWidth="1"/>
    <col min="14" max="14" width="24.5703125" style="1" customWidth="1"/>
    <col min="15" max="15" width="14.28515625" style="1" customWidth="1"/>
    <col min="16" max="16" width="7.140625" style="1" bestFit="1" customWidth="1"/>
    <col min="17" max="17" width="13.28515625" style="23" customWidth="1"/>
    <col min="18" max="18" width="16" style="1" bestFit="1" customWidth="1"/>
    <col min="19" max="16384" width="9.28515625" style="1"/>
  </cols>
  <sheetData>
    <row r="1" spans="1:18" x14ac:dyDescent="0.2">
      <c r="A1" s="3" t="s">
        <v>0</v>
      </c>
      <c r="F1" s="1"/>
    </row>
    <row r="2" spans="1:18" x14ac:dyDescent="0.2">
      <c r="A2" s="2" t="s">
        <v>194</v>
      </c>
      <c r="F2" s="1"/>
    </row>
    <row r="3" spans="1:18" x14ac:dyDescent="0.2">
      <c r="A3" s="2" t="s">
        <v>186</v>
      </c>
      <c r="F3" s="1"/>
    </row>
    <row r="4" spans="1:18" x14ac:dyDescent="0.2">
      <c r="A4" s="2" t="s">
        <v>187</v>
      </c>
      <c r="F4" s="1"/>
    </row>
    <row r="5" spans="1:18" x14ac:dyDescent="0.2">
      <c r="F5" s="1"/>
    </row>
    <row r="6" spans="1:18" x14ac:dyDescent="0.2">
      <c r="F6" s="1"/>
    </row>
    <row r="7" spans="1:18" ht="21" customHeight="1" x14ac:dyDescent="0.2">
      <c r="B7" s="24" t="s">
        <v>188</v>
      </c>
      <c r="C7" s="25" t="s">
        <v>189</v>
      </c>
      <c r="D7" s="25" t="s">
        <v>190</v>
      </c>
      <c r="E7" s="26" t="s">
        <v>191</v>
      </c>
      <c r="G7" s="24" t="s">
        <v>192</v>
      </c>
      <c r="H7" s="25" t="s">
        <v>189</v>
      </c>
      <c r="I7" s="25" t="s">
        <v>190</v>
      </c>
      <c r="J7" s="26" t="s">
        <v>191</v>
      </c>
      <c r="K7" s="27"/>
      <c r="L7" s="24" t="s">
        <v>193</v>
      </c>
      <c r="M7" s="25" t="s">
        <v>189</v>
      </c>
      <c r="N7" s="25" t="s">
        <v>190</v>
      </c>
      <c r="O7" s="26" t="s">
        <v>191</v>
      </c>
    </row>
    <row r="8" spans="1:18" x14ac:dyDescent="0.2">
      <c r="B8" s="28">
        <v>44378</v>
      </c>
      <c r="C8" s="29">
        <v>2292.9299999999998</v>
      </c>
      <c r="D8" s="29">
        <v>60699.7</v>
      </c>
      <c r="E8" s="30">
        <v>-6903793.8800000092</v>
      </c>
      <c r="G8" s="28">
        <v>44378</v>
      </c>
      <c r="H8" s="29">
        <v>0</v>
      </c>
      <c r="I8" s="29">
        <v>-23355.96</v>
      </c>
      <c r="J8" s="30">
        <v>-312834.11999999813</v>
      </c>
      <c r="K8" s="27"/>
      <c r="L8" s="28">
        <v>44378</v>
      </c>
      <c r="M8" s="29">
        <v>2292.9299999999998</v>
      </c>
      <c r="N8" s="29">
        <v>37343.74</v>
      </c>
      <c r="O8" s="30">
        <v>-7216628.0000000075</v>
      </c>
    </row>
    <row r="9" spans="1:18" x14ac:dyDescent="0.2">
      <c r="B9" s="28">
        <v>44409</v>
      </c>
      <c r="C9" s="29">
        <v>1586.66</v>
      </c>
      <c r="D9" s="29">
        <v>60699.7</v>
      </c>
      <c r="E9" s="30">
        <v>-6841507.5200000089</v>
      </c>
      <c r="G9" s="28">
        <v>44409</v>
      </c>
      <c r="H9" s="29">
        <v>0</v>
      </c>
      <c r="I9" s="29">
        <v>-23355.96</v>
      </c>
      <c r="J9" s="30">
        <v>-336190.07999999815</v>
      </c>
      <c r="K9" s="27"/>
      <c r="L9" s="28">
        <v>44409</v>
      </c>
      <c r="M9" s="29">
        <v>1586.66</v>
      </c>
      <c r="N9" s="29">
        <v>37343.74</v>
      </c>
      <c r="O9" s="30">
        <v>-7177697.6000000071</v>
      </c>
      <c r="R9" s="31"/>
    </row>
    <row r="10" spans="1:18" x14ac:dyDescent="0.2">
      <c r="B10" s="28">
        <v>44440</v>
      </c>
      <c r="C10" s="29">
        <v>1433.08</v>
      </c>
      <c r="D10" s="29">
        <v>60699.7</v>
      </c>
      <c r="E10" s="30">
        <v>-6779374.7400000086</v>
      </c>
      <c r="G10" s="28">
        <v>44440</v>
      </c>
      <c r="H10" s="29">
        <v>0</v>
      </c>
      <c r="I10" s="29">
        <v>-23355.96</v>
      </c>
      <c r="J10" s="30">
        <v>-359546.03999999817</v>
      </c>
      <c r="K10" s="27"/>
      <c r="L10" s="28">
        <v>44440</v>
      </c>
      <c r="M10" s="29">
        <v>1433.08</v>
      </c>
      <c r="N10" s="29">
        <v>37343.74</v>
      </c>
      <c r="O10" s="30">
        <v>-7138920.7800000068</v>
      </c>
      <c r="R10" s="31"/>
    </row>
    <row r="11" spans="1:18" x14ac:dyDescent="0.2">
      <c r="B11" s="28">
        <v>44470</v>
      </c>
      <c r="C11" s="29">
        <v>58.04</v>
      </c>
      <c r="D11" s="29">
        <v>60699.7</v>
      </c>
      <c r="E11" s="30">
        <v>-6718617.0000000084</v>
      </c>
      <c r="F11" s="32"/>
      <c r="G11" s="28">
        <v>44470</v>
      </c>
      <c r="H11" s="29">
        <v>0</v>
      </c>
      <c r="I11" s="29">
        <v>-23355.96</v>
      </c>
      <c r="J11" s="30">
        <v>-382901.9999999982</v>
      </c>
      <c r="K11" s="32"/>
      <c r="L11" s="28">
        <v>44470</v>
      </c>
      <c r="M11" s="29">
        <v>58.04</v>
      </c>
      <c r="N11" s="29">
        <v>37343.74</v>
      </c>
      <c r="O11" s="30">
        <v>-7101519.0000000065</v>
      </c>
      <c r="R11" s="31"/>
    </row>
    <row r="12" spans="1:18" x14ac:dyDescent="0.2">
      <c r="B12" s="28">
        <v>44501</v>
      </c>
      <c r="C12" s="29">
        <v>-14104.97</v>
      </c>
      <c r="D12" s="29">
        <v>60699.7</v>
      </c>
      <c r="E12" s="30">
        <v>-6672022.2700000079</v>
      </c>
      <c r="F12" s="32"/>
      <c r="G12" s="28">
        <v>44501</v>
      </c>
      <c r="H12" s="29">
        <v>0</v>
      </c>
      <c r="I12" s="29">
        <v>-23355.96</v>
      </c>
      <c r="J12" s="30">
        <v>-406257.95999999822</v>
      </c>
      <c r="K12" s="32"/>
      <c r="L12" s="28">
        <v>44501</v>
      </c>
      <c r="M12" s="29">
        <v>-14104.97</v>
      </c>
      <c r="N12" s="29">
        <v>37343.74</v>
      </c>
      <c r="O12" s="30">
        <v>-7078280.230000007</v>
      </c>
      <c r="R12" s="31"/>
    </row>
    <row r="13" spans="1:18" x14ac:dyDescent="0.2">
      <c r="B13" s="28">
        <v>44531</v>
      </c>
      <c r="C13" s="29">
        <v>0</v>
      </c>
      <c r="D13" s="29">
        <v>60699.7</v>
      </c>
      <c r="E13" s="30">
        <v>-6611322.5700000077</v>
      </c>
      <c r="F13" s="33"/>
      <c r="G13" s="28">
        <v>44531</v>
      </c>
      <c r="H13" s="29">
        <v>0</v>
      </c>
      <c r="I13" s="29">
        <v>-23355.96</v>
      </c>
      <c r="J13" s="30">
        <v>-429613.91999999824</v>
      </c>
      <c r="K13" s="33"/>
      <c r="L13" s="28">
        <v>44531</v>
      </c>
      <c r="M13" s="29">
        <v>0</v>
      </c>
      <c r="N13" s="29">
        <v>37343.74</v>
      </c>
      <c r="O13" s="30">
        <v>-7040936.4900000067</v>
      </c>
      <c r="P13" s="34"/>
      <c r="R13" s="31"/>
    </row>
    <row r="14" spans="1:18" x14ac:dyDescent="0.2">
      <c r="B14" s="28">
        <v>44562</v>
      </c>
      <c r="C14" s="29">
        <v>22574.36</v>
      </c>
      <c r="D14" s="29">
        <v>60699.7</v>
      </c>
      <c r="E14" s="30">
        <v>-6528048.5100000082</v>
      </c>
      <c r="F14" s="33"/>
      <c r="G14" s="28">
        <v>44562</v>
      </c>
      <c r="H14" s="29">
        <v>0</v>
      </c>
      <c r="I14" s="29">
        <v>-23355.96</v>
      </c>
      <c r="J14" s="30">
        <v>-452969.87999999826</v>
      </c>
      <c r="K14" s="33"/>
      <c r="L14" s="28">
        <v>44562</v>
      </c>
      <c r="M14" s="29">
        <v>22574.36</v>
      </c>
      <c r="N14" s="29">
        <v>37343.74</v>
      </c>
      <c r="O14" s="30">
        <v>-6981018.3900000071</v>
      </c>
      <c r="R14" s="31"/>
    </row>
    <row r="15" spans="1:18" x14ac:dyDescent="0.2">
      <c r="B15" s="28">
        <v>44593</v>
      </c>
      <c r="C15" s="29">
        <v>4206.62</v>
      </c>
      <c r="D15" s="29">
        <v>60699.7</v>
      </c>
      <c r="E15" s="30">
        <v>-6463142.1900000079</v>
      </c>
      <c r="F15" s="33"/>
      <c r="G15" s="28">
        <v>44593</v>
      </c>
      <c r="H15" s="29">
        <v>0</v>
      </c>
      <c r="I15" s="29">
        <v>-23355.96</v>
      </c>
      <c r="J15" s="30">
        <v>-476325.83999999828</v>
      </c>
      <c r="K15" s="33"/>
      <c r="L15" s="28">
        <v>44593</v>
      </c>
      <c r="M15" s="29">
        <v>4206.62</v>
      </c>
      <c r="N15" s="29">
        <v>37343.74</v>
      </c>
      <c r="O15" s="30">
        <v>-6939468.0300000068</v>
      </c>
      <c r="R15" s="31"/>
    </row>
    <row r="16" spans="1:18" x14ac:dyDescent="0.2">
      <c r="B16" s="28">
        <v>44621</v>
      </c>
      <c r="C16" s="29">
        <v>10580.43</v>
      </c>
      <c r="D16" s="29">
        <v>60699.7</v>
      </c>
      <c r="E16" s="30">
        <v>-6391862.060000008</v>
      </c>
      <c r="F16" s="33"/>
      <c r="G16" s="28">
        <v>44621</v>
      </c>
      <c r="H16" s="29">
        <v>0</v>
      </c>
      <c r="I16" s="29">
        <v>-23355.96</v>
      </c>
      <c r="J16" s="30">
        <v>-499681.7999999983</v>
      </c>
      <c r="K16" s="33"/>
      <c r="L16" s="28">
        <v>44621</v>
      </c>
      <c r="M16" s="29">
        <v>10580.43</v>
      </c>
      <c r="N16" s="29">
        <v>37343.74</v>
      </c>
      <c r="O16" s="30">
        <v>-6891543.8600000069</v>
      </c>
      <c r="R16" s="31"/>
    </row>
    <row r="17" spans="2:18" x14ac:dyDescent="0.2">
      <c r="B17" s="28">
        <v>44652</v>
      </c>
      <c r="C17" s="29">
        <v>-7230.49</v>
      </c>
      <c r="D17" s="29">
        <v>60699.7</v>
      </c>
      <c r="E17" s="30">
        <v>-6338392.850000008</v>
      </c>
      <c r="F17" s="33"/>
      <c r="G17" s="28">
        <v>44652</v>
      </c>
      <c r="H17" s="29">
        <v>0</v>
      </c>
      <c r="I17" s="29">
        <v>-23355.96</v>
      </c>
      <c r="J17" s="30">
        <v>-523037.75999999832</v>
      </c>
      <c r="K17" s="33"/>
      <c r="L17" s="28">
        <v>44652</v>
      </c>
      <c r="M17" s="29">
        <v>-7230.49</v>
      </c>
      <c r="N17" s="29">
        <v>37343.74</v>
      </c>
      <c r="O17" s="30">
        <v>-6861430.6100000069</v>
      </c>
      <c r="R17" s="31"/>
    </row>
    <row r="18" spans="2:18" x14ac:dyDescent="0.2">
      <c r="B18" s="28">
        <v>44682</v>
      </c>
      <c r="C18" s="29">
        <v>4686.28</v>
      </c>
      <c r="D18" s="29">
        <v>60699.7</v>
      </c>
      <c r="E18" s="30">
        <v>-6273006.8700000076</v>
      </c>
      <c r="F18" s="33"/>
      <c r="G18" s="28">
        <v>44682</v>
      </c>
      <c r="H18" s="29">
        <v>0</v>
      </c>
      <c r="I18" s="29">
        <v>-23355.96</v>
      </c>
      <c r="J18" s="30">
        <v>-546393.71999999834</v>
      </c>
      <c r="K18" s="33"/>
      <c r="L18" s="28">
        <v>44682</v>
      </c>
      <c r="M18" s="29">
        <v>4686.28</v>
      </c>
      <c r="N18" s="29">
        <v>37343.74</v>
      </c>
      <c r="O18" s="30">
        <v>-6819400.5900000073</v>
      </c>
      <c r="R18" s="31"/>
    </row>
    <row r="19" spans="2:18" x14ac:dyDescent="0.2">
      <c r="B19" s="28">
        <v>44713</v>
      </c>
      <c r="C19" s="29">
        <v>751.17</v>
      </c>
      <c r="D19" s="29">
        <v>60699.7</v>
      </c>
      <c r="E19" s="35">
        <v>-6211556.0000000075</v>
      </c>
      <c r="F19" s="27">
        <v>-6211556.0000000065</v>
      </c>
      <c r="G19" s="28">
        <v>44713</v>
      </c>
      <c r="H19" s="29">
        <v>0</v>
      </c>
      <c r="I19" s="29">
        <v>-23355.96</v>
      </c>
      <c r="J19" s="35">
        <v>-569749.6799999983</v>
      </c>
      <c r="K19" s="33"/>
      <c r="L19" s="28">
        <v>44713</v>
      </c>
      <c r="M19" s="29">
        <v>751.17</v>
      </c>
      <c r="N19" s="29">
        <v>37343.74</v>
      </c>
      <c r="O19" s="35">
        <v>-6781305.6800000072</v>
      </c>
      <c r="P19" s="36"/>
      <c r="R19" s="31"/>
    </row>
    <row r="20" spans="2:18" x14ac:dyDescent="0.2">
      <c r="B20" s="28"/>
      <c r="C20" s="29"/>
      <c r="D20" s="29"/>
      <c r="E20" s="35"/>
      <c r="G20" s="28"/>
      <c r="H20" s="29"/>
      <c r="I20" s="29"/>
      <c r="J20" s="35"/>
      <c r="K20" s="33"/>
      <c r="L20" s="28"/>
      <c r="M20" s="29"/>
      <c r="N20" s="29"/>
      <c r="O20" s="35"/>
      <c r="P20" s="36"/>
      <c r="R20" s="31"/>
    </row>
    <row r="21" spans="2:18" x14ac:dyDescent="0.2">
      <c r="B21" s="37"/>
      <c r="C21" s="38"/>
      <c r="D21" s="38"/>
      <c r="E21" s="39"/>
      <c r="F21" s="27">
        <v>-6211556.0000000065</v>
      </c>
      <c r="G21" s="37"/>
      <c r="H21" s="38"/>
      <c r="I21" s="38"/>
      <c r="J21" s="39"/>
      <c r="K21" s="33"/>
      <c r="L21" s="37"/>
      <c r="M21" s="38"/>
      <c r="N21" s="38"/>
      <c r="O21" s="39"/>
      <c r="P21" s="40"/>
      <c r="R21" s="31"/>
    </row>
    <row r="22" spans="2:18" x14ac:dyDescent="0.2">
      <c r="F22" s="27">
        <v>-6211556.0000000065</v>
      </c>
      <c r="K22" s="33"/>
      <c r="P22" s="12"/>
      <c r="R22" s="31"/>
    </row>
    <row r="23" spans="2:18" x14ac:dyDescent="0.2">
      <c r="B23" s="24" t="s">
        <v>188</v>
      </c>
      <c r="C23" s="25" t="s">
        <v>189</v>
      </c>
      <c r="D23" s="25" t="s">
        <v>190</v>
      </c>
      <c r="E23" s="26" t="s">
        <v>191</v>
      </c>
      <c r="F23" s="27">
        <v>-6211556.0000000065</v>
      </c>
      <c r="G23" s="24" t="s">
        <v>192</v>
      </c>
      <c r="H23" s="25" t="s">
        <v>189</v>
      </c>
      <c r="I23" s="25" t="s">
        <v>190</v>
      </c>
      <c r="J23" s="26" t="s">
        <v>191</v>
      </c>
      <c r="K23" s="33"/>
      <c r="L23" s="24" t="s">
        <v>193</v>
      </c>
      <c r="M23" s="25" t="s">
        <v>189</v>
      </c>
      <c r="N23" s="25" t="s">
        <v>190</v>
      </c>
      <c r="O23" s="26" t="s">
        <v>191</v>
      </c>
      <c r="P23" s="32"/>
      <c r="R23" s="31"/>
    </row>
    <row r="24" spans="2:18" x14ac:dyDescent="0.2">
      <c r="B24" s="28">
        <v>45261</v>
      </c>
      <c r="C24" s="41">
        <v>0</v>
      </c>
      <c r="D24" s="41">
        <v>0</v>
      </c>
      <c r="E24" s="42">
        <v>-4899818.5200000023</v>
      </c>
      <c r="F24" s="27">
        <v>-6211556.0000000065</v>
      </c>
      <c r="G24" s="28">
        <v>45261</v>
      </c>
      <c r="H24" s="41">
        <v>0</v>
      </c>
      <c r="I24" s="41">
        <v>0</v>
      </c>
      <c r="J24" s="42">
        <v>-990156.95999999763</v>
      </c>
      <c r="K24" s="33"/>
      <c r="L24" s="28">
        <v>45261</v>
      </c>
      <c r="M24" s="41">
        <v>0</v>
      </c>
      <c r="N24" s="41">
        <v>0</v>
      </c>
      <c r="O24" s="42">
        <v>-5889975.4800000004</v>
      </c>
      <c r="P24" s="32"/>
      <c r="R24" s="31"/>
    </row>
    <row r="25" spans="2:18" x14ac:dyDescent="0.2">
      <c r="B25" s="28">
        <v>45292</v>
      </c>
      <c r="C25" s="41">
        <v>0</v>
      </c>
      <c r="D25" s="41">
        <v>60699.7</v>
      </c>
      <c r="E25" s="42">
        <v>-4839118.8200000022</v>
      </c>
      <c r="F25" s="27">
        <v>-6211556.0000000065</v>
      </c>
      <c r="G25" s="28">
        <v>45292</v>
      </c>
      <c r="H25" s="41">
        <v>0</v>
      </c>
      <c r="I25" s="41">
        <v>-23355.96</v>
      </c>
      <c r="J25" s="42">
        <v>-1013512.9199999976</v>
      </c>
      <c r="K25" s="33"/>
      <c r="L25" s="28">
        <v>45292</v>
      </c>
      <c r="M25" s="41">
        <v>0</v>
      </c>
      <c r="N25" s="41">
        <v>37343.74</v>
      </c>
      <c r="O25" s="42">
        <v>-5852631.7400000002</v>
      </c>
      <c r="P25" s="32"/>
      <c r="R25" s="31"/>
    </row>
    <row r="26" spans="2:18" x14ac:dyDescent="0.2">
      <c r="B26" s="28">
        <v>45323</v>
      </c>
      <c r="C26" s="41">
        <v>0</v>
      </c>
      <c r="D26" s="41">
        <v>60699.7</v>
      </c>
      <c r="E26" s="42">
        <v>-4778419.120000002</v>
      </c>
      <c r="F26" s="27">
        <v>-6211556.0000000065</v>
      </c>
      <c r="G26" s="28">
        <v>45323</v>
      </c>
      <c r="H26" s="41">
        <v>0</v>
      </c>
      <c r="I26" s="41">
        <v>-23355.96</v>
      </c>
      <c r="J26" s="42">
        <v>-1036868.8799999976</v>
      </c>
      <c r="K26" s="33"/>
      <c r="L26" s="28">
        <v>45323</v>
      </c>
      <c r="M26" s="41">
        <v>0</v>
      </c>
      <c r="N26" s="41">
        <v>37343.74</v>
      </c>
      <c r="O26" s="42">
        <v>-5815288</v>
      </c>
      <c r="P26" s="33"/>
      <c r="Q26" s="43"/>
      <c r="R26" s="31"/>
    </row>
    <row r="27" spans="2:18" x14ac:dyDescent="0.2">
      <c r="B27" s="28">
        <v>45352</v>
      </c>
      <c r="C27" s="41">
        <v>0</v>
      </c>
      <c r="D27" s="41">
        <v>60699.7</v>
      </c>
      <c r="E27" s="42">
        <v>-4717719.4200000018</v>
      </c>
      <c r="F27" s="27">
        <v>-6211556.0000000065</v>
      </c>
      <c r="G27" s="28">
        <v>45352</v>
      </c>
      <c r="H27" s="41">
        <v>0</v>
      </c>
      <c r="I27" s="41">
        <v>-23355.96</v>
      </c>
      <c r="J27" s="42">
        <v>-1060224.8399999975</v>
      </c>
      <c r="K27" s="33"/>
      <c r="L27" s="28">
        <v>45352</v>
      </c>
      <c r="M27" s="41">
        <v>0</v>
      </c>
      <c r="N27" s="41">
        <v>37343.74</v>
      </c>
      <c r="O27" s="42">
        <v>-5777944.2599999998</v>
      </c>
      <c r="P27" s="44"/>
      <c r="Q27" s="43"/>
      <c r="R27" s="31"/>
    </row>
    <row r="28" spans="2:18" x14ac:dyDescent="0.2">
      <c r="B28" s="28">
        <v>45383</v>
      </c>
      <c r="C28" s="41">
        <v>0</v>
      </c>
      <c r="D28" s="41">
        <v>60699.7</v>
      </c>
      <c r="E28" s="42">
        <v>-4657019.7200000016</v>
      </c>
      <c r="F28" s="27">
        <v>-6211556.0000000065</v>
      </c>
      <c r="G28" s="28">
        <v>45383</v>
      </c>
      <c r="H28" s="41">
        <v>0</v>
      </c>
      <c r="I28" s="41">
        <v>-23355.96</v>
      </c>
      <c r="J28" s="42">
        <v>-1083580.7999999975</v>
      </c>
      <c r="K28" s="33"/>
      <c r="L28" s="28">
        <v>45383</v>
      </c>
      <c r="M28" s="41">
        <v>0</v>
      </c>
      <c r="N28" s="41">
        <v>37343.74</v>
      </c>
      <c r="O28" s="42">
        <v>-5740600.5199999996</v>
      </c>
      <c r="Q28" s="43"/>
      <c r="R28" s="31"/>
    </row>
    <row r="29" spans="2:18" x14ac:dyDescent="0.2">
      <c r="B29" s="28">
        <v>45413</v>
      </c>
      <c r="C29" s="41">
        <v>0</v>
      </c>
      <c r="D29" s="41">
        <v>60699.7</v>
      </c>
      <c r="E29" s="42">
        <v>-4596320.0200000014</v>
      </c>
      <c r="F29" s="27">
        <v>-6211556.0000000065</v>
      </c>
      <c r="G29" s="28">
        <v>45413</v>
      </c>
      <c r="H29" s="41">
        <v>0</v>
      </c>
      <c r="I29" s="41">
        <v>-23355.96</v>
      </c>
      <c r="J29" s="42">
        <v>-1106936.7599999974</v>
      </c>
      <c r="K29" s="33"/>
      <c r="L29" s="28">
        <v>45413</v>
      </c>
      <c r="M29" s="41">
        <v>0</v>
      </c>
      <c r="N29" s="41">
        <v>37343.74</v>
      </c>
      <c r="O29" s="42">
        <v>-5703256.7799999993</v>
      </c>
      <c r="Q29" s="43"/>
      <c r="R29" s="31"/>
    </row>
    <row r="30" spans="2:18" x14ac:dyDescent="0.2">
      <c r="B30" s="28">
        <v>45444</v>
      </c>
      <c r="C30" s="41">
        <v>0</v>
      </c>
      <c r="D30" s="41">
        <v>60699.7</v>
      </c>
      <c r="E30" s="42">
        <v>-4535620.3200000012</v>
      </c>
      <c r="F30" s="27">
        <v>-6211556.0000000065</v>
      </c>
      <c r="G30" s="28">
        <v>45444</v>
      </c>
      <c r="H30" s="41">
        <v>0</v>
      </c>
      <c r="I30" s="41">
        <v>-23355.96</v>
      </c>
      <c r="J30" s="42">
        <v>-1130292.7199999974</v>
      </c>
      <c r="K30" s="33"/>
      <c r="L30" s="28">
        <v>45444</v>
      </c>
      <c r="M30" s="41">
        <v>0</v>
      </c>
      <c r="N30" s="41">
        <v>37343.74</v>
      </c>
      <c r="O30" s="42">
        <v>-5665913.0399999991</v>
      </c>
      <c r="P30" s="36"/>
      <c r="Q30" s="43"/>
      <c r="R30" s="31"/>
    </row>
    <row r="31" spans="2:18" x14ac:dyDescent="0.2">
      <c r="B31" s="28">
        <v>45474</v>
      </c>
      <c r="C31" s="41">
        <v>0</v>
      </c>
      <c r="D31" s="41">
        <v>60699.7</v>
      </c>
      <c r="E31" s="42">
        <v>-4474920.620000001</v>
      </c>
      <c r="F31" s="27">
        <v>-6211556.0000000065</v>
      </c>
      <c r="G31" s="28">
        <v>45474</v>
      </c>
      <c r="H31" s="41">
        <v>0</v>
      </c>
      <c r="I31" s="41">
        <v>-23355.96</v>
      </c>
      <c r="J31" s="42">
        <v>-1153648.6799999974</v>
      </c>
      <c r="K31" s="33"/>
      <c r="L31" s="28">
        <v>45474</v>
      </c>
      <c r="M31" s="41">
        <v>0</v>
      </c>
      <c r="N31" s="41">
        <v>37343.74</v>
      </c>
      <c r="O31" s="42">
        <v>-5628569.2999999989</v>
      </c>
      <c r="R31" s="31"/>
    </row>
    <row r="32" spans="2:18" x14ac:dyDescent="0.2">
      <c r="B32" s="28">
        <v>45505</v>
      </c>
      <c r="C32" s="41">
        <v>0</v>
      </c>
      <c r="D32" s="41">
        <v>60699.7</v>
      </c>
      <c r="E32" s="42">
        <v>-4414220.9200000009</v>
      </c>
      <c r="F32" s="27">
        <v>-6211556.0000000065</v>
      </c>
      <c r="G32" s="28">
        <v>45505</v>
      </c>
      <c r="H32" s="41">
        <v>0</v>
      </c>
      <c r="I32" s="41">
        <v>-23355.96</v>
      </c>
      <c r="J32" s="42">
        <v>-1177004.6399999973</v>
      </c>
      <c r="K32" s="33"/>
      <c r="L32" s="28">
        <v>45505</v>
      </c>
      <c r="M32" s="41">
        <v>0</v>
      </c>
      <c r="N32" s="41">
        <v>37343.74</v>
      </c>
      <c r="O32" s="42">
        <v>-5591225.5599999987</v>
      </c>
      <c r="R32" s="31"/>
    </row>
    <row r="33" spans="2:18" x14ac:dyDescent="0.2">
      <c r="B33" s="28">
        <v>45536</v>
      </c>
      <c r="C33" s="41">
        <v>0</v>
      </c>
      <c r="D33" s="41">
        <v>60699.7</v>
      </c>
      <c r="E33" s="42">
        <v>-4353521.2200000007</v>
      </c>
      <c r="F33" s="27">
        <v>-6211556.0000000065</v>
      </c>
      <c r="G33" s="28">
        <v>45536</v>
      </c>
      <c r="H33" s="41">
        <v>0</v>
      </c>
      <c r="I33" s="41">
        <v>-23355.96</v>
      </c>
      <c r="J33" s="42">
        <v>-1200360.5999999973</v>
      </c>
      <c r="K33" s="33"/>
      <c r="L33" s="28">
        <v>45536</v>
      </c>
      <c r="M33" s="41">
        <v>0</v>
      </c>
      <c r="N33" s="41">
        <v>37343.74</v>
      </c>
      <c r="O33" s="42">
        <v>-5553881.8199999984</v>
      </c>
      <c r="R33" s="31"/>
    </row>
    <row r="34" spans="2:18" x14ac:dyDescent="0.2">
      <c r="B34" s="28">
        <v>45566</v>
      </c>
      <c r="C34" s="41">
        <v>0</v>
      </c>
      <c r="D34" s="41">
        <v>60699.7</v>
      </c>
      <c r="E34" s="42">
        <v>-4292821.5200000005</v>
      </c>
      <c r="F34" s="27">
        <v>-6211556.0000000065</v>
      </c>
      <c r="G34" s="28">
        <v>45566</v>
      </c>
      <c r="H34" s="41">
        <v>0</v>
      </c>
      <c r="I34" s="41">
        <v>-23355.96</v>
      </c>
      <c r="J34" s="42">
        <v>-1223716.5599999973</v>
      </c>
      <c r="K34" s="33"/>
      <c r="L34" s="28">
        <v>45566</v>
      </c>
      <c r="M34" s="41">
        <v>0</v>
      </c>
      <c r="N34" s="41">
        <v>37343.74</v>
      </c>
      <c r="O34" s="42">
        <v>-5516538.0799999982</v>
      </c>
      <c r="R34" s="31"/>
    </row>
    <row r="35" spans="2:18" x14ac:dyDescent="0.2">
      <c r="B35" s="28">
        <v>45597</v>
      </c>
      <c r="C35" s="41">
        <v>0</v>
      </c>
      <c r="D35" s="41">
        <v>60699.7</v>
      </c>
      <c r="E35" s="42">
        <v>-4232121.82</v>
      </c>
      <c r="F35" s="27">
        <v>-6211556.0000000065</v>
      </c>
      <c r="G35" s="28">
        <v>45597</v>
      </c>
      <c r="H35" s="41">
        <v>0</v>
      </c>
      <c r="I35" s="41">
        <v>-23355.96</v>
      </c>
      <c r="J35" s="42">
        <v>-1247072.5199999972</v>
      </c>
      <c r="K35" s="33"/>
      <c r="L35" s="28">
        <v>45597</v>
      </c>
      <c r="M35" s="41">
        <v>0</v>
      </c>
      <c r="N35" s="41">
        <v>37343.74</v>
      </c>
      <c r="O35" s="42">
        <v>-5479194.339999998</v>
      </c>
      <c r="R35" s="31"/>
    </row>
    <row r="36" spans="2:18" x14ac:dyDescent="0.2">
      <c r="B36" s="28">
        <v>45627</v>
      </c>
      <c r="C36" s="41">
        <v>0</v>
      </c>
      <c r="D36" s="41">
        <v>60699.7</v>
      </c>
      <c r="E36" s="42">
        <v>-4171422.12</v>
      </c>
      <c r="F36" s="27">
        <v>-6211556.0000000065</v>
      </c>
      <c r="G36" s="28">
        <v>45627</v>
      </c>
      <c r="H36" s="41">
        <v>0</v>
      </c>
      <c r="I36" s="41">
        <v>-23355.96</v>
      </c>
      <c r="J36" s="42">
        <v>-1270428.4799999972</v>
      </c>
      <c r="K36" s="33"/>
      <c r="L36" s="28">
        <v>45627</v>
      </c>
      <c r="M36" s="41">
        <v>0</v>
      </c>
      <c r="N36" s="41">
        <v>37343.74</v>
      </c>
      <c r="O36" s="42">
        <v>-5441850.5999999978</v>
      </c>
      <c r="P36" s="36"/>
      <c r="R36" s="31"/>
    </row>
    <row r="37" spans="2:18" x14ac:dyDescent="0.2">
      <c r="B37" s="28"/>
      <c r="C37" s="41"/>
      <c r="D37" s="41"/>
      <c r="E37" s="42"/>
      <c r="G37" s="28"/>
      <c r="H37" s="41"/>
      <c r="I37" s="41"/>
      <c r="J37" s="42"/>
      <c r="K37" s="33"/>
      <c r="L37" s="28"/>
      <c r="M37" s="41"/>
      <c r="N37" s="41"/>
      <c r="O37" s="42"/>
      <c r="P37" s="36"/>
      <c r="R37" s="31"/>
    </row>
    <row r="38" spans="2:18" x14ac:dyDescent="0.2">
      <c r="B38" s="45"/>
      <c r="C38" s="38"/>
      <c r="D38" s="46"/>
      <c r="E38" s="47"/>
      <c r="F38" s="33"/>
      <c r="G38" s="48"/>
      <c r="H38" s="38"/>
      <c r="I38" s="46"/>
      <c r="J38" s="47"/>
      <c r="K38" s="33"/>
      <c r="L38" s="48"/>
      <c r="M38" s="38"/>
      <c r="N38" s="46"/>
      <c r="O38" s="47"/>
      <c r="P38" s="36"/>
      <c r="R38" s="31"/>
    </row>
    <row r="39" spans="2:18" ht="13.9" customHeight="1" x14ac:dyDescent="0.2">
      <c r="E39" s="17"/>
      <c r="F39" s="33"/>
      <c r="J39" s="17"/>
      <c r="K39" s="33"/>
      <c r="R39" s="31"/>
    </row>
    <row r="40" spans="2:18" s="89" customFormat="1" ht="20.25" customHeight="1" x14ac:dyDescent="0.2">
      <c r="C40" s="122"/>
      <c r="D40" s="90"/>
      <c r="K40" s="131"/>
      <c r="Q40" s="132"/>
      <c r="R40" s="133"/>
    </row>
    <row r="41" spans="2:18" s="89" customFormat="1" x14ac:dyDescent="0.2">
      <c r="B41" s="134"/>
      <c r="C41" s="135"/>
      <c r="D41" s="136"/>
      <c r="E41" s="136"/>
      <c r="G41" s="134"/>
      <c r="H41" s="135"/>
      <c r="I41" s="135"/>
      <c r="J41" s="136"/>
      <c r="L41" s="137"/>
      <c r="M41" s="135"/>
      <c r="N41" s="135"/>
      <c r="O41" s="136"/>
      <c r="P41" s="138"/>
      <c r="Q41" s="132"/>
      <c r="R41" s="133"/>
    </row>
    <row r="42" spans="2:18" s="89" customFormat="1" x14ac:dyDescent="0.2">
      <c r="B42" s="139"/>
      <c r="C42" s="16"/>
      <c r="D42" s="16"/>
      <c r="E42" s="140"/>
      <c r="G42" s="139"/>
      <c r="H42" s="16"/>
      <c r="I42" s="16"/>
      <c r="J42" s="140"/>
      <c r="L42" s="139"/>
      <c r="M42" s="16"/>
      <c r="N42" s="16"/>
      <c r="O42" s="140"/>
      <c r="P42" s="36"/>
      <c r="Q42" s="132"/>
      <c r="R42" s="133"/>
    </row>
    <row r="43" spans="2:18" s="89" customFormat="1" x14ac:dyDescent="0.2">
      <c r="B43" s="122"/>
      <c r="C43" s="16"/>
      <c r="D43" s="16"/>
      <c r="E43" s="140"/>
      <c r="G43" s="122"/>
      <c r="H43" s="16"/>
      <c r="I43" s="16"/>
      <c r="J43" s="140"/>
      <c r="L43" s="122"/>
      <c r="M43" s="16"/>
      <c r="N43" s="16"/>
      <c r="O43" s="140"/>
      <c r="P43" s="36"/>
      <c r="Q43" s="36"/>
      <c r="R43" s="133"/>
    </row>
    <row r="44" spans="2:18" s="89" customFormat="1" x14ac:dyDescent="0.2">
      <c r="D44" s="139"/>
      <c r="E44" s="141"/>
      <c r="F44" s="49"/>
      <c r="I44" s="139"/>
      <c r="J44" s="141"/>
      <c r="K44" s="49"/>
      <c r="N44" s="139"/>
      <c r="O44" s="141"/>
      <c r="P44" s="36"/>
      <c r="Q44" s="132"/>
      <c r="R44" s="133"/>
    </row>
    <row r="45" spans="2:18" s="89" customFormat="1" x14ac:dyDescent="0.2">
      <c r="Q45" s="132"/>
    </row>
    <row r="46" spans="2:18" s="89" customFormat="1" x14ac:dyDescent="0.2">
      <c r="Q46" s="132"/>
    </row>
    <row r="47" spans="2:18" s="89" customFormat="1" x14ac:dyDescent="0.2">
      <c r="Q47" s="132"/>
    </row>
    <row r="51" spans="6:6" x14ac:dyDescent="0.2">
      <c r="F51" s="50"/>
    </row>
  </sheetData>
  <pageMargins left="0.75" right="0.25" top="1" bottom="1" header="0.75" footer="0.5"/>
  <pageSetup scale="61" orientation="landscape" r:id="rId1"/>
  <headerFooter alignWithMargins="0">
    <oddFooter>&amp;C&amp;"Arial,Regular"&amp;10Page 6.2.18</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878F0E54-74F0-4725-B577-D09BB7BE9AA3}"/>
</file>

<file path=customXml/itemProps2.xml><?xml version="1.0" encoding="utf-8"?>
<ds:datastoreItem xmlns:ds="http://schemas.openxmlformats.org/officeDocument/2006/customXml" ds:itemID="{67E805D6-0843-4B10-A18E-3B195D518CC9}"/>
</file>

<file path=customXml/itemProps3.xml><?xml version="1.0" encoding="utf-8"?>
<ds:datastoreItem xmlns:ds="http://schemas.openxmlformats.org/officeDocument/2006/customXml" ds:itemID="{E0399D0A-9B3D-45D2-8E73-9E29F5DF3DB6}"/>
</file>

<file path=customXml/itemProps4.xml><?xml version="1.0" encoding="utf-8"?>
<ds:datastoreItem xmlns:ds="http://schemas.openxmlformats.org/officeDocument/2006/customXml" ds:itemID="{674AF59A-9E6C-4822-BE40-D7BD9F0799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6.1</vt:lpstr>
      <vt:lpstr>6.1.1</vt:lpstr>
      <vt:lpstr>6.1.2 - 6.1.3</vt:lpstr>
      <vt:lpstr>6.1.4 - 6.1-21</vt:lpstr>
      <vt:lpstr>6.2</vt:lpstr>
      <vt:lpstr>6.2.1</vt:lpstr>
      <vt:lpstr>6.2.2-6.2.3</vt:lpstr>
      <vt:lpstr>6.2.4-6.2.17</vt:lpstr>
      <vt:lpstr>6.2.18</vt:lpstr>
      <vt:lpstr>'6.1'!Print_Area</vt:lpstr>
      <vt:lpstr>'6.1.1'!Print_Area</vt:lpstr>
      <vt:lpstr>'6.1.2 - 6.1.3'!Print_Area</vt:lpstr>
      <vt:lpstr>'6.1.4 - 6.1-21'!Print_Area</vt:lpstr>
      <vt:lpstr>'6.2'!Print_Area</vt:lpstr>
      <vt:lpstr>'6.2.1'!Print_Area</vt:lpstr>
      <vt:lpstr>'6.2.18'!Print_Area</vt:lpstr>
      <vt:lpstr>'6.2.2-6.2.3'!Print_Area</vt:lpstr>
      <vt:lpstr>'6.2.4-6.2.17'!Print_Area</vt:lpstr>
      <vt:lpstr>'6.1.2 - 6.1.3'!Print_Titles</vt:lpstr>
      <vt:lpstr>'6.1.4 - 6.1-21'!Print_Titles</vt:lpstr>
      <vt:lpstr>'6.2.2-6.2.3'!Print_Titles</vt:lpstr>
      <vt:lpstr>'6.2.4-6.2.17'!Print_Titles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2023-03-10T20:51:37Z</cp:lastPrinted>
  <dcterms:created xsi:type="dcterms:W3CDTF">2023-03-03T20:43:56Z</dcterms:created>
  <dcterms:modified xsi:type="dcterms:W3CDTF">2023-03-12T01:03:29Z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