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60" windowWidth="11340" windowHeight="6030"/>
  </bookViews>
  <sheets>
    <sheet name="Sheet1" sheetId="2" r:id="rId1"/>
  </sheets>
  <definedNames>
    <definedName name="_xlnm.Print_Area" localSheetId="0">Sheet1!$A$1:$M$21</definedName>
  </definedNames>
  <calcPr calcId="145621"/>
</workbook>
</file>

<file path=xl/calcChain.xml><?xml version="1.0" encoding="utf-8"?>
<calcChain xmlns="http://schemas.openxmlformats.org/spreadsheetml/2006/main">
  <c r="A15" i="2" l="1"/>
  <c r="A16" i="2" s="1"/>
  <c r="A12" i="2" l="1"/>
  <c r="M12" i="2"/>
  <c r="A13" i="2" l="1"/>
  <c r="H16" i="2"/>
  <c r="F13" i="2"/>
  <c r="G13" i="2" s="1"/>
  <c r="F14" i="2"/>
  <c r="G14" i="2" s="1"/>
  <c r="A14" i="2" l="1"/>
  <c r="M13" i="2"/>
  <c r="F16" i="2"/>
  <c r="I14" i="2"/>
  <c r="J14" i="2" s="1"/>
  <c r="K14" i="2" s="1"/>
  <c r="L14" i="2" s="1"/>
  <c r="I13" i="2"/>
  <c r="J13" i="2" s="1"/>
  <c r="K13" i="2" s="1"/>
  <c r="L13" i="2" s="1"/>
  <c r="G16" i="2"/>
  <c r="E16" i="2" s="1"/>
  <c r="M14" i="2" l="1"/>
  <c r="L16" i="2"/>
  <c r="K16" i="2" s="1"/>
  <c r="I16" i="2"/>
  <c r="M15" i="2" l="1"/>
  <c r="A17" i="2" l="1"/>
  <c r="M16" i="2"/>
  <c r="A18" i="2" l="1"/>
  <c r="A19" i="2" s="1"/>
  <c r="M17" i="2"/>
  <c r="M18" i="2" l="1"/>
  <c r="A20" i="2" l="1"/>
  <c r="A21" i="2" s="1"/>
  <c r="M19" i="2"/>
  <c r="M20" i="2" l="1"/>
  <c r="M21" i="2" l="1"/>
</calcChain>
</file>

<file path=xl/sharedStrings.xml><?xml version="1.0" encoding="utf-8"?>
<sst xmlns="http://schemas.openxmlformats.org/spreadsheetml/2006/main" count="58" uniqueCount="49">
  <si>
    <t>Shares</t>
  </si>
  <si>
    <t xml:space="preserve">Cost of </t>
  </si>
  <si>
    <t>Line</t>
  </si>
  <si>
    <t>Issuance</t>
  </si>
  <si>
    <t>Dividend</t>
  </si>
  <si>
    <t>No.</t>
  </si>
  <si>
    <t>Description of Issue</t>
  </si>
  <si>
    <t>Date</t>
  </si>
  <si>
    <t>Value</t>
  </si>
  <si>
    <t>to Company</t>
  </si>
  <si>
    <t>Cost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</si>
  <si>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</si>
  <si>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</si>
  <si>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</si>
  <si>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</si>
  <si>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</si>
  <si>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</si>
  <si>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</si>
  <si>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</si>
  <si>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</si>
  <si>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</si>
  <si>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</si>
  <si>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Serial Preferred, $100 Par Value</t>
  </si>
  <si>
    <t>(b)</t>
  </si>
  <si>
    <t>PACIFICORP</t>
  </si>
  <si>
    <t>Electric Operations</t>
  </si>
  <si>
    <t>Cost of Preferred Stock</t>
  </si>
  <si>
    <t>Total Par</t>
  </si>
  <si>
    <t>or Stated</t>
  </si>
  <si>
    <t>Call</t>
  </si>
  <si>
    <t>Price</t>
  </si>
  <si>
    <t>Annual</t>
  </si>
  <si>
    <t>Rate</t>
  </si>
  <si>
    <t>Net</t>
  </si>
  <si>
    <t>O/S</t>
  </si>
  <si>
    <t>None</t>
  </si>
  <si>
    <t>Premium &amp;</t>
  </si>
  <si>
    <t xml:space="preserve">(Expense) </t>
  </si>
  <si>
    <t>Money</t>
  </si>
  <si>
    <t>% of</t>
  </si>
  <si>
    <t>Gross</t>
  </si>
  <si>
    <t>Proceeds</t>
  </si>
  <si>
    <t xml:space="preserve">  7.00% Series</t>
  </si>
  <si>
    <t xml:space="preserve">  6.00% Series</t>
  </si>
  <si>
    <t>Total Cost of Preferred Stock</t>
  </si>
  <si>
    <t>(a)</t>
  </si>
  <si>
    <t xml:space="preserve">  (a) These issues replaced an issue of The California Oregon Power Company as a result of the merger of that Company into Pacific Power &amp; Light Co.</t>
  </si>
  <si>
    <t xml:space="preserve">  (b) Original issue expense/premium has been fully amortized or expensed.</t>
  </si>
  <si>
    <t>December 31,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</si>
</sst>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3" formatCode="_(* #,##0.00_);_(* \(#,##0.00\);_(* &quot;-&quot;??_);_(@_)"/>
    <numFmt numFmtId="164" formatCode="0_);[Red]\-0_)"/>
    <numFmt numFmtId="165" formatCode="0.00%;[Red]\-0.00%"/>
    <numFmt numFmtId="166" formatCode="0.000%"/>
    <numFmt numFmtId="167" formatCode="mmm\-yy_);[Red]mmm\-yy_)"/>
    <numFmt numFmtId="168" formatCode="0.000%;[Red]\-0.000%"/>
    <numFmt numFmtId="169" formatCode="_(* #,##0_);_(* \(#,##0\);_(* &quot;-&quot;??_);_(@_)"/>
    <numFmt numFmtId="170" formatCode="0_)"/>
  </numFmts>
  <fonts count="10">
    <font>
      <sz val="10"/>
      <name val="Arial"/>
    </font>
    <font>
      <sz val="10"/>
      <name val="Arial"/>
      <family val="2"/>
    </font>
    <font>
      <sz val="10"/>
      <name val="CG Times (WN)"/>
      <family val="1"/>
    </font>
    <font>
      <sz val="10"/>
      <color indexed="12"/>
      <name val="CG Times (WN)"/>
      <family val="1"/>
    </font>
    <font>
      <sz val="10"/>
      <color indexed="12"/>
      <name val="Courier"/>
      <family val="3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167" fontId="2" fillId="0" borderId="0" xfId="0" applyNumberFormat="1" applyFont="1" applyFill="1" applyBorder="1" applyAlignment="1" applyProtection="1">
      <alignment horizontal="center"/>
    </xf>
    <xf numFmtId="169" fontId="1" fillId="0" borderId="0" xfId="1" applyNumberFormat="1"/>
    <xf numFmtId="170" fontId="6" fillId="0" borderId="0" xfId="0" applyNumberFormat="1" applyFont="1" applyBorder="1" applyAlignment="1" applyProtection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Protection="1"/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/>
    </xf>
    <xf numFmtId="37" fontId="8" fillId="0" borderId="0" xfId="0" applyNumberFormat="1" applyFont="1" applyFill="1" applyBorder="1" applyProtection="1">
      <protection locked="0"/>
    </xf>
    <xf numFmtId="6" fontId="6" fillId="0" borderId="0" xfId="0" applyNumberFormat="1" applyFont="1" applyFill="1" applyBorder="1" applyProtection="1"/>
    <xf numFmtId="166" fontId="6" fillId="0" borderId="0" xfId="2" applyNumberFormat="1" applyFont="1" applyFill="1" applyBorder="1" applyAlignment="1" applyProtection="1">
      <alignment horizontal="right"/>
    </xf>
    <xf numFmtId="168" fontId="6" fillId="0" borderId="0" xfId="0" applyNumberFormat="1" applyFont="1" applyFill="1" applyBorder="1" applyAlignment="1" applyProtection="1">
      <alignment horizontal="center"/>
    </xf>
    <xf numFmtId="166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left"/>
    </xf>
    <xf numFmtId="167" fontId="6" fillId="0" borderId="0" xfId="0" applyNumberFormat="1" applyFont="1" applyFill="1" applyBorder="1" applyAlignment="1" applyProtection="1">
      <alignment horizontal="center"/>
    </xf>
    <xf numFmtId="169" fontId="6" fillId="0" borderId="0" xfId="1" applyNumberFormat="1" applyFont="1" applyFill="1" applyBorder="1" applyProtection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6" fontId="7" fillId="0" borderId="0" xfId="0" applyNumberFormat="1" applyFont="1" applyFill="1" applyBorder="1" applyProtection="1"/>
    <xf numFmtId="165" fontId="6" fillId="0" borderId="0" xfId="0" applyNumberFormat="1" applyFont="1" applyFill="1" applyBorder="1" applyProtection="1"/>
    <xf numFmtId="10" fontId="6" fillId="0" borderId="0" xfId="2" applyNumberFormat="1" applyFont="1" applyFill="1" applyBorder="1" applyProtection="1"/>
    <xf numFmtId="166" fontId="6" fillId="0" borderId="0" xfId="2" applyNumberFormat="1" applyFont="1" applyFill="1" applyBorder="1" applyAlignment="1" applyProtection="1">
      <alignment horizontal="center"/>
    </xf>
    <xf numFmtId="166" fontId="6" fillId="0" borderId="0" xfId="0" applyNumberFormat="1" applyFont="1" applyFill="1" applyBorder="1" applyAlignment="1" applyProtection="1">
      <alignment horizontal="center"/>
    </xf>
    <xf numFmtId="6" fontId="6" fillId="0" borderId="0" xfId="0" quotePrefix="1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15" fontId="9" fillId="2" borderId="0" xfId="0" quotePrefix="1" applyNumberFormat="1" applyFont="1" applyFill="1" applyBorder="1" applyAlignment="1" applyProtection="1">
      <alignment horizontal="center"/>
      <protection locked="0"/>
    </xf>
    <xf numFmtId="0" fontId="6" fillId="0" borderId="0" xfId="0" quotePrefix="1" applyFont="1" applyFill="1" applyBorder="1" applyAlignment="1" applyProtection="1">
      <alignment horizontal="center"/>
    </xf>
    <xf numFmtId="164" fontId="8" fillId="0" borderId="0" xfId="0" applyNumberFormat="1" applyFont="1" applyFill="1" applyBorder="1" applyAlignment="1" applyProtection="1">
      <alignment horizontal="center"/>
      <protection locked="0"/>
    </xf>
    <xf numFmtId="166" fontId="7" fillId="0" borderId="0" xfId="2" applyNumberFormat="1" applyFont="1" applyFill="1" applyBorder="1" applyAlignment="1" applyProtection="1">
      <alignment horizontal="center"/>
    </xf>
    <xf numFmtId="37" fontId="7" fillId="0" borderId="0" xfId="0" applyNumberFormat="1" applyFont="1" applyFill="1" applyBorder="1" applyProtection="1"/>
    <xf numFmtId="0" fontId="8" fillId="0" borderId="0" xfId="0" applyFont="1" applyFill="1" applyBorder="1" applyProtection="1">
      <protection locked="0"/>
    </xf>
    <xf numFmtId="37" fontId="6" fillId="0" borderId="0" xfId="0" applyNumberFormat="1" applyFont="1" applyFill="1" applyBorder="1" applyProtection="1">
      <protection locked="0"/>
    </xf>
    <xf numFmtId="164" fontId="3" fillId="0" borderId="0" xfId="0" applyNumberFormat="1" applyFont="1" applyFill="1" applyBorder="1" applyProtection="1">
      <protection locked="0"/>
    </xf>
    <xf numFmtId="164" fontId="4" fillId="0" borderId="0" xfId="0" applyNumberFormat="1" applyFont="1" applyBorder="1" applyProtection="1">
      <protection locked="0"/>
    </xf>
    <xf numFmtId="0" fontId="0" fillId="0" borderId="0" xfId="0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8</xdr:row>
      <xdr:rowOff>76200</xdr:rowOff>
    </xdr:from>
    <xdr:to>
      <xdr:col>13</xdr:col>
      <xdr:colOff>0</xdr:colOff>
      <xdr:row>8</xdr:row>
      <xdr:rowOff>76200</xdr:rowOff>
    </xdr:to>
    <xdr:sp macro="" textlink="" fLocksText="0">
      <xdr:nvSpPr>
        <xdr:cNvPr id="2049" name="Line 1"/>
        <xdr:cNvSpPr>
          <a:spLocks noChangeShapeType="1"/>
        </xdr:cNvSpPr>
      </xdr:nvSpPr>
      <xdr:spPr bwMode="auto">
        <a:xfrm>
          <a:off x="11049000" y="1543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view="pageLayout" topLeftCell="B1" zoomScaleNormal="75" workbookViewId="0">
      <selection activeCell="B30" sqref="B30:B35"/>
    </sheetView>
  </sheetViews>
  <sheetFormatPr defaultRowHeight="12.75"/>
  <cols>
    <col min="1" max="1" width="6.5703125" bestFit="1" customWidth="1"/>
    <col min="2" max="2" width="42.42578125" customWidth="1"/>
    <col min="3" max="3" width="9.140625" style="1"/>
    <col min="5" max="5" width="10.85546875" bestFit="1" customWidth="1"/>
    <col min="6" max="6" width="9.85546875" bestFit="1" customWidth="1"/>
    <col min="7" max="7" width="14.5703125" bestFit="1" customWidth="1"/>
    <col min="8" max="8" width="12.7109375" bestFit="1" customWidth="1"/>
    <col min="9" max="9" width="14.5703125" bestFit="1" customWidth="1"/>
    <col min="10" max="10" width="11.7109375" bestFit="1" customWidth="1"/>
    <col min="11" max="11" width="9.7109375" bestFit="1" customWidth="1"/>
    <col min="12" max="12" width="11.7109375" bestFit="1" customWidth="1"/>
    <col min="13" max="13" width="6.5703125" bestFit="1" customWidth="1"/>
    <col min="15" max="15" width="3.42578125" bestFit="1" customWidth="1"/>
  </cols>
  <sheetData>
    <row r="1" spans="1:13" s="5" customFormat="1" ht="15.75" customHeight="1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5" customFormat="1" ht="15.75" customHeight="1">
      <c r="A2" s="29" t="s">
        <v>25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5" customFormat="1" ht="15.75" customHeight="1">
      <c r="A3" s="29" t="s">
        <v>26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s="5" customFormat="1" ht="15.75" customHeight="1">
      <c r="A4" s="30" t="s">
        <v>48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s="5" customFormat="1" ht="13.5" customHeight="1">
      <c r="A5" s="6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s="5" customFormat="1" ht="13.5" customHeight="1">
      <c r="A6" s="6"/>
      <c r="B6" s="6"/>
      <c r="C6" s="7"/>
      <c r="D6" s="6"/>
      <c r="E6" s="6"/>
      <c r="F6" s="6"/>
      <c r="G6" s="8" t="s">
        <v>27</v>
      </c>
      <c r="H6" s="6"/>
      <c r="I6" s="6"/>
      <c r="J6" s="6"/>
      <c r="K6" s="6"/>
      <c r="L6" s="6"/>
      <c r="M6" s="6"/>
    </row>
    <row r="7" spans="1:13" s="5" customFormat="1" ht="12.75" customHeight="1">
      <c r="A7" s="9"/>
      <c r="B7" s="9"/>
      <c r="C7" s="8"/>
      <c r="D7" s="9"/>
      <c r="E7" s="8" t="s">
        <v>31</v>
      </c>
      <c r="F7" s="8"/>
      <c r="G7" s="8" t="s">
        <v>28</v>
      </c>
      <c r="H7" s="8" t="s">
        <v>33</v>
      </c>
      <c r="I7" s="8" t="s">
        <v>33</v>
      </c>
      <c r="J7" s="8" t="s">
        <v>39</v>
      </c>
      <c r="K7" s="8"/>
      <c r="L7" s="9"/>
      <c r="M7" s="9"/>
    </row>
    <row r="8" spans="1:13" s="5" customFormat="1">
      <c r="A8" s="8" t="s">
        <v>2</v>
      </c>
      <c r="B8" s="9"/>
      <c r="C8" s="8" t="s">
        <v>3</v>
      </c>
      <c r="D8" s="8" t="s">
        <v>29</v>
      </c>
      <c r="E8" s="8" t="s">
        <v>4</v>
      </c>
      <c r="F8" s="8" t="s">
        <v>0</v>
      </c>
      <c r="G8" s="8" t="s">
        <v>8</v>
      </c>
      <c r="H8" s="8" t="s">
        <v>36</v>
      </c>
      <c r="I8" s="8" t="s">
        <v>41</v>
      </c>
      <c r="J8" s="8" t="s">
        <v>40</v>
      </c>
      <c r="K8" s="8" t="s">
        <v>1</v>
      </c>
      <c r="L8" s="8" t="s">
        <v>31</v>
      </c>
      <c r="M8" s="8" t="s">
        <v>2</v>
      </c>
    </row>
    <row r="9" spans="1:13" s="5" customFormat="1">
      <c r="A9" s="8" t="s">
        <v>5</v>
      </c>
      <c r="B9" s="8" t="s">
        <v>6</v>
      </c>
      <c r="C9" s="8" t="s">
        <v>7</v>
      </c>
      <c r="D9" s="8" t="s">
        <v>30</v>
      </c>
      <c r="E9" s="8" t="s">
        <v>32</v>
      </c>
      <c r="F9" s="8" t="s">
        <v>34</v>
      </c>
      <c r="G9" s="8" t="s">
        <v>34</v>
      </c>
      <c r="H9" s="8" t="s">
        <v>37</v>
      </c>
      <c r="I9" s="8" t="s">
        <v>9</v>
      </c>
      <c r="J9" s="8" t="s">
        <v>41</v>
      </c>
      <c r="K9" s="8" t="s">
        <v>38</v>
      </c>
      <c r="L9" s="8" t="s">
        <v>10</v>
      </c>
      <c r="M9" s="8" t="s">
        <v>5</v>
      </c>
    </row>
    <row r="10" spans="1:13" s="5" customFormat="1">
      <c r="A10" s="11"/>
      <c r="B10" s="31" t="s">
        <v>11</v>
      </c>
      <c r="C10" s="31" t="s">
        <v>12</v>
      </c>
      <c r="D10" s="31" t="s">
        <v>13</v>
      </c>
      <c r="E10" s="31" t="s">
        <v>14</v>
      </c>
      <c r="F10" s="31" t="s">
        <v>15</v>
      </c>
      <c r="G10" s="31" t="s">
        <v>16</v>
      </c>
      <c r="H10" s="31" t="s">
        <v>17</v>
      </c>
      <c r="I10" s="31" t="s">
        <v>18</v>
      </c>
      <c r="J10" s="31" t="s">
        <v>19</v>
      </c>
      <c r="K10" s="31" t="s">
        <v>20</v>
      </c>
      <c r="L10" s="31" t="s">
        <v>21</v>
      </c>
      <c r="M10" s="31"/>
    </row>
    <row r="11" spans="1:13" s="5" customFormat="1">
      <c r="A11" s="11"/>
      <c r="B11" s="10"/>
      <c r="C11" s="11"/>
      <c r="D11" s="10"/>
      <c r="E11" s="10"/>
      <c r="F11" s="10"/>
      <c r="G11" s="10"/>
      <c r="H11" s="10"/>
      <c r="I11" s="10"/>
      <c r="J11" s="10"/>
      <c r="K11" s="11"/>
      <c r="L11" s="10"/>
      <c r="M11" s="11"/>
    </row>
    <row r="12" spans="1:13" s="5" customFormat="1">
      <c r="A12" s="32">
        <f>1</f>
        <v>1</v>
      </c>
      <c r="B12" s="12" t="s">
        <v>22</v>
      </c>
      <c r="C12" s="11"/>
      <c r="D12" s="10"/>
      <c r="E12" s="27"/>
      <c r="F12" s="13"/>
      <c r="G12" s="10"/>
      <c r="H12" s="10"/>
      <c r="I12" s="10"/>
      <c r="J12" s="17"/>
      <c r="K12" s="16"/>
      <c r="L12" s="10"/>
      <c r="M12" s="32">
        <f t="shared" ref="M12:M21" si="0">A12</f>
        <v>1</v>
      </c>
    </row>
    <row r="13" spans="1:13" s="5" customFormat="1">
      <c r="A13" s="32">
        <f t="shared" ref="A13:A20" si="1">A12+1</f>
        <v>2</v>
      </c>
      <c r="B13" s="18" t="s">
        <v>42</v>
      </c>
      <c r="C13" s="19" t="s">
        <v>45</v>
      </c>
      <c r="D13" s="19" t="s">
        <v>35</v>
      </c>
      <c r="E13" s="26">
        <v>7.0000000000000007E-2</v>
      </c>
      <c r="F13" s="36">
        <f>18060-14</f>
        <v>18046</v>
      </c>
      <c r="G13" s="14">
        <f t="shared" ref="G13:G14" si="2">F13*100</f>
        <v>1804600</v>
      </c>
      <c r="H13" s="28" t="s">
        <v>23</v>
      </c>
      <c r="I13" s="14">
        <f>G13</f>
        <v>1804600</v>
      </c>
      <c r="J13" s="15">
        <f t="shared" ref="J13:J14" si="3">I13/G13</f>
        <v>1</v>
      </c>
      <c r="K13" s="16">
        <f t="shared" ref="K13:K14" si="4">E13/J13</f>
        <v>7.0000000000000007E-2</v>
      </c>
      <c r="L13" s="14">
        <f t="shared" ref="L13:L14" si="5">G13*K13</f>
        <v>126322.00000000001</v>
      </c>
      <c r="M13" s="32">
        <f t="shared" si="0"/>
        <v>2</v>
      </c>
    </row>
    <row r="14" spans="1:13" s="5" customFormat="1">
      <c r="A14" s="32">
        <f t="shared" si="1"/>
        <v>3</v>
      </c>
      <c r="B14" s="18" t="s">
        <v>43</v>
      </c>
      <c r="C14" s="19" t="s">
        <v>45</v>
      </c>
      <c r="D14" s="19" t="s">
        <v>35</v>
      </c>
      <c r="E14" s="26">
        <v>0.06</v>
      </c>
      <c r="F14" s="36">
        <f>5932-2</f>
        <v>5930</v>
      </c>
      <c r="G14" s="14">
        <f t="shared" si="2"/>
        <v>593000</v>
      </c>
      <c r="H14" s="28" t="s">
        <v>23</v>
      </c>
      <c r="I14" s="14">
        <f>G14</f>
        <v>593000</v>
      </c>
      <c r="J14" s="15">
        <f t="shared" si="3"/>
        <v>1</v>
      </c>
      <c r="K14" s="16">
        <f t="shared" si="4"/>
        <v>0.06</v>
      </c>
      <c r="L14" s="14">
        <f t="shared" si="5"/>
        <v>35580</v>
      </c>
      <c r="M14" s="32">
        <f t="shared" si="0"/>
        <v>3</v>
      </c>
    </row>
    <row r="15" spans="1:13" s="5" customFormat="1">
      <c r="A15" s="32">
        <f t="shared" si="1"/>
        <v>4</v>
      </c>
      <c r="B15" s="10"/>
      <c r="C15" s="11"/>
      <c r="D15" s="10"/>
      <c r="E15" s="10"/>
      <c r="F15" s="13"/>
      <c r="G15" s="10"/>
      <c r="H15" s="10"/>
      <c r="I15" s="10"/>
      <c r="J15" s="10"/>
      <c r="K15" s="11"/>
      <c r="L15" s="10"/>
      <c r="M15" s="32">
        <f t="shared" si="0"/>
        <v>4</v>
      </c>
    </row>
    <row r="16" spans="1:13" s="5" customFormat="1" ht="15.95" customHeight="1">
      <c r="A16" s="32">
        <f t="shared" si="1"/>
        <v>5</v>
      </c>
      <c r="B16" s="12" t="s">
        <v>44</v>
      </c>
      <c r="C16" s="21"/>
      <c r="D16" s="22"/>
      <c r="E16" s="33">
        <f>SUMPRODUCT(E12:E15,G12:G15)/G16</f>
        <v>6.7526693360026688E-2</v>
      </c>
      <c r="F16" s="34">
        <f>SUM(F12:F15)</f>
        <v>23976</v>
      </c>
      <c r="G16" s="23">
        <f>SUM(G12:G15)</f>
        <v>2397600</v>
      </c>
      <c r="H16" s="23">
        <f>SUM(H12:H15)</f>
        <v>0</v>
      </c>
      <c r="I16" s="23">
        <f>SUM(I12:I15)</f>
        <v>2397600</v>
      </c>
      <c r="J16" s="23"/>
      <c r="K16" s="33">
        <f>L16/G16</f>
        <v>6.7526693360026688E-2</v>
      </c>
      <c r="L16" s="23">
        <f>SUM(L12:L15)</f>
        <v>161902</v>
      </c>
      <c r="M16" s="32">
        <f t="shared" si="0"/>
        <v>5</v>
      </c>
    </row>
    <row r="17" spans="1:13" s="5" customFormat="1">
      <c r="A17" s="32">
        <f t="shared" si="1"/>
        <v>6</v>
      </c>
      <c r="B17" s="10"/>
      <c r="C17" s="11"/>
      <c r="D17" s="10"/>
      <c r="E17" s="20"/>
      <c r="F17" s="10"/>
      <c r="G17" s="10"/>
      <c r="H17" s="10"/>
      <c r="I17" s="10"/>
      <c r="J17" s="10"/>
      <c r="K17" s="10"/>
      <c r="L17" s="20"/>
      <c r="M17" s="32">
        <f t="shared" si="0"/>
        <v>6</v>
      </c>
    </row>
    <row r="18" spans="1:13" s="5" customFormat="1" ht="13.5" customHeight="1">
      <c r="A18" s="32">
        <f t="shared" si="1"/>
        <v>7</v>
      </c>
      <c r="B18" s="10"/>
      <c r="C18" s="11"/>
      <c r="D18" s="10"/>
      <c r="E18" s="24"/>
      <c r="F18" s="10"/>
      <c r="G18" s="10"/>
      <c r="H18" s="10"/>
      <c r="I18" s="10"/>
      <c r="J18" s="10"/>
      <c r="K18" s="10"/>
      <c r="L18" s="24"/>
      <c r="M18" s="32">
        <f t="shared" si="0"/>
        <v>7</v>
      </c>
    </row>
    <row r="19" spans="1:13" s="5" customFormat="1">
      <c r="A19" s="32">
        <f t="shared" si="1"/>
        <v>8</v>
      </c>
      <c r="B19" s="10" t="s">
        <v>46</v>
      </c>
      <c r="C19" s="11"/>
      <c r="D19" s="10"/>
      <c r="E19" s="20"/>
      <c r="F19" s="10"/>
      <c r="G19" s="10"/>
      <c r="H19" s="20"/>
      <c r="I19" s="10"/>
      <c r="J19" s="10"/>
      <c r="K19" s="10"/>
      <c r="L19" s="20"/>
      <c r="M19" s="32">
        <f t="shared" si="0"/>
        <v>8</v>
      </c>
    </row>
    <row r="20" spans="1:13" s="5" customFormat="1">
      <c r="A20" s="32">
        <f t="shared" si="1"/>
        <v>9</v>
      </c>
      <c r="B20" s="10" t="s">
        <v>47</v>
      </c>
      <c r="C20" s="11"/>
      <c r="D20" s="10"/>
      <c r="E20" s="25"/>
      <c r="F20" s="10"/>
      <c r="G20" s="10"/>
      <c r="H20" s="10"/>
      <c r="I20" s="10"/>
      <c r="J20" s="10"/>
      <c r="K20" s="10"/>
      <c r="L20" s="25"/>
      <c r="M20" s="32">
        <f t="shared" si="0"/>
        <v>9</v>
      </c>
    </row>
    <row r="21" spans="1:13" s="5" customFormat="1">
      <c r="A21" s="32">
        <f>A20+1</f>
        <v>10</v>
      </c>
      <c r="B21" s="35"/>
      <c r="C21" s="11"/>
      <c r="D21" s="10"/>
      <c r="E21" s="10"/>
      <c r="F21" s="10"/>
      <c r="G21" s="10"/>
      <c r="H21" s="10"/>
      <c r="I21" s="10"/>
      <c r="J21" s="10"/>
      <c r="K21" s="10"/>
      <c r="L21" s="20"/>
      <c r="M21" s="32">
        <f t="shared" si="0"/>
        <v>10</v>
      </c>
    </row>
    <row r="22" spans="1:13">
      <c r="A22" s="37"/>
      <c r="L22" s="3"/>
    </row>
    <row r="23" spans="1:13">
      <c r="A23" s="38"/>
      <c r="L23" s="3"/>
    </row>
    <row r="24" spans="1:13">
      <c r="A24" s="39"/>
      <c r="D24" s="4"/>
      <c r="E24" s="4"/>
    </row>
    <row r="25" spans="1:13">
      <c r="A25" s="39"/>
    </row>
    <row r="26" spans="1:13">
      <c r="A26" s="39"/>
      <c r="C26" s="2"/>
    </row>
    <row r="27" spans="1:13">
      <c r="A27" s="39"/>
    </row>
    <row r="28" spans="1:13">
      <c r="A28" s="39"/>
    </row>
  </sheetData>
  <mergeCells count="4">
    <mergeCell ref="A1:M1"/>
    <mergeCell ref="A2:M2"/>
    <mergeCell ref="A3:M3"/>
    <mergeCell ref="A4:M4"/>
  </mergeCells>
  <phoneticPr fontId="5" type="noConversion"/>
  <pageMargins left="0.75" right="0.75" top="1" bottom="1" header="0.5" footer="0.5"/>
  <pageSetup scale="72" orientation="landscape" r:id="rId1"/>
  <headerFooter alignWithMargins="0"/>
  <ignoredErrors>
    <ignoredError sqref="B10:L10" numberStoredAsText="1"/>
    <ignoredError sqref="M12 F13:F14 M13:M14 A12:A22 M15:M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2014-05-01T07:00:00+00:00</OpenedDate>
    <Date1 xmlns="dc463f71-b30c-4ab2-9473-d307f9d35888">2014-05-01T07:00:00+00:00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954DAE0-66AF-4B15-8DF3-15EBB67F7312}"/>
</file>

<file path=customXml/itemProps2.xml><?xml version="1.0" encoding="utf-8"?>
<ds:datastoreItem xmlns:ds="http://schemas.openxmlformats.org/officeDocument/2006/customXml" ds:itemID="{C96BD4B1-21BB-44EF-B168-E3941431CE1C}"/>
</file>

<file path=customXml/itemProps3.xml><?xml version="1.0" encoding="utf-8"?>
<ds:datastoreItem xmlns:ds="http://schemas.openxmlformats.org/officeDocument/2006/customXml" ds:itemID="{94AE03B5-11F9-416F-855D-BF05ED522E02}"/>
</file>

<file path=customXml/itemProps4.xml><?xml version="1.0" encoding="utf-8"?>
<ds:datastoreItem xmlns:ds="http://schemas.openxmlformats.org/officeDocument/2006/customXml" ds:itemID="{D6A33C69-354F-4838-BB53-E2D51319CE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Fechner</dc:creator>
  <cp:lastModifiedBy>carrie meyer</cp:lastModifiedBy>
  <cp:lastPrinted>2014-04-29T16:59:49Z</cp:lastPrinted>
  <dcterms:created xsi:type="dcterms:W3CDTF">2001-03-29T22:44:10Z</dcterms:created>
  <dcterms:modified xsi:type="dcterms:W3CDTF">2014-04-29T17:00:19Z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