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4202733-6447-466F-A1EC-2BC0955A9AF7}" xr6:coauthVersionLast="47" xr6:coauthVersionMax="47" xr10:uidLastSave="{00000000-0000-0000-0000-000000000000}"/>
  <bookViews>
    <workbookView xWindow="-28920" yWindow="-120" windowWidth="29040" windowHeight="15840" xr2:uid="{4436F50A-1B3A-4725-B80F-475D5BEAC639}"/>
  </bookViews>
  <sheets>
    <sheet name="4.7" sheetId="1" r:id="rId1"/>
    <sheet name="4.7.1 - 4.7.3" sheetId="2" r:id="rId2"/>
  </sheets>
  <externalReferences>
    <externalReference r:id="rId3"/>
    <externalReference r:id="rId4"/>
    <externalReference r:id="rId5"/>
    <externalReference r:id="rId6"/>
    <externalReference r:id="rId7"/>
  </externalReferences>
  <definedNames>
    <definedName name="\0" localSheetId="1">[1]Jan!#REF!</definedName>
    <definedName name="\0">[1]Jan!#REF!</definedName>
    <definedName name="\M" localSheetId="1">[1]Jan!#REF!</definedName>
    <definedName name="\M">[1]Jan!#REF!</definedName>
    <definedName name="__123Graph_A" localSheetId="1" hidden="1">[2]Inputs!#REF!</definedName>
    <definedName name="__123Graph_A" hidden="1">[2]Inputs!#REF!</definedName>
    <definedName name="__123Graph_B" localSheetId="1" hidden="1">[2]Inputs!#REF!</definedName>
    <definedName name="__123Graph_B" hidden="1">[2]Inputs!#REF!</definedName>
    <definedName name="__123Graph_D" localSheetId="1" hidden="1">[2]Inputs!#REF!</definedName>
    <definedName name="__123Graph_D" hidden="1">[2]Inputs!#REF!</definedName>
    <definedName name="__123Graph_E" hidden="1">[3]Input!$E$22:$E$37</definedName>
    <definedName name="__123Graph_F" hidden="1">[3]Input!$D$22:$D$37</definedName>
    <definedName name="_Fill" localSheetId="1" hidden="1">#REF!</definedName>
    <definedName name="_Fill" hidden="1">#REF!</definedName>
    <definedName name="_xlnm._FilterDatabase" localSheetId="1" hidden="1">'4.7.1 - 4.7.3'!$B$5:$K$160</definedName>
    <definedName name="_Key1" localSheetId="1" hidden="1">#REF!</definedName>
    <definedName name="_Key1" hidden="1">#REF!</definedName>
    <definedName name="_Key2" localSheetId="1" hidden="1">#REF!</definedName>
    <definedName name="_Key2" hidden="1">#REF!</definedName>
    <definedName name="_MEN2" localSheetId="1">[1]Jan!#REF!</definedName>
    <definedName name="_MEN2">[1]Jan!#REF!</definedName>
    <definedName name="_MEN3" localSheetId="1">[1]Jan!#REF!</definedName>
    <definedName name="_MEN3">[1]Jan!#REF!</definedName>
    <definedName name="_Order1" hidden="1">0</definedName>
    <definedName name="_Order2" hidden="1">0</definedName>
    <definedName name="_Sort" localSheetId="1" hidden="1">#REF!</definedName>
    <definedName name="_Sort" hidden="1">#REF!</definedName>
    <definedName name="_TOP1" localSheetId="1">[1]Jan!#REF!</definedName>
    <definedName name="_TOP1">[1]Jan!#REF!</definedName>
    <definedName name="a" localSheetId="1" hidden="1">#REF!</definedName>
    <definedName name="a" hidden="1">#REF!</definedName>
    <definedName name="APR" localSheetId="1">[1]Jan!#REF!</definedName>
    <definedName name="APR">[1]Jan!#REF!</definedName>
    <definedName name="AUG" localSheetId="1">[1]Jan!#REF!</definedName>
    <definedName name="AUG">[1]Jan!#REF!</definedName>
    <definedName name="DATE" localSheetId="1">[4]Jan!#REF!</definedName>
    <definedName name="DATE">[4]Jan!#REF!</definedName>
    <definedName name="DEC" localSheetId="1">[1]Jan!#REF!</definedName>
    <definedName name="DEC">[1]Jan!#REF!</definedName>
    <definedName name="DUDE" localSheetId="1" hidden="1">#REF!</definedName>
    <definedName name="DUDE" hidden="1">#REF!</definedName>
    <definedName name="FEB" localSheetId="1">[1]Jan!#REF!</definedName>
    <definedName name="FEB">[1]Jan!#REF!</definedName>
    <definedName name="JAN" localSheetId="1">[1]Jan!#REF!</definedName>
    <definedName name="JAN">[1]Jan!#REF!</definedName>
    <definedName name="JUL" localSheetId="1">[1]Jan!#REF!</definedName>
    <definedName name="JUL">[1]Jan!#REF!</definedName>
    <definedName name="JUN" localSheetId="1">[1]Jan!#REF!</definedName>
    <definedName name="JUN">[1]Jan!#REF!</definedName>
    <definedName name="MAR" localSheetId="1">[1]Jan!#REF!</definedName>
    <definedName name="MAR">[1]Jan!#REF!</definedName>
    <definedName name="MAY" localSheetId="1">[1]Jan!#REF!</definedName>
    <definedName name="MAY">[1]Jan!#REF!</definedName>
    <definedName name="MEN" localSheetId="1">[1]Jan!#REF!</definedName>
    <definedName name="MEN">[1]Jan!#REF!</definedName>
    <definedName name="NEWMO1" localSheetId="1">[1]Jan!#REF!</definedName>
    <definedName name="NEWMO1">[1]Jan!#REF!</definedName>
    <definedName name="NEWMO2" localSheetId="1">[1]Jan!#REF!</definedName>
    <definedName name="NEWMO2">[1]Jan!#REF!</definedName>
    <definedName name="NEWMONTH" localSheetId="1">[1]Jan!#REF!</definedName>
    <definedName name="NEWMONTH">[1]Jan!#REF!</definedName>
    <definedName name="NOV" localSheetId="1">[1]Jan!#REF!</definedName>
    <definedName name="NOV">[1]Jan!#REF!</definedName>
    <definedName name="OCT" localSheetId="1">[1]Jan!#REF!</definedName>
    <definedName name="OCT">[1]Jan!#REF!</definedName>
    <definedName name="ONE" localSheetId="1">[1]Jan!#REF!</definedName>
    <definedName name="ONE">[1]Jan!#REF!</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ricingInfo" localSheetId="1" hidden="1">[5]Inputs!#REF!</definedName>
    <definedName name="PricingInfo" hidden="1">[5]Inputs!#REF!</definedName>
    <definedName name="_xlnm.Print_Area" localSheetId="0">'4.7'!$A$1:$J$61</definedName>
    <definedName name="_xlnm.Print_Area" localSheetId="1">'4.7.1 - 4.7.3'!$A$1:$H$181</definedName>
    <definedName name="_xlnm.Print_Titles" localSheetId="1">'4.7.1 - 4.7.3'!$1:$6</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ECOND" localSheetId="1">[1]Jan!#REF!</definedName>
    <definedName name="SECOND">[1]Jan!#REF!</definedName>
    <definedName name="SEP" localSheetId="1">[1]Jan!#REF!</definedName>
    <definedName name="SEP">[1]Jan!#REF!</definedName>
    <definedName name="START" localSheetId="1">[1]Jan!#REF!</definedName>
    <definedName name="START">[1]Jan!#REF!</definedName>
    <definedName name="wrn.Adj._.Back_Up." localSheetId="0" hidden="1">{"Page 3.4.1",#N/A,FALSE,"Totals";"Page 3.4.2",#N/A,FALSE,"Totals"}</definedName>
    <definedName name="wrn.Adj._.Back_Up." hidden="1">{"Page 3.4.1",#N/A,FALSE,"Totals";"Page 3.4.2",#N/A,FALSE,"Totals"}</definedName>
    <definedName name="wrn.All._.Pages." localSheetId="0" hidden="1">{#N/A,#N/A,FALSE,"cover";#N/A,#N/A,FALSE,"lead sheet";#N/A,#N/A,FALSE,"Adj backup";#N/A,#N/A,FALSE,"t Accounts"}</definedName>
    <definedName name="wrn.All._.Pages." hidden="1">{#N/A,#N/A,FALSE,"cover";#N/A,#N/A,FALSE,"lead sheet";#N/A,#N/A,FALSE,"Adj backup";#N/A,#N/A,FALSE,"t Accounts"}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1" hidden="1">#REF!</definedName>
    <definedName name="y" hidden="1">#REF!</definedName>
    <definedName name="z" localSheetId="1" hidden="1">#REF!</definedName>
    <definedName name="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7" i="2" l="1"/>
  <c r="H169" i="2" s="1"/>
  <c r="H174" i="2" s="1"/>
  <c r="H175" i="2" s="1"/>
  <c r="H176" i="2" s="1"/>
  <c r="H177" i="2" s="1"/>
  <c r="H178" i="2" s="1"/>
  <c r="H179" i="2" s="1"/>
  <c r="H180" i="2" s="1"/>
  <c r="H181" i="2" s="1"/>
  <c r="D153" i="2"/>
  <c r="G160" i="2"/>
  <c r="G168" i="2"/>
  <c r="F13" i="1" s="1"/>
  <c r="G178" i="2"/>
  <c r="F22" i="1" s="1"/>
  <c r="G176" i="2"/>
  <c r="F20" i="1" s="1"/>
  <c r="G141" i="2"/>
  <c r="G179" i="2"/>
  <c r="F23" i="1" s="1"/>
  <c r="G167" i="2"/>
  <c r="J24" i="1"/>
  <c r="I24" i="1"/>
  <c r="J23" i="1"/>
  <c r="I23" i="1"/>
  <c r="J22" i="1"/>
  <c r="I22" i="1"/>
  <c r="J21" i="1"/>
  <c r="J20" i="1"/>
  <c r="I20" i="1"/>
  <c r="J19" i="1"/>
  <c r="G19" i="1"/>
  <c r="I19" i="1" s="1"/>
  <c r="J18" i="1"/>
  <c r="G18" i="1"/>
  <c r="J14" i="1"/>
  <c r="G14" i="1"/>
  <c r="J13" i="1"/>
  <c r="I13" i="1"/>
  <c r="J12" i="1"/>
  <c r="G12" i="1"/>
  <c r="A2" i="2"/>
  <c r="F12" i="1" l="1"/>
  <c r="I12" i="1" s="1"/>
  <c r="H18" i="1"/>
  <c r="G180" i="2"/>
  <c r="F24" i="1" s="1"/>
  <c r="G169" i="2"/>
  <c r="F14" i="1" s="1"/>
  <c r="I14" i="1" s="1"/>
  <c r="G174" i="2"/>
  <c r="G175" i="2"/>
  <c r="F19" i="1" s="1"/>
  <c r="G177" i="2"/>
  <c r="F21" i="1" s="1"/>
  <c r="I21" i="1" s="1"/>
  <c r="G170" i="2" l="1"/>
  <c r="I15" i="1"/>
  <c r="G181" i="2"/>
  <c r="F18" i="1"/>
  <c r="F25" i="1" s="1"/>
  <c r="F15" i="1"/>
  <c r="F27" i="1" l="1"/>
  <c r="I18" i="1"/>
  <c r="I25" i="1" s="1"/>
  <c r="I27" i="1" s="1"/>
</calcChain>
</file>

<file path=xl/sharedStrings.xml><?xml version="1.0" encoding="utf-8"?>
<sst xmlns="http://schemas.openxmlformats.org/spreadsheetml/2006/main" count="526" uniqueCount="186">
  <si>
    <t>PAGE</t>
  </si>
  <si>
    <t>TOTAL</t>
  </si>
  <si>
    <t>WASHINGTON</t>
  </si>
  <si>
    <t>ACCOUNT</t>
  </si>
  <si>
    <t>Type</t>
  </si>
  <si>
    <t>COMPANY</t>
  </si>
  <si>
    <t>FACTOR</t>
  </si>
  <si>
    <t>FACTOR %</t>
  </si>
  <si>
    <t>ALLOCATED</t>
  </si>
  <si>
    <t>REF#</t>
  </si>
  <si>
    <t>Adjustment to Expense:</t>
  </si>
  <si>
    <t>Remove Memberships As Booked</t>
  </si>
  <si>
    <t>RES</t>
  </si>
  <si>
    <t>WY-ALL</t>
  </si>
  <si>
    <t>Situs</t>
  </si>
  <si>
    <t xml:space="preserve"> </t>
  </si>
  <si>
    <t>Add Back Memberships on State Specific Factors</t>
  </si>
  <si>
    <t>OR</t>
  </si>
  <si>
    <t>WA</t>
  </si>
  <si>
    <t>UT</t>
  </si>
  <si>
    <t>ID</t>
  </si>
  <si>
    <t>Description of Adjustment:</t>
  </si>
  <si>
    <t>PacifiCorp</t>
  </si>
  <si>
    <t>FERC Account</t>
  </si>
  <si>
    <t>SAP Account</t>
  </si>
  <si>
    <t>Vendor Name</t>
  </si>
  <si>
    <t>Factor As Booked</t>
  </si>
  <si>
    <t>Corrected Factor</t>
  </si>
  <si>
    <t>Booked 
Amount</t>
  </si>
  <si>
    <t>National and Regional Trade Memberships</t>
  </si>
  <si>
    <t>Industry Association Dues</t>
  </si>
  <si>
    <t>SUMMARY</t>
  </si>
  <si>
    <t>Memberships as Booked</t>
  </si>
  <si>
    <t>Account</t>
  </si>
  <si>
    <t>Factor</t>
  </si>
  <si>
    <t>Amount</t>
  </si>
  <si>
    <t>SO</t>
  </si>
  <si>
    <t xml:space="preserve"> Reallocated Memberships</t>
  </si>
  <si>
    <t>CA</t>
  </si>
  <si>
    <t>Washington 2023 General Rate Case</t>
  </si>
  <si>
    <t>Advance Casper</t>
  </si>
  <si>
    <t>Albany Area Chamber of Commerce</t>
  </si>
  <si>
    <t>Albany Downtown Association &amp; Park Wise</t>
  </si>
  <si>
    <t>Albany-Millersburg Economic Development Corporation</t>
  </si>
  <si>
    <t>American Fork Chamber of Commerce</t>
  </si>
  <si>
    <t>Arlington Club</t>
  </si>
  <si>
    <t>Associated Taxpayers of Idaho</t>
  </si>
  <si>
    <t>Association of Idaho Cities</t>
  </si>
  <si>
    <t>Association of Washington Cities</t>
  </si>
  <si>
    <t>Astoria Downtown Historic District Association</t>
  </si>
  <si>
    <t>Basin Area Chamber of Commerce</t>
  </si>
  <si>
    <t>Bay Area Chamber of Commerce</t>
  </si>
  <si>
    <t>Bend Chamber of Commerce</t>
  </si>
  <si>
    <t>Box Elder Chamber of Commerce</t>
  </si>
  <si>
    <t>Breakfast Exchange Club of Ogden</t>
  </si>
  <si>
    <t>Cache Valley Chamber of Commerce</t>
  </si>
  <si>
    <t>Cannon Beach Chamber of Commerce</t>
  </si>
  <si>
    <t>Carbon County Chamber of Commerce</t>
  </si>
  <si>
    <t>Carbon County Economic Development Corporation</t>
  </si>
  <si>
    <t>Casper Area Chamber of Commerce</t>
  </si>
  <si>
    <t>Cedar City Chamber of Commerce</t>
  </si>
  <si>
    <t>Central Washington Hispanic Chamber</t>
  </si>
  <si>
    <t>Central Washington Homebuilders, Inc.</t>
  </si>
  <si>
    <t>Clatsop Economic Development Resources</t>
  </si>
  <si>
    <t>Cody Country Chamber of Commerce</t>
  </si>
  <si>
    <t>Columbia Corridor Association</t>
  </si>
  <si>
    <t>Columbia River Maritime Museum</t>
  </si>
  <si>
    <t>Corvallis Chamber of Commerce</t>
  </si>
  <si>
    <t>Cottage Grove Chamber of Commerce</t>
  </si>
  <si>
    <t>Crescent City/Del Norte Chamber of Commerce</t>
  </si>
  <si>
    <t>Creswell Chamber of Commerce</t>
  </si>
  <si>
    <t>Dallas Area Visitors Center</t>
  </si>
  <si>
    <t>Davis Chamber of Commerce</t>
  </si>
  <si>
    <t>Douglas Timber Operators</t>
  </si>
  <si>
    <t>Eagle Mountain Chamber of Commerce</t>
  </si>
  <si>
    <t>Economic Development Alliance for Lincoln County</t>
  </si>
  <si>
    <t>Energy Capital Economic Development</t>
  </si>
  <si>
    <t>Energy Systems Integration Group</t>
  </si>
  <si>
    <t>Evanston Chamber of Commerce</t>
  </si>
  <si>
    <t>Four County Alliance of Southeast Idaho</t>
  </si>
  <si>
    <t>Granger Chamber of Commerce</t>
  </si>
  <si>
    <t>Grants Pass Josephine County Chamber of Commerce</t>
  </si>
  <si>
    <t>Greater Portland Inc</t>
  </si>
  <si>
    <t>Greater Yakima Chamber of Commerce</t>
  </si>
  <si>
    <t>Green River Chamber of Commerce</t>
  </si>
  <si>
    <t>Grid Forward</t>
  </si>
  <si>
    <t>Heber Valley Chamber of Commerce</t>
  </si>
  <si>
    <t>Idaho Association of Counties</t>
  </si>
  <si>
    <t>Idaho Economic Development Association</t>
  </si>
  <si>
    <t>Illinois Valley Chamber, Cave Junction OR</t>
  </si>
  <si>
    <t>International Economic Development Council (IEDC)</t>
  </si>
  <si>
    <t>Jordan River Commission</t>
  </si>
  <si>
    <t>Klamath County Chamber of Commerce</t>
  </si>
  <si>
    <t>Klamath County Economic Development Association</t>
  </si>
  <si>
    <t>Klamath Falls Downtown Association</t>
  </si>
  <si>
    <t>Lake County Chamber of Commence</t>
  </si>
  <si>
    <t>Lander Chamber of Commerce</t>
  </si>
  <si>
    <t>Lane Utilities Coordinating Council</t>
  </si>
  <si>
    <t>Laramie Chamber of Business Alliance</t>
  </si>
  <si>
    <t>Leadership Wyoming</t>
  </si>
  <si>
    <t>League of Oregon Cities</t>
  </si>
  <si>
    <t>Lebanon Area Chamber of Commerce</t>
  </si>
  <si>
    <t>Lincoln City Chamber of Commerce</t>
  </si>
  <si>
    <t>Linkville Kiwanis Club</t>
  </si>
  <si>
    <t>Linn-Benton Utilities Coordinating Council</t>
  </si>
  <si>
    <t>Lions Club, Richmond</t>
  </si>
  <si>
    <t>Lovell Area Chamber of Commerce</t>
  </si>
  <si>
    <t>Monmouth- Independence Chamber of Commerce</t>
  </si>
  <si>
    <t>Morgan County Chamber of Commerce</t>
  </si>
  <si>
    <t>Myrtle Creek-Tri City Area Chamber of Commerce</t>
  </si>
  <si>
    <t>Ogden-Weber Chamber of Commerce</t>
  </si>
  <si>
    <t>Oregon Business Council</t>
  </si>
  <si>
    <t>Oregon Economic Development Association</t>
  </si>
  <si>
    <t>Oregon Energy Fund</t>
  </si>
  <si>
    <t>Oregon State University, Utility Pole Research Cooperative</t>
  </si>
  <si>
    <t>Philomath Chamber of Commerce, Philomath OR</t>
  </si>
  <si>
    <t>Pilot Rock Chamber of Commerce</t>
  </si>
  <si>
    <t>Portland Business Alliance</t>
  </si>
  <si>
    <t>Powell Chamber of Commerce</t>
  </si>
  <si>
    <t>Prineville Chamber of Commerce</t>
  </si>
  <si>
    <t>Rawlins Chamber of Commerce</t>
  </si>
  <si>
    <t>Redmond Chamber of Commerce</t>
  </si>
  <si>
    <t>Regional Economic Development for Eastern Idaho</t>
  </si>
  <si>
    <t>Rexburg Area Chamber of Commerce</t>
  </si>
  <si>
    <t>Richfield Area Chamber of Commerce</t>
  </si>
  <si>
    <t>Rock Springs Chamber of Commerce</t>
  </si>
  <si>
    <t>Rotary Club of Albina</t>
  </si>
  <si>
    <t>Rotary Club of Casper</t>
  </si>
  <si>
    <t>Rotary Club of Cheyenne</t>
  </si>
  <si>
    <t>Rotary Club of Roseburg</t>
  </si>
  <si>
    <t>Salina Area Chamber of Commerce</t>
  </si>
  <si>
    <t>Salt Lake Chamber</t>
  </si>
  <si>
    <t>Seaside Chamber of Commerce</t>
  </si>
  <si>
    <t>Seaside Downtown Development Association</t>
  </si>
  <si>
    <t>Selah Chamber of Commerce</t>
  </si>
  <si>
    <t>South Coast Development Council, Inc</t>
  </si>
  <si>
    <t>South Lincoln County Economic Development Corporation</t>
  </si>
  <si>
    <t>South Valley Chamber</t>
  </si>
  <si>
    <t>Southern Oregon Regional Economic Development, Inc.</t>
  </si>
  <si>
    <t>Sport Oregon</t>
  </si>
  <si>
    <t>Stayton-Sublimity Chamber of Commerce</t>
  </si>
  <si>
    <t>Strategic Economic Development Corporation</t>
  </si>
  <si>
    <t>Sublette County Chamber of Commerce</t>
  </si>
  <si>
    <t>Sutherlin Chamber of Commerce</t>
  </si>
  <si>
    <t>Takena Kiwanis</t>
  </si>
  <si>
    <t>The Chamber of Medford/Jackson County</t>
  </si>
  <si>
    <t>The Enterprise</t>
  </si>
  <si>
    <t>Thermopolis-Hot Springs Chamber of Commerce</t>
  </si>
  <si>
    <t>Tooele County Chamber of Commerce</t>
  </si>
  <si>
    <t>Toppenish Chamber of Commerce</t>
  </si>
  <si>
    <t>Tri-County Chamber of Commerce</t>
  </si>
  <si>
    <t>Utah Manufacturers Association</t>
  </si>
  <si>
    <t>Utah Taxpayers Association</t>
  </si>
  <si>
    <t>Utah Valley Chamber of Commerce</t>
  </si>
  <si>
    <t>Vernal Area Chamber of Commerce</t>
  </si>
  <si>
    <t>Wallowa County Chamber of Commerce, Enterprise OR</t>
  </si>
  <si>
    <t>Washakie Development Association</t>
  </si>
  <si>
    <t>Washington Economic Development Association</t>
  </si>
  <si>
    <t>Western Labor And Management Public Affairs Committee</t>
  </si>
  <si>
    <t>Women's Energy Network</t>
  </si>
  <si>
    <t>Woodland Chamber of Commerce &amp; Tourism Info. Center</t>
  </si>
  <si>
    <t>Wyoming Business Alliance</t>
  </si>
  <si>
    <t>Wyoming Capitol Club</t>
  </si>
  <si>
    <t>Wyoming Construction Coalition, Inc.</t>
  </si>
  <si>
    <t>Wyoming County Commissioners Association</t>
  </si>
  <si>
    <t>Wyoming Economic Development Association</t>
  </si>
  <si>
    <t>Wyoming Press Association</t>
  </si>
  <si>
    <t>Wyoming State Chamber of Commerce</t>
  </si>
  <si>
    <t>Yakima County Development Association</t>
  </si>
  <si>
    <t>Yakima Valley Tourism</t>
  </si>
  <si>
    <t>Zillah Chamber of Commerce</t>
  </si>
  <si>
    <t>Edison Electric Institute</t>
  </si>
  <si>
    <t>Intermountain Electrical Association</t>
  </si>
  <si>
    <t>Rocky Mountain Electrical League</t>
  </si>
  <si>
    <t>Western Energy Supply Transmission Associates</t>
  </si>
  <si>
    <t>North American Transmission Forum</t>
  </si>
  <si>
    <t>Northwest Public Power Association</t>
  </si>
  <si>
    <t>The National Hydropower Association, Inc.</t>
  </si>
  <si>
    <t>American Clean Power</t>
  </si>
  <si>
    <t>UMS Group</t>
  </si>
  <si>
    <t>American Arbitration Association</t>
  </si>
  <si>
    <t>Association of Edison Illuminating Companies</t>
  </si>
  <si>
    <t>AMERICAN COUNCIL ON RENEWABLE ENERGY</t>
  </si>
  <si>
    <t>RENEWABLE ENERGY WILDLIFE INSTITUTE</t>
  </si>
  <si>
    <t>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2022, this adjustment situs-assigns any costs attributable to a specific jurisdiction.</t>
  </si>
  <si>
    <t>Memberships &amp; Subscriptions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</si>
</sst>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_(&quot;$&quot;* #,##0_);_(&quot;$&quot;* \(#,##0\);_(&quot;$&quot;* &quot;-&quot;??_);_(@_)"/>
    <numFmt numFmtId="168" formatCode="0.000%"/>
  </numFmts>
  <fonts count="13" x14ac:knownFonts="1">
    <font>
      <sz val="11"/>
      <color theme="1"/>
      <name val="Arial"/>
      <family val="2"/>
    </font>
    <font>
      <sz val="12"/>
      <name val="Times New Roman"/>
      <family val="1"/>
    </font>
    <font>
      <sz val="10"/>
      <name val="Arial"/>
      <family val="2"/>
    </font>
    <font>
      <b/>
      <sz val="10"/>
      <name val="Arial"/>
      <family val="2"/>
    </font>
    <font>
      <sz val="10"/>
      <color rgb="FF0000FF"/>
      <name val="Arial"/>
      <family val="2"/>
    </font>
    <font>
      <u/>
      <sz val="10"/>
      <name val="Arial"/>
      <family val="2"/>
    </font>
    <font>
      <sz val="11"/>
      <color theme="1"/>
      <name val="Arial"/>
      <family val="2"/>
    </font>
    <font>
      <sz val="10"/>
      <color theme="1"/>
      <name val="Arial"/>
      <family val="2"/>
    </font>
    <font>
      <b/>
      <sz val="10"/>
      <color rgb="FFFF0000"/>
      <name val="Arial"/>
      <family val="2"/>
    </font>
    <font>
      <b/>
      <sz val="10"/>
      <color theme="1"/>
      <name val="Arial"/>
      <family val="2"/>
    </font>
    <font>
      <b/>
      <u/>
      <sz val="10"/>
      <color theme="1"/>
      <name val="Arial"/>
      <family val="2"/>
    </font>
    <font>
      <u/>
      <sz val="10"/>
      <color theme="1"/>
      <name val="Arial"/>
      <family val="2"/>
    </font>
    <font>
      <b/>
      <u/>
      <sz val="10"/>
      <name val="Arial"/>
      <family val="2"/>
    </font>
  </fonts>
  <fills count="2">
    <fill>
      <patternFill patternType="none"/>
    </fill>
    <fill>
      <patternFill patternType="gray125"/>
    </fill>
  </fills>
  <borders count="12">
    <border>
      <left/>
      <right/>
      <top/>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43" fontId="6" fillId="0" borderId="0" applyFont="0" applyFill="0" applyBorder="0" applyAlignment="0" applyProtection="0"/>
    <xf numFmtId="44"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61">
    <xf numFmtId="0" fontId="0" fillId="0" borderId="0" xfId="0"/>
    <xf numFmtId="0" fontId="2" fillId="0" borderId="0" xfId="3" applyFont="1"/>
    <xf numFmtId="0" fontId="3" fillId="0" borderId="0" xfId="3" applyFont="1" applyAlignment="1">
      <alignment horizontal="left"/>
    </xf>
    <xf numFmtId="0" fontId="2" fillId="0" borderId="0" xfId="3" applyFont="1" applyAlignment="1">
      <alignment horizontal="center"/>
    </xf>
    <xf numFmtId="164" fontId="2" fillId="0" borderId="0" xfId="3" applyNumberFormat="1" applyFont="1" applyAlignment="1">
      <alignment horizontal="center"/>
    </xf>
    <xf numFmtId="0" fontId="3" fillId="0" borderId="0" xfId="3" applyFont="1"/>
    <xf numFmtId="0" fontId="4" fillId="0" borderId="0" xfId="3" applyFont="1" applyAlignment="1">
      <alignment horizontal="right"/>
    </xf>
    <xf numFmtId="0" fontId="5" fillId="0" borderId="0" xfId="3" applyFont="1" applyAlignment="1">
      <alignment horizontal="center"/>
    </xf>
    <xf numFmtId="165" fontId="2" fillId="0" borderId="0" xfId="4" applyNumberFormat="1" applyFont="1" applyBorder="1" applyAlignment="1">
      <alignment horizontal="center"/>
    </xf>
    <xf numFmtId="0" fontId="5" fillId="0" borderId="0" xfId="3" applyFont="1"/>
    <xf numFmtId="41" fontId="2" fillId="0" borderId="0" xfId="4" applyNumberFormat="1" applyFont="1" applyBorder="1" applyAlignment="1">
      <alignment horizontal="center"/>
    </xf>
    <xf numFmtId="166" fontId="2" fillId="0" borderId="0" xfId="5" applyNumberFormat="1" applyFont="1" applyAlignment="1">
      <alignment horizontal="center"/>
    </xf>
    <xf numFmtId="41" fontId="2" fillId="0" borderId="0" xfId="3" applyNumberFormat="1" applyFont="1"/>
    <xf numFmtId="41" fontId="2" fillId="0" borderId="1" xfId="4" applyNumberFormat="1" applyFont="1" applyBorder="1" applyAlignment="1">
      <alignment horizontal="center"/>
    </xf>
    <xf numFmtId="0" fontId="2" fillId="0" borderId="0" xfId="3" applyFont="1" applyAlignment="1">
      <alignment horizontal="left"/>
    </xf>
    <xf numFmtId="166" fontId="4" fillId="0" borderId="0" xfId="5" applyNumberFormat="1" applyFont="1" applyAlignment="1">
      <alignment horizontal="center"/>
    </xf>
    <xf numFmtId="0" fontId="2" fillId="0" borderId="0" xfId="3" quotePrefix="1" applyFont="1" applyAlignment="1">
      <alignment horizontal="left"/>
    </xf>
    <xf numFmtId="41" fontId="2" fillId="0" borderId="2" xfId="3" applyNumberFormat="1" applyFont="1" applyBorder="1"/>
    <xf numFmtId="41" fontId="4" fillId="0" borderId="0" xfId="4" applyNumberFormat="1" applyFont="1" applyBorder="1" applyAlignment="1">
      <alignment horizontal="center"/>
    </xf>
    <xf numFmtId="0" fontId="2" fillId="0" borderId="6" xfId="3" applyFont="1" applyBorder="1" applyAlignment="1">
      <alignment horizontal="left" vertical="top"/>
    </xf>
    <xf numFmtId="0" fontId="2" fillId="0" borderId="8" xfId="3" applyFont="1" applyBorder="1" applyAlignment="1">
      <alignment horizontal="left" vertical="top"/>
    </xf>
    <xf numFmtId="0" fontId="2" fillId="0" borderId="0" xfId="3" applyFont="1" applyAlignment="1">
      <alignment horizontal="right"/>
    </xf>
    <xf numFmtId="0" fontId="7" fillId="0" borderId="0" xfId="0" applyFont="1"/>
    <xf numFmtId="0" fontId="7" fillId="0" borderId="0" xfId="0" applyFont="1" applyAlignment="1">
      <alignment horizontal="center"/>
    </xf>
    <xf numFmtId="165" fontId="7" fillId="0" borderId="0" xfId="0" applyNumberFormat="1" applyFont="1"/>
    <xf numFmtId="0" fontId="8" fillId="0" borderId="0" xfId="3" applyFont="1"/>
    <xf numFmtId="0" fontId="3" fillId="0" borderId="11" xfId="3" applyFont="1" applyBorder="1" applyAlignment="1">
      <alignment horizontal="center" wrapText="1"/>
    </xf>
    <xf numFmtId="165" fontId="3" fillId="0" borderId="11" xfId="1" applyNumberFormat="1" applyFont="1" applyFill="1" applyBorder="1" applyAlignment="1">
      <alignment horizontal="center" wrapText="1"/>
    </xf>
    <xf numFmtId="0" fontId="9" fillId="0" borderId="0" xfId="0" applyFont="1" applyAlignment="1">
      <alignment horizontal="center" wrapText="1"/>
    </xf>
    <xf numFmtId="167" fontId="7" fillId="0" borderId="0" xfId="2" applyNumberFormat="1" applyFont="1" applyFill="1" applyAlignment="1">
      <alignment horizontal="right"/>
    </xf>
    <xf numFmtId="167" fontId="7" fillId="0" borderId="0" xfId="2" applyNumberFormat="1" applyFont="1" applyFill="1" applyBorder="1"/>
    <xf numFmtId="165" fontId="7" fillId="0" borderId="0" xfId="1" applyNumberFormat="1" applyFont="1" applyFill="1" applyBorder="1"/>
    <xf numFmtId="167" fontId="7" fillId="0" borderId="1" xfId="2" applyNumberFormat="1" applyFont="1" applyFill="1" applyBorder="1"/>
    <xf numFmtId="165" fontId="7" fillId="0" borderId="1" xfId="0" applyNumberFormat="1" applyFont="1" applyBorder="1"/>
    <xf numFmtId="0" fontId="7" fillId="0" borderId="3" xfId="0" applyFont="1" applyBorder="1" applyAlignment="1">
      <alignment horizontal="center"/>
    </xf>
    <xf numFmtId="0" fontId="7" fillId="0" borderId="4" xfId="0" applyFont="1" applyBorder="1" applyAlignment="1">
      <alignment horizontal="center"/>
    </xf>
    <xf numFmtId="0" fontId="7" fillId="0" borderId="4" xfId="0" applyFont="1" applyBorder="1"/>
    <xf numFmtId="0" fontId="7" fillId="0" borderId="5" xfId="0" applyFont="1" applyBorder="1"/>
    <xf numFmtId="0" fontId="9" fillId="0" borderId="6" xfId="0" applyFont="1" applyBorder="1" applyAlignment="1">
      <alignment horizontal="left"/>
    </xf>
    <xf numFmtId="0" fontId="7" fillId="0" borderId="7" xfId="0" applyFont="1" applyBorder="1"/>
    <xf numFmtId="0" fontId="10" fillId="0" borderId="6" xfId="0" applyFont="1" applyBorder="1"/>
    <xf numFmtId="0" fontId="11" fillId="0" borderId="6" xfId="0" applyFont="1" applyBorder="1" applyAlignment="1">
      <alignment horizontal="center"/>
    </xf>
    <xf numFmtId="0" fontId="11" fillId="0" borderId="0" xfId="0" applyFont="1" applyAlignment="1">
      <alignment horizontal="center"/>
    </xf>
    <xf numFmtId="0" fontId="7" fillId="0" borderId="6" xfId="0" applyFont="1" applyBorder="1" applyAlignment="1">
      <alignment horizontal="center"/>
    </xf>
    <xf numFmtId="2" fontId="7" fillId="0" borderId="7" xfId="0" applyNumberFormat="1" applyFont="1" applyBorder="1"/>
    <xf numFmtId="43" fontId="7" fillId="0" borderId="0" xfId="0" applyNumberFormat="1" applyFont="1"/>
    <xf numFmtId="0" fontId="7" fillId="0" borderId="6" xfId="0" applyFont="1" applyBorder="1"/>
    <xf numFmtId="0" fontId="12" fillId="0" borderId="6" xfId="3" applyFont="1" applyBorder="1" applyAlignment="1">
      <alignment horizontal="left"/>
    </xf>
    <xf numFmtId="0" fontId="7" fillId="0" borderId="8" xfId="0" applyFont="1" applyBorder="1"/>
    <xf numFmtId="0" fontId="7" fillId="0" borderId="9" xfId="0" applyFont="1" applyBorder="1" applyAlignment="1">
      <alignment horizontal="center"/>
    </xf>
    <xf numFmtId="165" fontId="7" fillId="0" borderId="2" xfId="0" applyNumberFormat="1" applyFont="1" applyBorder="1"/>
    <xf numFmtId="2" fontId="7" fillId="0" borderId="10" xfId="0" applyNumberFormat="1" applyFont="1" applyBorder="1"/>
    <xf numFmtId="0" fontId="2" fillId="0" borderId="3" xfId="3" applyFont="1" applyBorder="1"/>
    <xf numFmtId="0" fontId="2" fillId="0" borderId="4" xfId="3" applyFont="1" applyBorder="1" applyAlignment="1">
      <alignment horizontal="left" vertical="top" wrapText="1"/>
    </xf>
    <xf numFmtId="0" fontId="2" fillId="0" borderId="5" xfId="3" applyFont="1" applyBorder="1" applyAlignment="1">
      <alignment horizontal="left" vertical="top" wrapText="1"/>
    </xf>
    <xf numFmtId="0" fontId="2" fillId="0" borderId="0" xfId="3" applyFont="1" applyBorder="1" applyAlignment="1">
      <alignment horizontal="left" vertical="top" wrapText="1"/>
    </xf>
    <xf numFmtId="0" fontId="2" fillId="0" borderId="7" xfId="3" applyFont="1" applyBorder="1" applyAlignment="1">
      <alignment horizontal="left" vertical="top" wrapText="1"/>
    </xf>
    <xf numFmtId="0" fontId="2" fillId="0" borderId="9" xfId="3" applyFont="1" applyBorder="1" applyAlignment="1">
      <alignment horizontal="left" vertical="top" wrapText="1"/>
    </xf>
    <xf numFmtId="0" fontId="2" fillId="0" borderId="10" xfId="3" applyFont="1" applyBorder="1" applyAlignment="1">
      <alignment horizontal="left" vertical="top" wrapText="1"/>
    </xf>
    <xf numFmtId="168" fontId="2" fillId="0" borderId="0" xfId="5" applyNumberFormat="1" applyFont="1" applyAlignment="1">
      <alignment horizontal="center"/>
    </xf>
    <xf numFmtId="168" fontId="2" fillId="0" borderId="0" xfId="6" applyNumberFormat="1" applyFont="1" applyAlignment="1">
      <alignment horizontal="center"/>
    </xf>
  </cellXfs>
  <cellStyles count="7">
    <cellStyle name="Comma" xfId="1" builtinId="3"/>
    <cellStyle name="Comma 5" xfId="4" xr:uid="{6D5A5AB4-2EDE-43F1-963D-F77B962ABADF}"/>
    <cellStyle name="Currency" xfId="2" builtinId="4"/>
    <cellStyle name="Normal" xfId="0" builtinId="0"/>
    <cellStyle name="Normal 2 2" xfId="6" xr:uid="{0267AE4C-C035-4AA4-8CDF-8D83E36E1160}"/>
    <cellStyle name="Normal 5" xfId="3" xr:uid="{E32C0ECC-DCB2-4074-9072-F3D48DB38BED}"/>
    <cellStyle name="Percent 2" xfId="5" xr:uid="{B7FFB899-91F3-4784-B9F5-752097AFEAC8}"/>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AMORT\ACCT99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AMORT\ACCT9918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2690A-DBF1-4EC2-B8B2-AECB9BB6B43C}">
  <dimension ref="A2:M399"/>
  <sheetViews>
    <sheetView tabSelected="1" view="pageBreakPreview" zoomScale="85" zoomScaleNormal="100" zoomScaleSheetLayoutView="85" workbookViewId="0"/>
  </sheetViews>
  <sheetFormatPr defaultColWidth="9.875" defaultRowHeight="12.75" x14ac:dyDescent="0.2"/>
  <cols>
    <col min="1" max="1" width="2.5" style="1" customWidth="1"/>
    <col min="2" max="2" width="2.875" style="1" customWidth="1"/>
    <col min="3" max="3" width="33.125" style="1" customWidth="1"/>
    <col min="4" max="4" width="8.625" style="1" bestFit="1" customWidth="1"/>
    <col min="5" max="5" width="4.5" style="1" bestFit="1" customWidth="1"/>
    <col min="6" max="6" width="9.875" style="1" bestFit="1" customWidth="1"/>
    <col min="7" max="7" width="7.375" style="1" bestFit="1" customWidth="1"/>
    <col min="8" max="8" width="9.375" style="1" bestFit="1" customWidth="1"/>
    <col min="9" max="9" width="11.875" style="1" bestFit="1" customWidth="1"/>
    <col min="10" max="10" width="5" style="1" bestFit="1" customWidth="1"/>
    <col min="11" max="12" width="9.875" style="1"/>
    <col min="13" max="13" width="11.25" style="1" customWidth="1"/>
    <col min="14" max="16384" width="9.875" style="1"/>
  </cols>
  <sheetData>
    <row r="2" spans="1:13" ht="12" customHeight="1" x14ac:dyDescent="0.2">
      <c r="B2" s="2" t="s">
        <v>22</v>
      </c>
      <c r="D2" s="3"/>
      <c r="E2" s="3"/>
      <c r="F2" s="3"/>
      <c r="G2" s="3"/>
      <c r="H2" s="3"/>
      <c r="I2" s="21" t="s">
        <v>0</v>
      </c>
      <c r="J2" s="4">
        <v>4.7</v>
      </c>
    </row>
    <row r="3" spans="1:13" ht="12" customHeight="1" x14ac:dyDescent="0.2">
      <c r="B3" s="5" t="s">
        <v>39</v>
      </c>
      <c r="D3" s="3"/>
      <c r="E3" s="3"/>
      <c r="F3" s="3"/>
      <c r="G3" s="3"/>
      <c r="H3" s="3"/>
      <c r="I3" s="3"/>
      <c r="J3" s="3"/>
    </row>
    <row r="4" spans="1:13" ht="12" customHeight="1" x14ac:dyDescent="0.2">
      <c r="B4" s="5" t="s">
        <v>185</v>
      </c>
      <c r="D4" s="3"/>
      <c r="E4" s="3"/>
      <c r="F4" s="3"/>
      <c r="G4" s="3"/>
      <c r="H4" s="3"/>
      <c r="I4" s="3"/>
      <c r="J4" s="3"/>
    </row>
    <row r="5" spans="1:13" ht="12" customHeight="1" x14ac:dyDescent="0.2">
      <c r="D5" s="3"/>
      <c r="E5" s="3"/>
      <c r="F5" s="3"/>
      <c r="G5" s="3"/>
      <c r="H5" s="3"/>
      <c r="I5" s="3"/>
      <c r="J5" s="3"/>
    </row>
    <row r="6" spans="1:13" ht="12" customHeight="1" x14ac:dyDescent="0.2">
      <c r="D6" s="3"/>
      <c r="E6" s="3"/>
      <c r="F6" s="3"/>
      <c r="G6" s="3"/>
      <c r="H6" s="3"/>
      <c r="I6" s="3"/>
      <c r="J6" s="3"/>
    </row>
    <row r="7" spans="1:13" ht="12" customHeight="1" x14ac:dyDescent="0.2">
      <c r="D7" s="3"/>
      <c r="E7" s="3"/>
      <c r="F7" s="3" t="s">
        <v>1</v>
      </c>
      <c r="G7" s="3"/>
      <c r="H7" s="6"/>
      <c r="I7" s="3" t="s">
        <v>2</v>
      </c>
      <c r="J7" s="3"/>
    </row>
    <row r="8" spans="1:13" ht="12" customHeight="1" x14ac:dyDescent="0.2">
      <c r="D8" s="7" t="s">
        <v>3</v>
      </c>
      <c r="E8" s="7" t="s">
        <v>4</v>
      </c>
      <c r="F8" s="7" t="s">
        <v>5</v>
      </c>
      <c r="G8" s="7" t="s">
        <v>6</v>
      </c>
      <c r="H8" s="7" t="s">
        <v>7</v>
      </c>
      <c r="I8" s="7" t="s">
        <v>8</v>
      </c>
      <c r="J8" s="7" t="s">
        <v>9</v>
      </c>
    </row>
    <row r="9" spans="1:13" ht="12" customHeight="1" x14ac:dyDescent="0.2">
      <c r="B9" s="2" t="s">
        <v>10</v>
      </c>
      <c r="D9" s="3"/>
      <c r="E9" s="3"/>
      <c r="F9" s="3"/>
      <c r="G9" s="3"/>
      <c r="H9" s="3"/>
      <c r="I9" s="3"/>
      <c r="J9" s="3"/>
    </row>
    <row r="10" spans="1:13" ht="12" customHeight="1" x14ac:dyDescent="0.2">
      <c r="D10" s="3"/>
      <c r="E10" s="3"/>
      <c r="F10" s="8"/>
      <c r="G10" s="3"/>
      <c r="H10" s="3"/>
      <c r="I10" s="8"/>
      <c r="J10" s="3"/>
    </row>
    <row r="11" spans="1:13" ht="12" customHeight="1" x14ac:dyDescent="0.2">
      <c r="A11" s="9"/>
      <c r="D11" s="3"/>
      <c r="E11" s="3"/>
      <c r="F11" s="10"/>
      <c r="G11" s="3"/>
      <c r="H11" s="11"/>
      <c r="I11" s="10"/>
    </row>
    <row r="12" spans="1:13" ht="12.75" customHeight="1" x14ac:dyDescent="0.2">
      <c r="B12" s="1" t="s">
        <v>11</v>
      </c>
      <c r="D12" s="3">
        <v>930</v>
      </c>
      <c r="E12" s="3" t="s">
        <v>12</v>
      </c>
      <c r="F12" s="10">
        <f>-'4.7.1 - 4.7.3'!G167</f>
        <v>-1830027.9600000002</v>
      </c>
      <c r="G12" s="3" t="str">
        <f>'4.7.1 - 4.7.3'!F167</f>
        <v>SO</v>
      </c>
      <c r="H12" s="59">
        <v>7.0845810240555085E-2</v>
      </c>
      <c r="I12" s="10">
        <f>IF(H12="Situs",IF(G12="WA",F12,0),H12*F12)</f>
        <v>-129649.81358907015</v>
      </c>
      <c r="J12" s="3" t="str">
        <f>$J$2&amp;".3"</f>
        <v>4.7.3</v>
      </c>
      <c r="M12" s="12"/>
    </row>
    <row r="13" spans="1:13" ht="12" customHeight="1" x14ac:dyDescent="0.2">
      <c r="B13" s="1" t="s">
        <v>11</v>
      </c>
      <c r="D13" s="3">
        <v>930</v>
      </c>
      <c r="E13" s="3" t="s">
        <v>12</v>
      </c>
      <c r="F13" s="10">
        <f>-'4.7.1 - 4.7.3'!G168</f>
        <v>-77429</v>
      </c>
      <c r="G13" s="3" t="s">
        <v>13</v>
      </c>
      <c r="H13" s="59" t="s">
        <v>14</v>
      </c>
      <c r="I13" s="10">
        <f t="shared" ref="I13" si="0">IF(H13="Situs",IF(G13="WA",F13,0),H13*F13)</f>
        <v>0</v>
      </c>
      <c r="J13" s="3" t="str">
        <f t="shared" ref="J13" si="1">$J$2&amp;".3"</f>
        <v>4.7.3</v>
      </c>
    </row>
    <row r="14" spans="1:13" ht="12.75" customHeight="1" x14ac:dyDescent="0.2">
      <c r="B14" s="1" t="s">
        <v>11</v>
      </c>
      <c r="D14" s="3">
        <v>930</v>
      </c>
      <c r="E14" s="3" t="s">
        <v>12</v>
      </c>
      <c r="F14" s="10">
        <f>-'4.7.1 - 4.7.3'!G169</f>
        <v>0</v>
      </c>
      <c r="G14" s="3" t="str">
        <f>'4.7.1 - 4.7.3'!F169</f>
        <v>WA</v>
      </c>
      <c r="H14" s="59" t="s">
        <v>14</v>
      </c>
      <c r="I14" s="10">
        <f>IF(H14="Situs",IF(G14="WA",F14,0),H14*F14)</f>
        <v>0</v>
      </c>
      <c r="J14" s="3" t="str">
        <f>$J$2&amp;".3"</f>
        <v>4.7.3</v>
      </c>
      <c r="M14" s="12"/>
    </row>
    <row r="15" spans="1:13" ht="15" customHeight="1" thickBot="1" x14ac:dyDescent="0.25">
      <c r="D15" s="3"/>
      <c r="E15" s="3"/>
      <c r="F15" s="13">
        <f>SUM(F12:F14)</f>
        <v>-1907456.9600000002</v>
      </c>
      <c r="H15" s="59"/>
      <c r="I15" s="13">
        <f>SUM(I12:I14)</f>
        <v>-129649.81358907015</v>
      </c>
      <c r="J15" s="3"/>
      <c r="K15" s="12"/>
      <c r="M15" s="12"/>
    </row>
    <row r="16" spans="1:13" ht="12" customHeight="1" thickTop="1" x14ac:dyDescent="0.2">
      <c r="D16" s="3"/>
      <c r="E16" s="3"/>
      <c r="F16" s="10"/>
      <c r="G16" s="3"/>
      <c r="H16" s="59"/>
      <c r="I16" s="10"/>
      <c r="J16" s="3"/>
      <c r="K16" s="12"/>
      <c r="M16" s="12"/>
    </row>
    <row r="17" spans="1:13" ht="12" customHeight="1" x14ac:dyDescent="0.2">
      <c r="D17" s="3"/>
      <c r="E17" s="3"/>
      <c r="F17" s="10"/>
      <c r="G17" s="3"/>
      <c r="H17" s="59"/>
      <c r="I17" s="10"/>
      <c r="J17" s="3"/>
      <c r="L17" s="1" t="s">
        <v>15</v>
      </c>
      <c r="M17" s="12"/>
    </row>
    <row r="18" spans="1:13" ht="12" customHeight="1" x14ac:dyDescent="0.2">
      <c r="A18" s="3"/>
      <c r="B18" s="14" t="s">
        <v>16</v>
      </c>
      <c r="D18" s="3">
        <v>930</v>
      </c>
      <c r="E18" s="3" t="s">
        <v>12</v>
      </c>
      <c r="F18" s="10">
        <f>'4.7.1 - 4.7.3'!G174</f>
        <v>1552596.86</v>
      </c>
      <c r="G18" s="3" t="str">
        <f>'4.7.1 - 4.7.3'!F167</f>
        <v>SO</v>
      </c>
      <c r="H18" s="59">
        <f>H12</f>
        <v>7.0845810240555085E-2</v>
      </c>
      <c r="I18" s="10">
        <f>IF(H18="Situs",IF(G18="WA",F18,0),H18*F18)</f>
        <v>109994.98252364168</v>
      </c>
      <c r="J18" s="3" t="str">
        <f t="shared" ref="J18:J24" si="2">$J$2&amp;".3"</f>
        <v>4.7.3</v>
      </c>
    </row>
    <row r="19" spans="1:13" ht="12" customHeight="1" x14ac:dyDescent="0.2">
      <c r="B19" s="14" t="s">
        <v>16</v>
      </c>
      <c r="D19" s="3">
        <v>930</v>
      </c>
      <c r="E19" s="3" t="s">
        <v>12</v>
      </c>
      <c r="F19" s="10">
        <f>'4.7.1 - 4.7.3'!G175</f>
        <v>698</v>
      </c>
      <c r="G19" s="3" t="str">
        <f>'4.7.1 - 4.7.3'!F175</f>
        <v>CA</v>
      </c>
      <c r="H19" s="60" t="s">
        <v>14</v>
      </c>
      <c r="I19" s="10">
        <f t="shared" ref="I19:I24" si="3">IF(H19="Situs",IF(G19="WA",F19,0),H19*F19)</f>
        <v>0</v>
      </c>
      <c r="J19" s="3" t="str">
        <f t="shared" si="2"/>
        <v>4.7.3</v>
      </c>
      <c r="K19" s="12"/>
    </row>
    <row r="20" spans="1:13" ht="12" customHeight="1" x14ac:dyDescent="0.2">
      <c r="B20" s="14" t="s">
        <v>16</v>
      </c>
      <c r="D20" s="3">
        <v>930</v>
      </c>
      <c r="E20" s="3" t="s">
        <v>12</v>
      </c>
      <c r="F20" s="10">
        <f>'4.7.1 - 4.7.3'!G176</f>
        <v>146706.1</v>
      </c>
      <c r="G20" s="3" t="s">
        <v>17</v>
      </c>
      <c r="H20" s="59" t="s">
        <v>14</v>
      </c>
      <c r="I20" s="10">
        <f t="shared" si="3"/>
        <v>0</v>
      </c>
      <c r="J20" s="3" t="str">
        <f t="shared" si="2"/>
        <v>4.7.3</v>
      </c>
    </row>
    <row r="21" spans="1:13" ht="12" customHeight="1" x14ac:dyDescent="0.2">
      <c r="B21" s="14" t="s">
        <v>16</v>
      </c>
      <c r="D21" s="3">
        <v>930</v>
      </c>
      <c r="E21" s="3" t="s">
        <v>12</v>
      </c>
      <c r="F21" s="10">
        <f>'4.7.1 - 4.7.3'!G177</f>
        <v>18887</v>
      </c>
      <c r="G21" s="3" t="s">
        <v>18</v>
      </c>
      <c r="H21" s="59" t="s">
        <v>14</v>
      </c>
      <c r="I21" s="10">
        <f>IF(H21="Situs",IF(G21="WA",F21,0),H21*F21)</f>
        <v>18887</v>
      </c>
      <c r="J21" s="3" t="str">
        <f t="shared" si="2"/>
        <v>4.7.3</v>
      </c>
    </row>
    <row r="22" spans="1:13" ht="12" customHeight="1" x14ac:dyDescent="0.2">
      <c r="A22" s="9"/>
      <c r="B22" s="14" t="s">
        <v>16</v>
      </c>
      <c r="D22" s="3">
        <v>930</v>
      </c>
      <c r="E22" s="3" t="s">
        <v>12</v>
      </c>
      <c r="F22" s="10">
        <f>'4.7.1 - 4.7.3'!G178</f>
        <v>99772</v>
      </c>
      <c r="G22" s="3" t="s">
        <v>19</v>
      </c>
      <c r="H22" s="59" t="s">
        <v>14</v>
      </c>
      <c r="I22" s="10">
        <f t="shared" si="3"/>
        <v>0</v>
      </c>
      <c r="J22" s="3" t="str">
        <f t="shared" si="2"/>
        <v>4.7.3</v>
      </c>
    </row>
    <row r="23" spans="1:13" ht="12" customHeight="1" x14ac:dyDescent="0.2">
      <c r="B23" s="14" t="s">
        <v>16</v>
      </c>
      <c r="D23" s="3">
        <v>930</v>
      </c>
      <c r="E23" s="3" t="s">
        <v>12</v>
      </c>
      <c r="F23" s="10">
        <f>'4.7.1 - 4.7.3'!G179</f>
        <v>10823</v>
      </c>
      <c r="G23" s="3" t="s">
        <v>20</v>
      </c>
      <c r="H23" s="59" t="s">
        <v>14</v>
      </c>
      <c r="I23" s="10">
        <f t="shared" si="3"/>
        <v>0</v>
      </c>
      <c r="J23" s="3" t="str">
        <f t="shared" si="2"/>
        <v>4.7.3</v>
      </c>
    </row>
    <row r="24" spans="1:13" ht="12" customHeight="1" x14ac:dyDescent="0.2">
      <c r="B24" s="14" t="s">
        <v>16</v>
      </c>
      <c r="D24" s="3">
        <v>930</v>
      </c>
      <c r="E24" s="3" t="s">
        <v>12</v>
      </c>
      <c r="F24" s="10">
        <f>'4.7.1 - 4.7.3'!G180</f>
        <v>77974</v>
      </c>
      <c r="G24" s="3" t="s">
        <v>13</v>
      </c>
      <c r="H24" s="59" t="s">
        <v>14</v>
      </c>
      <c r="I24" s="10">
        <f t="shared" si="3"/>
        <v>0</v>
      </c>
      <c r="J24" s="3" t="str">
        <f t="shared" si="2"/>
        <v>4.7.3</v>
      </c>
    </row>
    <row r="25" spans="1:13" ht="14.25" customHeight="1" thickBot="1" x14ac:dyDescent="0.25">
      <c r="B25" s="14"/>
      <c r="D25" s="3"/>
      <c r="E25" s="3"/>
      <c r="F25" s="13">
        <f>SUM(F18:F24)</f>
        <v>1907456.9600000002</v>
      </c>
      <c r="G25" s="10"/>
      <c r="H25" s="15"/>
      <c r="I25" s="13">
        <f>SUM(I18:I24)</f>
        <v>128881.98252364168</v>
      </c>
      <c r="J25" s="3"/>
    </row>
    <row r="26" spans="1:13" ht="12" customHeight="1" thickTop="1" x14ac:dyDescent="0.2">
      <c r="B26" s="16"/>
      <c r="D26" s="3"/>
      <c r="E26" s="3"/>
      <c r="F26" s="10"/>
      <c r="G26" s="3"/>
      <c r="H26" s="11"/>
      <c r="I26" s="10"/>
      <c r="J26" s="3"/>
    </row>
    <row r="27" spans="1:13" ht="12" customHeight="1" thickBot="1" x14ac:dyDescent="0.25">
      <c r="B27" s="16"/>
      <c r="D27" s="3"/>
      <c r="E27" s="3"/>
      <c r="F27" s="17">
        <f>F25+F15</f>
        <v>0</v>
      </c>
      <c r="G27" s="3"/>
      <c r="H27" s="11"/>
      <c r="I27" s="17">
        <f>I25+I15</f>
        <v>-767.83106542847236</v>
      </c>
      <c r="J27" s="3"/>
    </row>
    <row r="28" spans="1:13" ht="12" customHeight="1" x14ac:dyDescent="0.2">
      <c r="B28" s="16"/>
      <c r="D28" s="3"/>
      <c r="E28" s="3"/>
      <c r="F28" s="18"/>
      <c r="G28" s="3"/>
      <c r="H28" s="11"/>
      <c r="I28" s="18"/>
      <c r="J28" s="3"/>
    </row>
    <row r="29" spans="1:13" ht="12" customHeight="1" x14ac:dyDescent="0.2">
      <c r="B29" s="16"/>
      <c r="D29" s="3"/>
      <c r="E29" s="3"/>
      <c r="F29" s="10"/>
      <c r="G29" s="3"/>
      <c r="H29" s="11"/>
      <c r="I29" s="10"/>
      <c r="J29" s="3"/>
    </row>
    <row r="30" spans="1:13" ht="12" customHeight="1" x14ac:dyDescent="0.2">
      <c r="B30" s="16"/>
      <c r="D30" s="3"/>
      <c r="E30" s="3"/>
      <c r="F30" s="10"/>
      <c r="G30" s="3"/>
      <c r="H30" s="11"/>
      <c r="I30" s="10"/>
      <c r="J30" s="3"/>
    </row>
    <row r="31" spans="1:13" ht="12" customHeight="1" x14ac:dyDescent="0.2">
      <c r="B31" s="14"/>
      <c r="D31" s="3"/>
      <c r="E31" s="3"/>
      <c r="F31" s="10"/>
      <c r="G31" s="3"/>
      <c r="H31" s="11"/>
      <c r="I31" s="10"/>
      <c r="J31" s="3"/>
    </row>
    <row r="32" spans="1:13" ht="12" customHeight="1" x14ac:dyDescent="0.2">
      <c r="B32" s="16"/>
      <c r="D32" s="3"/>
      <c r="E32" s="3"/>
      <c r="F32" s="10"/>
      <c r="G32" s="3"/>
      <c r="H32" s="11"/>
      <c r="I32" s="10"/>
      <c r="J32" s="3"/>
    </row>
    <row r="33" spans="2:10" ht="12" customHeight="1" x14ac:dyDescent="0.2">
      <c r="B33" s="16"/>
      <c r="D33" s="3"/>
      <c r="E33" s="3"/>
      <c r="F33" s="10"/>
      <c r="G33" s="3"/>
      <c r="H33" s="11"/>
      <c r="I33" s="10"/>
      <c r="J33" s="3"/>
    </row>
    <row r="34" spans="2:10" ht="12" customHeight="1" x14ac:dyDescent="0.2">
      <c r="B34" s="16"/>
      <c r="D34" s="3"/>
      <c r="E34" s="3"/>
      <c r="F34" s="10"/>
      <c r="G34" s="3"/>
      <c r="H34" s="11"/>
      <c r="I34" s="10"/>
      <c r="J34" s="3"/>
    </row>
    <row r="35" spans="2:10" ht="12" customHeight="1" x14ac:dyDescent="0.2">
      <c r="B35" s="16"/>
      <c r="D35" s="3"/>
      <c r="E35" s="3"/>
      <c r="F35" s="10"/>
      <c r="G35" s="3"/>
      <c r="H35" s="11"/>
      <c r="I35" s="10"/>
      <c r="J35" s="3"/>
    </row>
    <row r="36" spans="2:10" ht="12" customHeight="1" x14ac:dyDescent="0.2">
      <c r="B36" s="16"/>
      <c r="D36" s="3"/>
      <c r="E36" s="3"/>
      <c r="F36" s="10"/>
      <c r="G36" s="3"/>
      <c r="H36" s="11"/>
      <c r="I36" s="10"/>
      <c r="J36" s="3"/>
    </row>
    <row r="37" spans="2:10" ht="12" customHeight="1" x14ac:dyDescent="0.2">
      <c r="B37" s="16"/>
      <c r="D37" s="3"/>
      <c r="E37" s="3"/>
      <c r="F37" s="10"/>
      <c r="G37" s="3"/>
      <c r="H37" s="11"/>
      <c r="I37" s="10"/>
      <c r="J37" s="3"/>
    </row>
    <row r="38" spans="2:10" ht="12" customHeight="1" x14ac:dyDescent="0.2">
      <c r="B38" s="16"/>
      <c r="D38" s="3"/>
      <c r="E38" s="3"/>
      <c r="F38" s="10"/>
      <c r="G38" s="3"/>
      <c r="H38" s="11"/>
      <c r="I38" s="10"/>
      <c r="J38" s="3"/>
    </row>
    <row r="39" spans="2:10" ht="12" customHeight="1" x14ac:dyDescent="0.2">
      <c r="B39" s="16"/>
      <c r="D39" s="3"/>
      <c r="E39" s="3"/>
      <c r="F39" s="10"/>
      <c r="G39" s="3"/>
      <c r="H39" s="11"/>
      <c r="I39" s="10"/>
      <c r="J39" s="3"/>
    </row>
    <row r="40" spans="2:10" ht="12" customHeight="1" x14ac:dyDescent="0.2">
      <c r="B40" s="16"/>
      <c r="D40" s="3"/>
      <c r="E40" s="3"/>
      <c r="F40" s="10"/>
      <c r="G40" s="3"/>
      <c r="H40" s="11"/>
      <c r="I40" s="10"/>
      <c r="J40" s="3"/>
    </row>
    <row r="41" spans="2:10" ht="12" customHeight="1" x14ac:dyDescent="0.2">
      <c r="B41" s="16"/>
      <c r="D41" s="3"/>
      <c r="E41" s="3"/>
      <c r="F41" s="10"/>
      <c r="G41" s="3"/>
      <c r="H41" s="11"/>
      <c r="I41" s="10"/>
      <c r="J41" s="3"/>
    </row>
    <row r="42" spans="2:10" ht="12" customHeight="1" x14ac:dyDescent="0.2">
      <c r="B42" s="16"/>
      <c r="D42" s="3"/>
      <c r="E42" s="3"/>
      <c r="F42" s="10"/>
      <c r="G42" s="3"/>
      <c r="H42" s="11"/>
      <c r="I42" s="10"/>
      <c r="J42" s="3"/>
    </row>
    <row r="43" spans="2:10" ht="12" customHeight="1" x14ac:dyDescent="0.2">
      <c r="B43" s="16"/>
      <c r="D43" s="3"/>
      <c r="E43" s="3"/>
      <c r="F43" s="10"/>
      <c r="G43" s="3"/>
      <c r="H43" s="11"/>
      <c r="I43" s="10"/>
      <c r="J43" s="3"/>
    </row>
    <row r="44" spans="2:10" ht="12" customHeight="1" x14ac:dyDescent="0.2">
      <c r="B44" s="16"/>
      <c r="D44" s="3"/>
      <c r="E44" s="3"/>
      <c r="F44" s="10"/>
      <c r="G44" s="3"/>
      <c r="H44" s="11"/>
      <c r="I44" s="10"/>
      <c r="J44" s="3"/>
    </row>
    <row r="45" spans="2:10" ht="12" customHeight="1" x14ac:dyDescent="0.2">
      <c r="B45" s="16"/>
      <c r="D45" s="3"/>
      <c r="E45" s="3"/>
      <c r="F45" s="10"/>
      <c r="G45" s="3"/>
      <c r="H45" s="11"/>
      <c r="I45" s="10"/>
      <c r="J45" s="3"/>
    </row>
    <row r="46" spans="2:10" ht="12" customHeight="1" x14ac:dyDescent="0.2">
      <c r="B46" s="16"/>
      <c r="D46" s="3"/>
      <c r="E46" s="3"/>
      <c r="F46" s="10"/>
      <c r="G46" s="3"/>
      <c r="H46" s="11"/>
      <c r="I46" s="10"/>
      <c r="J46" s="3"/>
    </row>
    <row r="47" spans="2:10" ht="12" customHeight="1" x14ac:dyDescent="0.2">
      <c r="B47" s="16"/>
      <c r="D47" s="3"/>
      <c r="E47" s="3"/>
      <c r="F47" s="10"/>
      <c r="G47" s="3"/>
      <c r="H47" s="11"/>
      <c r="I47" s="10"/>
      <c r="J47" s="3"/>
    </row>
    <row r="48" spans="2:10" ht="12" customHeight="1" x14ac:dyDescent="0.2">
      <c r="B48" s="16"/>
      <c r="D48" s="3"/>
      <c r="E48" s="3"/>
      <c r="F48" s="10"/>
      <c r="G48" s="3"/>
      <c r="H48" s="11"/>
      <c r="I48" s="10"/>
      <c r="J48" s="3"/>
    </row>
    <row r="49" spans="1:10" ht="12" customHeight="1" x14ac:dyDescent="0.2">
      <c r="B49" s="16"/>
      <c r="D49" s="3"/>
      <c r="E49" s="3"/>
      <c r="F49" s="10"/>
      <c r="G49" s="3"/>
      <c r="H49" s="11"/>
      <c r="I49" s="10"/>
      <c r="J49" s="3"/>
    </row>
    <row r="50" spans="1:10" ht="12" customHeight="1" x14ac:dyDescent="0.2">
      <c r="D50" s="3"/>
      <c r="E50" s="3"/>
      <c r="F50" s="10"/>
      <c r="G50" s="3"/>
      <c r="H50" s="11"/>
      <c r="I50" s="10"/>
      <c r="J50" s="3"/>
    </row>
    <row r="51" spans="1:10" ht="12" customHeight="1" x14ac:dyDescent="0.2">
      <c r="D51" s="3"/>
      <c r="E51" s="3"/>
      <c r="F51" s="10"/>
      <c r="G51" s="3"/>
      <c r="H51" s="11"/>
      <c r="I51" s="10"/>
      <c r="J51" s="3"/>
    </row>
    <row r="52" spans="1:10" ht="12" customHeight="1" thickBot="1" x14ac:dyDescent="0.25">
      <c r="B52" s="5" t="s">
        <v>21</v>
      </c>
      <c r="D52" s="3"/>
      <c r="E52" s="3"/>
      <c r="F52" s="3"/>
      <c r="G52" s="3"/>
      <c r="H52" s="3"/>
      <c r="I52" s="3"/>
      <c r="J52" s="3"/>
    </row>
    <row r="53" spans="1:10" ht="12" customHeight="1" x14ac:dyDescent="0.2">
      <c r="A53" s="52"/>
      <c r="B53" s="53" t="s">
        <v>184</v>
      </c>
      <c r="C53" s="53"/>
      <c r="D53" s="53"/>
      <c r="E53" s="53"/>
      <c r="F53" s="53"/>
      <c r="G53" s="53"/>
      <c r="H53" s="53"/>
      <c r="I53" s="53"/>
      <c r="J53" s="54"/>
    </row>
    <row r="54" spans="1:10" ht="12" customHeight="1" x14ac:dyDescent="0.2">
      <c r="A54" s="19"/>
      <c r="B54" s="55"/>
      <c r="C54" s="55"/>
      <c r="D54" s="55"/>
      <c r="E54" s="55"/>
      <c r="F54" s="55"/>
      <c r="G54" s="55"/>
      <c r="H54" s="55"/>
      <c r="I54" s="55"/>
      <c r="J54" s="56"/>
    </row>
    <row r="55" spans="1:10" ht="12" customHeight="1" x14ac:dyDescent="0.2">
      <c r="A55" s="19"/>
      <c r="B55" s="55"/>
      <c r="C55" s="55"/>
      <c r="D55" s="55"/>
      <c r="E55" s="55"/>
      <c r="F55" s="55"/>
      <c r="G55" s="55"/>
      <c r="H55" s="55"/>
      <c r="I55" s="55"/>
      <c r="J55" s="56"/>
    </row>
    <row r="56" spans="1:10" ht="12" customHeight="1" x14ac:dyDescent="0.2">
      <c r="A56" s="19"/>
      <c r="B56" s="55"/>
      <c r="C56" s="55"/>
      <c r="D56" s="55"/>
      <c r="E56" s="55"/>
      <c r="F56" s="55"/>
      <c r="G56" s="55"/>
      <c r="H56" s="55"/>
      <c r="I56" s="55"/>
      <c r="J56" s="56"/>
    </row>
    <row r="57" spans="1:10" ht="12" customHeight="1" x14ac:dyDescent="0.2">
      <c r="A57" s="19"/>
      <c r="B57" s="55"/>
      <c r="C57" s="55"/>
      <c r="D57" s="55"/>
      <c r="E57" s="55"/>
      <c r="F57" s="55"/>
      <c r="G57" s="55"/>
      <c r="H57" s="55"/>
      <c r="I57" s="55"/>
      <c r="J57" s="56"/>
    </row>
    <row r="58" spans="1:10" ht="12" customHeight="1" x14ac:dyDescent="0.2">
      <c r="A58" s="19"/>
      <c r="B58" s="55"/>
      <c r="C58" s="55"/>
      <c r="D58" s="55"/>
      <c r="E58" s="55"/>
      <c r="F58" s="55"/>
      <c r="G58" s="55"/>
      <c r="H58" s="55"/>
      <c r="I58" s="55"/>
      <c r="J58" s="56"/>
    </row>
    <row r="59" spans="1:10" ht="12" customHeight="1" x14ac:dyDescent="0.2">
      <c r="A59" s="19"/>
      <c r="B59" s="55"/>
      <c r="C59" s="55"/>
      <c r="D59" s="55"/>
      <c r="E59" s="55"/>
      <c r="F59" s="55"/>
      <c r="G59" s="55"/>
      <c r="H59" s="55"/>
      <c r="I59" s="55"/>
      <c r="J59" s="56"/>
    </row>
    <row r="60" spans="1:10" ht="12" customHeight="1" x14ac:dyDescent="0.2">
      <c r="A60" s="19"/>
      <c r="B60" s="55"/>
      <c r="C60" s="55"/>
      <c r="D60" s="55"/>
      <c r="E60" s="55"/>
      <c r="F60" s="55"/>
      <c r="G60" s="55"/>
      <c r="H60" s="55"/>
      <c r="I60" s="55"/>
      <c r="J60" s="56"/>
    </row>
    <row r="61" spans="1:10" ht="12" customHeight="1" thickBot="1" x14ac:dyDescent="0.25">
      <c r="A61" s="20"/>
      <c r="B61" s="57"/>
      <c r="C61" s="57"/>
      <c r="D61" s="57"/>
      <c r="E61" s="57"/>
      <c r="F61" s="57"/>
      <c r="G61" s="57"/>
      <c r="H61" s="57"/>
      <c r="I61" s="57"/>
      <c r="J61" s="58"/>
    </row>
    <row r="62" spans="1:10" ht="12" customHeight="1" x14ac:dyDescent="0.2"/>
    <row r="64" spans="1:10" x14ac:dyDescent="0.2">
      <c r="D64" s="7"/>
      <c r="G64" s="7"/>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row r="77" spans="4:4" x14ac:dyDescent="0.2">
      <c r="D77" s="21"/>
    </row>
    <row r="78" spans="4:4" x14ac:dyDescent="0.2">
      <c r="D78" s="21"/>
    </row>
    <row r="79" spans="4:4" x14ac:dyDescent="0.2">
      <c r="D79" s="21"/>
    </row>
    <row r="80" spans="4:4" x14ac:dyDescent="0.2">
      <c r="D80" s="21"/>
    </row>
    <row r="81" spans="4:4" x14ac:dyDescent="0.2">
      <c r="D81" s="21"/>
    </row>
    <row r="82" spans="4:4" x14ac:dyDescent="0.2">
      <c r="D82" s="21"/>
    </row>
    <row r="83" spans="4:4" x14ac:dyDescent="0.2">
      <c r="D83" s="21"/>
    </row>
    <row r="84" spans="4:4" x14ac:dyDescent="0.2">
      <c r="D84" s="21"/>
    </row>
    <row r="85" spans="4:4" x14ac:dyDescent="0.2">
      <c r="D85" s="21"/>
    </row>
    <row r="86" spans="4:4" x14ac:dyDescent="0.2">
      <c r="D86" s="21"/>
    </row>
    <row r="87" spans="4:4" x14ac:dyDescent="0.2">
      <c r="D87" s="21"/>
    </row>
    <row r="88" spans="4:4" x14ac:dyDescent="0.2">
      <c r="D88" s="21"/>
    </row>
    <row r="89" spans="4:4" x14ac:dyDescent="0.2">
      <c r="D89" s="21"/>
    </row>
    <row r="90" spans="4:4" x14ac:dyDescent="0.2">
      <c r="D90" s="21"/>
    </row>
    <row r="91" spans="4:4" x14ac:dyDescent="0.2">
      <c r="D91" s="21"/>
    </row>
    <row r="92" spans="4:4" x14ac:dyDescent="0.2">
      <c r="D92" s="21"/>
    </row>
    <row r="93" spans="4:4" x14ac:dyDescent="0.2">
      <c r="D93" s="21"/>
    </row>
    <row r="94" spans="4:4" x14ac:dyDescent="0.2">
      <c r="D94" s="21"/>
    </row>
    <row r="95" spans="4:4" x14ac:dyDescent="0.2">
      <c r="D95" s="21"/>
    </row>
    <row r="96" spans="4:4" x14ac:dyDescent="0.2">
      <c r="D96" s="21"/>
    </row>
    <row r="97" spans="4:4" x14ac:dyDescent="0.2">
      <c r="D97" s="21"/>
    </row>
    <row r="98" spans="4:4" x14ac:dyDescent="0.2">
      <c r="D98" s="21"/>
    </row>
    <row r="99" spans="4:4" x14ac:dyDescent="0.2">
      <c r="D99" s="21"/>
    </row>
    <row r="100" spans="4:4" x14ac:dyDescent="0.2">
      <c r="D100" s="21"/>
    </row>
    <row r="101" spans="4:4" x14ac:dyDescent="0.2">
      <c r="D101" s="21"/>
    </row>
    <row r="102" spans="4:4" x14ac:dyDescent="0.2">
      <c r="D102" s="21"/>
    </row>
    <row r="103" spans="4:4" x14ac:dyDescent="0.2">
      <c r="D103" s="21"/>
    </row>
    <row r="104" spans="4:4" x14ac:dyDescent="0.2">
      <c r="D104" s="21"/>
    </row>
    <row r="105" spans="4:4" x14ac:dyDescent="0.2">
      <c r="D105" s="21"/>
    </row>
    <row r="106" spans="4:4" x14ac:dyDescent="0.2">
      <c r="D106" s="21"/>
    </row>
    <row r="107" spans="4:4" x14ac:dyDescent="0.2">
      <c r="D107" s="21"/>
    </row>
    <row r="108" spans="4:4" x14ac:dyDescent="0.2">
      <c r="D108" s="21"/>
    </row>
    <row r="109" spans="4:4" x14ac:dyDescent="0.2">
      <c r="D109" s="21"/>
    </row>
    <row r="110" spans="4:4" x14ac:dyDescent="0.2">
      <c r="D110" s="21"/>
    </row>
    <row r="111" spans="4:4" x14ac:dyDescent="0.2">
      <c r="D111" s="21"/>
    </row>
    <row r="112" spans="4:4" x14ac:dyDescent="0.2">
      <c r="D112" s="21"/>
    </row>
    <row r="113" spans="4:4" x14ac:dyDescent="0.2">
      <c r="D113" s="21"/>
    </row>
    <row r="114" spans="4:4" x14ac:dyDescent="0.2">
      <c r="D114" s="21"/>
    </row>
    <row r="115" spans="4:4" x14ac:dyDescent="0.2">
      <c r="D115" s="21"/>
    </row>
    <row r="116" spans="4:4" x14ac:dyDescent="0.2">
      <c r="D116" s="21"/>
    </row>
    <row r="117" spans="4:4" x14ac:dyDescent="0.2">
      <c r="D117" s="21"/>
    </row>
    <row r="118" spans="4:4" x14ac:dyDescent="0.2">
      <c r="D118" s="21"/>
    </row>
    <row r="119" spans="4:4" x14ac:dyDescent="0.2">
      <c r="D119" s="21"/>
    </row>
    <row r="120" spans="4:4" x14ac:dyDescent="0.2">
      <c r="D120" s="21"/>
    </row>
    <row r="121" spans="4:4" x14ac:dyDescent="0.2">
      <c r="D121" s="21"/>
    </row>
    <row r="122" spans="4:4" x14ac:dyDescent="0.2">
      <c r="D122" s="21"/>
    </row>
    <row r="123" spans="4:4" x14ac:dyDescent="0.2">
      <c r="D123" s="21"/>
    </row>
    <row r="124" spans="4:4" x14ac:dyDescent="0.2">
      <c r="D124" s="21"/>
    </row>
    <row r="125" spans="4:4" x14ac:dyDescent="0.2">
      <c r="D125" s="21"/>
    </row>
    <row r="126" spans="4:4" x14ac:dyDescent="0.2">
      <c r="D126" s="21"/>
    </row>
    <row r="127" spans="4:4" x14ac:dyDescent="0.2">
      <c r="D127" s="21"/>
    </row>
    <row r="128" spans="4:4" x14ac:dyDescent="0.2">
      <c r="D128" s="21"/>
    </row>
    <row r="129" spans="4:4" x14ac:dyDescent="0.2">
      <c r="D129" s="21"/>
    </row>
    <row r="130" spans="4:4" x14ac:dyDescent="0.2">
      <c r="D130" s="21"/>
    </row>
    <row r="131" spans="4:4" x14ac:dyDescent="0.2">
      <c r="D131" s="21"/>
    </row>
    <row r="132" spans="4:4" x14ac:dyDescent="0.2">
      <c r="D132" s="21"/>
    </row>
    <row r="133" spans="4:4" x14ac:dyDescent="0.2">
      <c r="D133" s="21"/>
    </row>
    <row r="134" spans="4:4" x14ac:dyDescent="0.2">
      <c r="D134" s="21"/>
    </row>
    <row r="135" spans="4:4" x14ac:dyDescent="0.2">
      <c r="D135" s="21"/>
    </row>
    <row r="136" spans="4:4" x14ac:dyDescent="0.2">
      <c r="D136" s="21"/>
    </row>
    <row r="137" spans="4:4" x14ac:dyDescent="0.2">
      <c r="D137" s="21"/>
    </row>
    <row r="138" spans="4:4" x14ac:dyDescent="0.2">
      <c r="D138" s="21"/>
    </row>
    <row r="139" spans="4:4" x14ac:dyDescent="0.2">
      <c r="D139" s="21"/>
    </row>
    <row r="140" spans="4:4" x14ac:dyDescent="0.2">
      <c r="D140" s="21"/>
    </row>
    <row r="141" spans="4:4" x14ac:dyDescent="0.2">
      <c r="D141" s="21"/>
    </row>
    <row r="142" spans="4:4" x14ac:dyDescent="0.2">
      <c r="D142" s="21"/>
    </row>
    <row r="143" spans="4:4" x14ac:dyDescent="0.2">
      <c r="D143" s="21"/>
    </row>
    <row r="144" spans="4:4" x14ac:dyDescent="0.2">
      <c r="D144" s="21"/>
    </row>
    <row r="145" spans="4:4" x14ac:dyDescent="0.2">
      <c r="D145" s="21"/>
    </row>
    <row r="146" spans="4:4" x14ac:dyDescent="0.2">
      <c r="D146" s="21"/>
    </row>
    <row r="147" spans="4:4" x14ac:dyDescent="0.2">
      <c r="D147" s="21"/>
    </row>
    <row r="148" spans="4:4" x14ac:dyDescent="0.2">
      <c r="D148" s="21"/>
    </row>
    <row r="149" spans="4:4" x14ac:dyDescent="0.2">
      <c r="D149" s="21"/>
    </row>
    <row r="150" spans="4:4" x14ac:dyDescent="0.2">
      <c r="D150" s="21"/>
    </row>
    <row r="151" spans="4:4" x14ac:dyDescent="0.2">
      <c r="D151" s="21"/>
    </row>
    <row r="152" spans="4:4" x14ac:dyDescent="0.2">
      <c r="D152" s="21"/>
    </row>
    <row r="153" spans="4:4" x14ac:dyDescent="0.2">
      <c r="D153" s="21"/>
    </row>
    <row r="154" spans="4:4" x14ac:dyDescent="0.2">
      <c r="D154" s="21"/>
    </row>
    <row r="155" spans="4:4" x14ac:dyDescent="0.2">
      <c r="D155" s="21"/>
    </row>
    <row r="156" spans="4:4" x14ac:dyDescent="0.2">
      <c r="D156" s="21"/>
    </row>
    <row r="157" spans="4:4" x14ac:dyDescent="0.2">
      <c r="D157" s="21"/>
    </row>
    <row r="158" spans="4:4" x14ac:dyDescent="0.2">
      <c r="D158" s="21"/>
    </row>
    <row r="159" spans="4:4" x14ac:dyDescent="0.2">
      <c r="D159" s="21"/>
    </row>
    <row r="160" spans="4:4" x14ac:dyDescent="0.2">
      <c r="D160" s="21"/>
    </row>
    <row r="161" spans="4:4" x14ac:dyDescent="0.2">
      <c r="D161" s="21"/>
    </row>
    <row r="162" spans="4:4" x14ac:dyDescent="0.2">
      <c r="D162" s="21"/>
    </row>
    <row r="163" spans="4:4" x14ac:dyDescent="0.2">
      <c r="D163" s="21"/>
    </row>
    <row r="164" spans="4:4" x14ac:dyDescent="0.2">
      <c r="D164" s="21"/>
    </row>
    <row r="165" spans="4:4" x14ac:dyDescent="0.2">
      <c r="D165" s="21"/>
    </row>
    <row r="166" spans="4:4" x14ac:dyDescent="0.2">
      <c r="D166" s="21"/>
    </row>
    <row r="167" spans="4:4" x14ac:dyDescent="0.2">
      <c r="D167" s="21"/>
    </row>
    <row r="168" spans="4:4" x14ac:dyDescent="0.2">
      <c r="D168" s="21"/>
    </row>
    <row r="169" spans="4:4" x14ac:dyDescent="0.2">
      <c r="D169" s="21"/>
    </row>
    <row r="170" spans="4:4" x14ac:dyDescent="0.2">
      <c r="D170" s="21"/>
    </row>
    <row r="171" spans="4:4" x14ac:dyDescent="0.2">
      <c r="D171" s="21"/>
    </row>
    <row r="172" spans="4:4" x14ac:dyDescent="0.2">
      <c r="D172" s="21"/>
    </row>
    <row r="173" spans="4:4" x14ac:dyDescent="0.2">
      <c r="D173" s="21"/>
    </row>
    <row r="174" spans="4:4" x14ac:dyDescent="0.2">
      <c r="D174" s="21"/>
    </row>
    <row r="175" spans="4:4" x14ac:dyDescent="0.2">
      <c r="D175" s="21"/>
    </row>
    <row r="176" spans="4:4" x14ac:dyDescent="0.2">
      <c r="D176" s="21"/>
    </row>
    <row r="177" spans="4:4" x14ac:dyDescent="0.2">
      <c r="D177" s="21"/>
    </row>
    <row r="178" spans="4:4" x14ac:dyDescent="0.2">
      <c r="D178" s="21"/>
    </row>
    <row r="179" spans="4:4" x14ac:dyDescent="0.2">
      <c r="D179" s="21"/>
    </row>
    <row r="180" spans="4:4" x14ac:dyDescent="0.2">
      <c r="D180" s="21"/>
    </row>
    <row r="181" spans="4:4" x14ac:dyDescent="0.2">
      <c r="D181" s="21"/>
    </row>
    <row r="182" spans="4:4" x14ac:dyDescent="0.2">
      <c r="D182" s="21"/>
    </row>
    <row r="183" spans="4:4" x14ac:dyDescent="0.2">
      <c r="D183" s="21"/>
    </row>
    <row r="184" spans="4:4" x14ac:dyDescent="0.2">
      <c r="D184" s="21"/>
    </row>
    <row r="185" spans="4:4" x14ac:dyDescent="0.2">
      <c r="D185" s="21"/>
    </row>
    <row r="186" spans="4:4" x14ac:dyDescent="0.2">
      <c r="D186" s="21"/>
    </row>
    <row r="187" spans="4:4" x14ac:dyDescent="0.2">
      <c r="D187" s="21"/>
    </row>
    <row r="188" spans="4:4" x14ac:dyDescent="0.2">
      <c r="D188" s="21"/>
    </row>
    <row r="189" spans="4:4" x14ac:dyDescent="0.2">
      <c r="D189" s="21"/>
    </row>
    <row r="190" spans="4:4" x14ac:dyDescent="0.2">
      <c r="D190" s="21"/>
    </row>
    <row r="191" spans="4:4" x14ac:dyDescent="0.2">
      <c r="D191" s="21"/>
    </row>
    <row r="192" spans="4:4" x14ac:dyDescent="0.2">
      <c r="D192" s="21"/>
    </row>
    <row r="193" spans="4:4" x14ac:dyDescent="0.2">
      <c r="D193" s="21"/>
    </row>
    <row r="194" spans="4:4" x14ac:dyDescent="0.2">
      <c r="D194" s="21"/>
    </row>
    <row r="195" spans="4:4" x14ac:dyDescent="0.2">
      <c r="D195" s="21"/>
    </row>
    <row r="196" spans="4:4" x14ac:dyDescent="0.2">
      <c r="D196" s="21"/>
    </row>
    <row r="197" spans="4:4" x14ac:dyDescent="0.2">
      <c r="D197" s="21"/>
    </row>
    <row r="198" spans="4:4" x14ac:dyDescent="0.2">
      <c r="D198" s="21"/>
    </row>
    <row r="199" spans="4:4" x14ac:dyDescent="0.2">
      <c r="D199" s="21"/>
    </row>
    <row r="200" spans="4:4" x14ac:dyDescent="0.2">
      <c r="D200" s="21"/>
    </row>
    <row r="201" spans="4:4" x14ac:dyDescent="0.2">
      <c r="D201" s="21"/>
    </row>
    <row r="202" spans="4:4" x14ac:dyDescent="0.2">
      <c r="D202" s="21"/>
    </row>
    <row r="203" spans="4:4" x14ac:dyDescent="0.2">
      <c r="D203" s="21"/>
    </row>
    <row r="204" spans="4:4" x14ac:dyDescent="0.2">
      <c r="D204" s="21"/>
    </row>
    <row r="205" spans="4:4" x14ac:dyDescent="0.2">
      <c r="D205" s="21"/>
    </row>
    <row r="206" spans="4:4" x14ac:dyDescent="0.2">
      <c r="D206" s="21"/>
    </row>
    <row r="207" spans="4:4" x14ac:dyDescent="0.2">
      <c r="D207" s="21"/>
    </row>
    <row r="208" spans="4:4" x14ac:dyDescent="0.2">
      <c r="D208" s="21"/>
    </row>
    <row r="209" spans="4:4" x14ac:dyDescent="0.2">
      <c r="D209" s="21"/>
    </row>
    <row r="210" spans="4:4" x14ac:dyDescent="0.2">
      <c r="D210" s="21"/>
    </row>
    <row r="211" spans="4:4" x14ac:dyDescent="0.2">
      <c r="D211" s="21"/>
    </row>
    <row r="212" spans="4:4" x14ac:dyDescent="0.2">
      <c r="D212" s="21"/>
    </row>
    <row r="213" spans="4:4" x14ac:dyDescent="0.2">
      <c r="D213" s="21"/>
    </row>
    <row r="214" spans="4:4" x14ac:dyDescent="0.2">
      <c r="D214" s="21"/>
    </row>
    <row r="215" spans="4:4" x14ac:dyDescent="0.2">
      <c r="D215" s="21"/>
    </row>
    <row r="216" spans="4:4" x14ac:dyDescent="0.2">
      <c r="D216" s="21"/>
    </row>
    <row r="217" spans="4:4" x14ac:dyDescent="0.2">
      <c r="D217" s="21"/>
    </row>
    <row r="218" spans="4:4" x14ac:dyDescent="0.2">
      <c r="D218" s="21"/>
    </row>
    <row r="219" spans="4:4" x14ac:dyDescent="0.2">
      <c r="D219" s="21"/>
    </row>
    <row r="220" spans="4:4" x14ac:dyDescent="0.2">
      <c r="D220" s="21"/>
    </row>
    <row r="221" spans="4:4" x14ac:dyDescent="0.2">
      <c r="D221" s="21"/>
    </row>
    <row r="222" spans="4:4" x14ac:dyDescent="0.2">
      <c r="D222" s="21"/>
    </row>
    <row r="223" spans="4:4" x14ac:dyDescent="0.2">
      <c r="D223" s="21"/>
    </row>
    <row r="224" spans="4:4" x14ac:dyDescent="0.2">
      <c r="D224" s="21"/>
    </row>
    <row r="225" spans="4:4" x14ac:dyDescent="0.2">
      <c r="D225" s="21"/>
    </row>
    <row r="226" spans="4:4" x14ac:dyDescent="0.2">
      <c r="D226" s="21"/>
    </row>
    <row r="227" spans="4:4" x14ac:dyDescent="0.2">
      <c r="D227" s="21"/>
    </row>
    <row r="228" spans="4:4" x14ac:dyDescent="0.2">
      <c r="D228" s="21"/>
    </row>
    <row r="229" spans="4:4" x14ac:dyDescent="0.2">
      <c r="D229" s="21"/>
    </row>
    <row r="230" spans="4:4" x14ac:dyDescent="0.2">
      <c r="D230" s="21"/>
    </row>
    <row r="231" spans="4:4" x14ac:dyDescent="0.2">
      <c r="D231" s="21"/>
    </row>
    <row r="232" spans="4:4" x14ac:dyDescent="0.2">
      <c r="D232" s="21"/>
    </row>
    <row r="233" spans="4:4" x14ac:dyDescent="0.2">
      <c r="D233" s="21"/>
    </row>
    <row r="234" spans="4:4" x14ac:dyDescent="0.2">
      <c r="D234" s="21"/>
    </row>
    <row r="235" spans="4:4" x14ac:dyDescent="0.2">
      <c r="D235" s="21"/>
    </row>
    <row r="236" spans="4:4" x14ac:dyDescent="0.2">
      <c r="D236" s="21"/>
    </row>
    <row r="237" spans="4:4" x14ac:dyDescent="0.2">
      <c r="D237" s="21"/>
    </row>
    <row r="238" spans="4:4" x14ac:dyDescent="0.2">
      <c r="D238" s="21"/>
    </row>
    <row r="239" spans="4:4" x14ac:dyDescent="0.2">
      <c r="D239" s="21"/>
    </row>
    <row r="240" spans="4:4" x14ac:dyDescent="0.2">
      <c r="D240" s="21"/>
    </row>
    <row r="241" spans="4:4" x14ac:dyDescent="0.2">
      <c r="D241" s="21"/>
    </row>
    <row r="242" spans="4:4" x14ac:dyDescent="0.2">
      <c r="D242" s="21"/>
    </row>
    <row r="243" spans="4:4" x14ac:dyDescent="0.2">
      <c r="D243" s="21"/>
    </row>
    <row r="244" spans="4:4" x14ac:dyDescent="0.2">
      <c r="D244" s="21"/>
    </row>
    <row r="245" spans="4:4" x14ac:dyDescent="0.2">
      <c r="D245" s="21"/>
    </row>
    <row r="246" spans="4:4" x14ac:dyDescent="0.2">
      <c r="D246" s="21"/>
    </row>
    <row r="247" spans="4:4" x14ac:dyDescent="0.2">
      <c r="D247" s="21"/>
    </row>
    <row r="248" spans="4:4" x14ac:dyDescent="0.2">
      <c r="D248" s="21"/>
    </row>
    <row r="249" spans="4:4" x14ac:dyDescent="0.2">
      <c r="D249" s="21"/>
    </row>
    <row r="250" spans="4:4" x14ac:dyDescent="0.2">
      <c r="D250" s="21"/>
    </row>
    <row r="251" spans="4:4" x14ac:dyDescent="0.2">
      <c r="D251" s="21"/>
    </row>
    <row r="252" spans="4:4" x14ac:dyDescent="0.2">
      <c r="D252" s="21"/>
    </row>
    <row r="253" spans="4:4" x14ac:dyDescent="0.2">
      <c r="D253" s="21"/>
    </row>
    <row r="254" spans="4:4" x14ac:dyDescent="0.2">
      <c r="D254" s="21"/>
    </row>
    <row r="255" spans="4:4" x14ac:dyDescent="0.2">
      <c r="D255" s="21"/>
    </row>
    <row r="256" spans="4:4" x14ac:dyDescent="0.2">
      <c r="D256" s="21"/>
    </row>
    <row r="257" spans="4:4" x14ac:dyDescent="0.2">
      <c r="D257" s="21"/>
    </row>
    <row r="258" spans="4:4" x14ac:dyDescent="0.2">
      <c r="D258" s="21"/>
    </row>
    <row r="259" spans="4:4" x14ac:dyDescent="0.2">
      <c r="D259" s="21"/>
    </row>
    <row r="260" spans="4:4" x14ac:dyDescent="0.2">
      <c r="D260" s="21"/>
    </row>
    <row r="261" spans="4:4" x14ac:dyDescent="0.2">
      <c r="D261" s="21"/>
    </row>
    <row r="262" spans="4:4" x14ac:dyDescent="0.2">
      <c r="D262" s="21"/>
    </row>
    <row r="263" spans="4:4" x14ac:dyDescent="0.2">
      <c r="D263" s="21"/>
    </row>
    <row r="264" spans="4:4" x14ac:dyDescent="0.2">
      <c r="D264" s="21"/>
    </row>
    <row r="265" spans="4:4" x14ac:dyDescent="0.2">
      <c r="D265" s="21"/>
    </row>
    <row r="266" spans="4:4" x14ac:dyDescent="0.2">
      <c r="D266" s="21"/>
    </row>
    <row r="267" spans="4:4" x14ac:dyDescent="0.2">
      <c r="D267" s="21"/>
    </row>
    <row r="268" spans="4:4" x14ac:dyDescent="0.2">
      <c r="D268" s="21"/>
    </row>
    <row r="269" spans="4:4" x14ac:dyDescent="0.2">
      <c r="D269" s="21"/>
    </row>
    <row r="270" spans="4:4" x14ac:dyDescent="0.2">
      <c r="D270" s="21"/>
    </row>
    <row r="271" spans="4:4" x14ac:dyDescent="0.2">
      <c r="D271" s="21"/>
    </row>
    <row r="272" spans="4:4" x14ac:dyDescent="0.2">
      <c r="D272" s="21"/>
    </row>
    <row r="273" spans="4:4" x14ac:dyDescent="0.2">
      <c r="D273" s="21"/>
    </row>
    <row r="274" spans="4:4" x14ac:dyDescent="0.2">
      <c r="D274" s="21"/>
    </row>
    <row r="275" spans="4:4" x14ac:dyDescent="0.2">
      <c r="D275" s="21"/>
    </row>
    <row r="276" spans="4:4" x14ac:dyDescent="0.2">
      <c r="D276" s="21"/>
    </row>
    <row r="277" spans="4:4" x14ac:dyDescent="0.2">
      <c r="D277" s="21"/>
    </row>
    <row r="278" spans="4:4" x14ac:dyDescent="0.2">
      <c r="D278" s="21"/>
    </row>
    <row r="279" spans="4:4" x14ac:dyDescent="0.2">
      <c r="D279" s="21"/>
    </row>
    <row r="280" spans="4:4" x14ac:dyDescent="0.2">
      <c r="D280" s="21"/>
    </row>
    <row r="281" spans="4:4" x14ac:dyDescent="0.2">
      <c r="D281" s="21"/>
    </row>
    <row r="282" spans="4:4" x14ac:dyDescent="0.2">
      <c r="D282" s="21"/>
    </row>
    <row r="283" spans="4:4" x14ac:dyDescent="0.2">
      <c r="D283" s="21"/>
    </row>
    <row r="284" spans="4:4" x14ac:dyDescent="0.2">
      <c r="D284" s="21"/>
    </row>
    <row r="285" spans="4:4" x14ac:dyDescent="0.2">
      <c r="D285" s="21"/>
    </row>
    <row r="286" spans="4:4" x14ac:dyDescent="0.2">
      <c r="D286" s="21"/>
    </row>
    <row r="287" spans="4:4" x14ac:dyDescent="0.2">
      <c r="D287" s="21"/>
    </row>
    <row r="288" spans="4:4" x14ac:dyDescent="0.2">
      <c r="D288" s="21"/>
    </row>
    <row r="289" spans="4:4" x14ac:dyDescent="0.2">
      <c r="D289" s="21"/>
    </row>
    <row r="290" spans="4:4" x14ac:dyDescent="0.2">
      <c r="D290" s="21"/>
    </row>
    <row r="291" spans="4:4" x14ac:dyDescent="0.2">
      <c r="D291" s="21"/>
    </row>
    <row r="292" spans="4:4" x14ac:dyDescent="0.2">
      <c r="D292" s="21"/>
    </row>
    <row r="293" spans="4:4" x14ac:dyDescent="0.2">
      <c r="D293" s="21"/>
    </row>
    <row r="294" spans="4:4" x14ac:dyDescent="0.2">
      <c r="D294" s="21"/>
    </row>
    <row r="295" spans="4:4" x14ac:dyDescent="0.2">
      <c r="D295" s="21"/>
    </row>
    <row r="296" spans="4:4" x14ac:dyDescent="0.2">
      <c r="D296" s="21"/>
    </row>
    <row r="297" spans="4:4" x14ac:dyDescent="0.2">
      <c r="D297" s="21"/>
    </row>
    <row r="298" spans="4:4" x14ac:dyDescent="0.2">
      <c r="D298" s="21"/>
    </row>
    <row r="299" spans="4:4" x14ac:dyDescent="0.2">
      <c r="D299" s="21"/>
    </row>
    <row r="300" spans="4:4" x14ac:dyDescent="0.2">
      <c r="D300" s="21"/>
    </row>
    <row r="301" spans="4:4" x14ac:dyDescent="0.2">
      <c r="D301" s="21"/>
    </row>
    <row r="302" spans="4:4" x14ac:dyDescent="0.2">
      <c r="D302" s="21"/>
    </row>
    <row r="303" spans="4:4" x14ac:dyDescent="0.2">
      <c r="D303" s="21"/>
    </row>
    <row r="304" spans="4:4" x14ac:dyDescent="0.2">
      <c r="D304" s="21"/>
    </row>
    <row r="305" spans="4:4" x14ac:dyDescent="0.2">
      <c r="D305" s="21"/>
    </row>
    <row r="306" spans="4:4" x14ac:dyDescent="0.2">
      <c r="D306" s="21"/>
    </row>
    <row r="307" spans="4:4" x14ac:dyDescent="0.2">
      <c r="D307" s="21"/>
    </row>
    <row r="308" spans="4:4" x14ac:dyDescent="0.2">
      <c r="D308" s="21"/>
    </row>
    <row r="309" spans="4:4" x14ac:dyDescent="0.2">
      <c r="D309" s="21"/>
    </row>
    <row r="310" spans="4:4" x14ac:dyDescent="0.2">
      <c r="D310" s="21"/>
    </row>
    <row r="311" spans="4:4" x14ac:dyDescent="0.2">
      <c r="D311" s="21"/>
    </row>
    <row r="312" spans="4:4" x14ac:dyDescent="0.2">
      <c r="D312" s="21"/>
    </row>
    <row r="313" spans="4:4" x14ac:dyDescent="0.2">
      <c r="D313" s="21"/>
    </row>
    <row r="314" spans="4:4" x14ac:dyDescent="0.2">
      <c r="D314" s="21"/>
    </row>
    <row r="315" spans="4:4" x14ac:dyDescent="0.2">
      <c r="D315" s="21"/>
    </row>
    <row r="316" spans="4:4" x14ac:dyDescent="0.2">
      <c r="D316" s="21"/>
    </row>
    <row r="317" spans="4:4" x14ac:dyDescent="0.2">
      <c r="D317" s="21"/>
    </row>
    <row r="318" spans="4:4" x14ac:dyDescent="0.2">
      <c r="D318" s="21"/>
    </row>
    <row r="319" spans="4:4" x14ac:dyDescent="0.2">
      <c r="D319" s="21"/>
    </row>
    <row r="320" spans="4:4" x14ac:dyDescent="0.2">
      <c r="D320" s="21"/>
    </row>
    <row r="321" spans="4:4" x14ac:dyDescent="0.2">
      <c r="D321" s="21"/>
    </row>
    <row r="322" spans="4:4" x14ac:dyDescent="0.2">
      <c r="D322" s="21"/>
    </row>
    <row r="323" spans="4:4" x14ac:dyDescent="0.2">
      <c r="D323" s="21"/>
    </row>
    <row r="324" spans="4:4" x14ac:dyDescent="0.2">
      <c r="D324" s="21"/>
    </row>
    <row r="325" spans="4:4" x14ac:dyDescent="0.2">
      <c r="D325" s="21"/>
    </row>
    <row r="326" spans="4:4" x14ac:dyDescent="0.2">
      <c r="D326" s="21"/>
    </row>
    <row r="327" spans="4:4" x14ac:dyDescent="0.2">
      <c r="D327" s="21"/>
    </row>
    <row r="328" spans="4:4" x14ac:dyDescent="0.2">
      <c r="D328" s="21"/>
    </row>
    <row r="329" spans="4:4" x14ac:dyDescent="0.2">
      <c r="D329" s="21"/>
    </row>
    <row r="330" spans="4:4" x14ac:dyDescent="0.2">
      <c r="D330" s="21"/>
    </row>
    <row r="331" spans="4:4" x14ac:dyDescent="0.2">
      <c r="D331" s="21"/>
    </row>
    <row r="332" spans="4:4" x14ac:dyDescent="0.2">
      <c r="D332" s="21"/>
    </row>
    <row r="333" spans="4:4" x14ac:dyDescent="0.2">
      <c r="D333" s="21"/>
    </row>
    <row r="334" spans="4:4" x14ac:dyDescent="0.2">
      <c r="D334" s="21"/>
    </row>
    <row r="335" spans="4:4" x14ac:dyDescent="0.2">
      <c r="D335" s="21"/>
    </row>
    <row r="336" spans="4:4" x14ac:dyDescent="0.2">
      <c r="D336" s="21"/>
    </row>
    <row r="337" spans="4:4" x14ac:dyDescent="0.2">
      <c r="D337" s="21"/>
    </row>
    <row r="338" spans="4:4" x14ac:dyDescent="0.2">
      <c r="D338" s="21"/>
    </row>
    <row r="339" spans="4:4" x14ac:dyDescent="0.2">
      <c r="D339" s="21"/>
    </row>
    <row r="340" spans="4:4" x14ac:dyDescent="0.2">
      <c r="D340" s="21"/>
    </row>
    <row r="341" spans="4:4" x14ac:dyDescent="0.2">
      <c r="D341" s="21"/>
    </row>
    <row r="342" spans="4:4" x14ac:dyDescent="0.2">
      <c r="D342" s="21"/>
    </row>
    <row r="343" spans="4:4" x14ac:dyDescent="0.2">
      <c r="D343" s="21"/>
    </row>
    <row r="344" spans="4:4" x14ac:dyDescent="0.2">
      <c r="D344" s="21"/>
    </row>
    <row r="345" spans="4:4" x14ac:dyDescent="0.2">
      <c r="D345" s="21"/>
    </row>
    <row r="346" spans="4:4" x14ac:dyDescent="0.2">
      <c r="D346" s="21"/>
    </row>
    <row r="347" spans="4:4" x14ac:dyDescent="0.2">
      <c r="D347" s="21"/>
    </row>
    <row r="348" spans="4:4" x14ac:dyDescent="0.2">
      <c r="D348" s="21"/>
    </row>
    <row r="349" spans="4:4" x14ac:dyDescent="0.2">
      <c r="D349" s="21"/>
    </row>
    <row r="350" spans="4:4" x14ac:dyDescent="0.2">
      <c r="D350" s="21"/>
    </row>
    <row r="351" spans="4:4" x14ac:dyDescent="0.2">
      <c r="D351" s="21"/>
    </row>
    <row r="352" spans="4:4" x14ac:dyDescent="0.2">
      <c r="D352" s="21"/>
    </row>
    <row r="353" spans="4:4" x14ac:dyDescent="0.2">
      <c r="D353" s="21"/>
    </row>
    <row r="354" spans="4:4" x14ac:dyDescent="0.2">
      <c r="D354" s="21"/>
    </row>
    <row r="355" spans="4:4" x14ac:dyDescent="0.2">
      <c r="D355" s="21"/>
    </row>
    <row r="356" spans="4:4" x14ac:dyDescent="0.2">
      <c r="D356" s="21"/>
    </row>
    <row r="357" spans="4:4" x14ac:dyDescent="0.2">
      <c r="D357" s="21"/>
    </row>
    <row r="358" spans="4:4" x14ac:dyDescent="0.2">
      <c r="D358" s="21"/>
    </row>
    <row r="359" spans="4:4" x14ac:dyDescent="0.2">
      <c r="D359" s="21"/>
    </row>
    <row r="360" spans="4:4" x14ac:dyDescent="0.2">
      <c r="D360" s="21"/>
    </row>
    <row r="361" spans="4:4" x14ac:dyDescent="0.2">
      <c r="D361" s="21"/>
    </row>
    <row r="362" spans="4:4" x14ac:dyDescent="0.2">
      <c r="D362" s="21"/>
    </row>
    <row r="363" spans="4:4" x14ac:dyDescent="0.2">
      <c r="D363" s="21"/>
    </row>
    <row r="364" spans="4:4" x14ac:dyDescent="0.2">
      <c r="D364" s="21"/>
    </row>
    <row r="365" spans="4:4" x14ac:dyDescent="0.2">
      <c r="D365" s="21"/>
    </row>
    <row r="366" spans="4:4" x14ac:dyDescent="0.2">
      <c r="D366" s="21"/>
    </row>
    <row r="367" spans="4:4" x14ac:dyDescent="0.2">
      <c r="D367" s="21"/>
    </row>
    <row r="368" spans="4:4" x14ac:dyDescent="0.2">
      <c r="D368" s="21"/>
    </row>
    <row r="369" spans="4:4" x14ac:dyDescent="0.2">
      <c r="D369" s="21"/>
    </row>
    <row r="370" spans="4:4" x14ac:dyDescent="0.2">
      <c r="D370" s="21"/>
    </row>
    <row r="371" spans="4:4" x14ac:dyDescent="0.2">
      <c r="D371" s="21"/>
    </row>
    <row r="372" spans="4:4" x14ac:dyDescent="0.2">
      <c r="D372" s="21"/>
    </row>
    <row r="373" spans="4:4" x14ac:dyDescent="0.2">
      <c r="D373" s="21"/>
    </row>
    <row r="374" spans="4:4" x14ac:dyDescent="0.2">
      <c r="D374" s="21"/>
    </row>
    <row r="375" spans="4:4" x14ac:dyDescent="0.2">
      <c r="D375" s="21"/>
    </row>
    <row r="376" spans="4:4" x14ac:dyDescent="0.2">
      <c r="D376" s="21"/>
    </row>
    <row r="377" spans="4:4" x14ac:dyDescent="0.2">
      <c r="D377" s="21"/>
    </row>
    <row r="378" spans="4:4" x14ac:dyDescent="0.2">
      <c r="D378" s="21"/>
    </row>
    <row r="379" spans="4:4" x14ac:dyDescent="0.2">
      <c r="D379" s="21"/>
    </row>
    <row r="380" spans="4:4" x14ac:dyDescent="0.2">
      <c r="D380" s="21"/>
    </row>
    <row r="381" spans="4:4" x14ac:dyDescent="0.2">
      <c r="D381" s="21"/>
    </row>
    <row r="382" spans="4:4" x14ac:dyDescent="0.2">
      <c r="D382" s="21"/>
    </row>
    <row r="383" spans="4:4" x14ac:dyDescent="0.2">
      <c r="D383" s="21"/>
    </row>
    <row r="384" spans="4:4" x14ac:dyDescent="0.2">
      <c r="D384" s="21"/>
    </row>
    <row r="385" spans="4:4" x14ac:dyDescent="0.2">
      <c r="D385" s="21"/>
    </row>
    <row r="386" spans="4:4" x14ac:dyDescent="0.2">
      <c r="D386" s="21"/>
    </row>
    <row r="387" spans="4:4" x14ac:dyDescent="0.2">
      <c r="D387" s="21"/>
    </row>
    <row r="388" spans="4:4" x14ac:dyDescent="0.2">
      <c r="D388" s="21"/>
    </row>
    <row r="389" spans="4:4" x14ac:dyDescent="0.2">
      <c r="D389" s="21"/>
    </row>
    <row r="390" spans="4:4" x14ac:dyDescent="0.2">
      <c r="D390" s="21"/>
    </row>
    <row r="391" spans="4:4" x14ac:dyDescent="0.2">
      <c r="D391" s="21"/>
    </row>
    <row r="392" spans="4:4" x14ac:dyDescent="0.2">
      <c r="D392" s="21"/>
    </row>
    <row r="393" spans="4:4" x14ac:dyDescent="0.2">
      <c r="D393" s="21"/>
    </row>
    <row r="394" spans="4:4" x14ac:dyDescent="0.2">
      <c r="D394" s="21"/>
    </row>
    <row r="395" spans="4:4" x14ac:dyDescent="0.2">
      <c r="D395" s="21"/>
    </row>
    <row r="396" spans="4:4" x14ac:dyDescent="0.2">
      <c r="D396" s="21"/>
    </row>
    <row r="397" spans="4:4" x14ac:dyDescent="0.2">
      <c r="D397" s="21"/>
    </row>
    <row r="398" spans="4:4" x14ac:dyDescent="0.2">
      <c r="D398" s="21"/>
    </row>
    <row r="399" spans="4:4" x14ac:dyDescent="0.2">
      <c r="D399" s="21"/>
    </row>
  </sheetData>
  <mergeCells count="1">
    <mergeCell ref="B53:J61"/>
  </mergeCells>
  <conditionalFormatting sqref="J2">
    <cfRule type="cellIs" dxfId="2" priority="3" stopIfTrue="1" operator="equal">
      <formula>"x.x"</formula>
    </cfRule>
  </conditionalFormatting>
  <conditionalFormatting sqref="B1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 E15:E17 E25:E51" xr:uid="{FA12CD64-F204-4ED7-97C6-4240D714718F}">
      <formula1>"1, 2, 3"</formula1>
    </dataValidation>
    <dataValidation type="list" errorStyle="warning" allowBlank="1" showInputMessage="1" showErrorMessage="1" errorTitle="FERC ACCOUNT" error="This FERC Account is not included in the drop-down list. Is this the account you want to use?" sqref="E18:E24 E12:E14 D11:D51" xr:uid="{204C9CD0-56C8-49EA-A93C-FC76EE5694F3}">
      <formula1>$D$65:$D$399</formula1>
    </dataValidation>
    <dataValidation type="list" errorStyle="warning" allowBlank="1" showInputMessage="1" showErrorMessage="1" errorTitle="Factor" error="This factor is not included in the drop-down list. Is this the factor you want to use?" sqref="G14 G16:G17 G11:G12 G26:G51" xr:uid="{FF82ECD4-DA3D-4089-A160-40CD7E84685A}">
      <formula1>$G$65:$G$156</formula1>
    </dataValidation>
  </dataValidations>
  <printOptions horizontalCentered="1"/>
  <pageMargins left="0.75" right="0.25" top="0.5" bottom="0.3" header="0.5" footer="0.5"/>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90D2-72C2-41F3-8305-B4CDE51717C7}">
  <dimension ref="A1:L182"/>
  <sheetViews>
    <sheetView view="pageBreakPreview" zoomScale="85" zoomScaleNormal="100" zoomScaleSheetLayoutView="85" workbookViewId="0"/>
  </sheetViews>
  <sheetFormatPr defaultColWidth="9" defaultRowHeight="12.75" x14ac:dyDescent="0.2"/>
  <cols>
    <col min="1" max="1" width="1.875" style="22" customWidth="1"/>
    <col min="2" max="2" width="9" style="22"/>
    <col min="3" max="3" width="9.25" style="23" customWidth="1"/>
    <col min="4" max="4" width="48.875" style="22" customWidth="1"/>
    <col min="5" max="5" width="10.625" style="23" customWidth="1"/>
    <col min="6" max="6" width="10.875" style="23" bestFit="1" customWidth="1"/>
    <col min="7" max="7" width="12.125" style="22" bestFit="1" customWidth="1"/>
    <col min="8" max="8" width="8.625" style="22" customWidth="1"/>
    <col min="9" max="9" width="13.375" style="24" customWidth="1"/>
    <col min="10" max="11" width="9" style="22"/>
    <col min="12" max="12" width="15" style="22" customWidth="1"/>
    <col min="13" max="16384" width="9" style="22"/>
  </cols>
  <sheetData>
    <row r="1" spans="1:9" x14ac:dyDescent="0.2">
      <c r="A1" s="5" t="s">
        <v>22</v>
      </c>
    </row>
    <row r="2" spans="1:9" x14ac:dyDescent="0.2">
      <c r="A2" s="2" t="str">
        <f>'4.7'!B3</f>
        <v>Washington 2023 General Rate Case</v>
      </c>
    </row>
    <row r="3" spans="1:9" ht="14.25" customHeight="1" x14ac:dyDescent="0.2">
      <c r="A3" s="2" t="s">
        <v>185</v>
      </c>
      <c r="D3" s="25"/>
    </row>
    <row r="5" spans="1:9" ht="25.5" x14ac:dyDescent="0.2">
      <c r="B5" s="26" t="s">
        <v>23</v>
      </c>
      <c r="C5" s="26" t="s">
        <v>24</v>
      </c>
      <c r="D5" s="26" t="s">
        <v>25</v>
      </c>
      <c r="E5" s="26" t="s">
        <v>26</v>
      </c>
      <c r="F5" s="26" t="s">
        <v>27</v>
      </c>
      <c r="G5" s="27" t="s">
        <v>28</v>
      </c>
      <c r="H5" s="28"/>
    </row>
    <row r="6" spans="1:9" x14ac:dyDescent="0.2">
      <c r="B6" s="2" t="s">
        <v>29</v>
      </c>
    </row>
    <row r="7" spans="1:9" x14ac:dyDescent="0.2">
      <c r="B7" s="3">
        <v>930.2</v>
      </c>
      <c r="C7" s="23">
        <v>553110</v>
      </c>
      <c r="D7" s="22" t="s">
        <v>40</v>
      </c>
      <c r="E7" s="23" t="s">
        <v>13</v>
      </c>
      <c r="F7" s="23" t="s">
        <v>13</v>
      </c>
      <c r="G7" s="29">
        <v>10000</v>
      </c>
      <c r="H7" s="30"/>
      <c r="I7" s="31"/>
    </row>
    <row r="8" spans="1:9" x14ac:dyDescent="0.2">
      <c r="B8" s="3">
        <v>930.2</v>
      </c>
      <c r="C8" s="23">
        <v>545550</v>
      </c>
      <c r="D8" s="22" t="s">
        <v>41</v>
      </c>
      <c r="E8" s="23" t="s">
        <v>36</v>
      </c>
      <c r="F8" s="23" t="s">
        <v>17</v>
      </c>
      <c r="G8" s="29">
        <v>2150</v>
      </c>
      <c r="H8" s="30"/>
      <c r="I8" s="31"/>
    </row>
    <row r="9" spans="1:9" x14ac:dyDescent="0.2">
      <c r="B9" s="3">
        <v>930.2</v>
      </c>
      <c r="C9" s="23">
        <v>545550</v>
      </c>
      <c r="D9" s="22" t="s">
        <v>42</v>
      </c>
      <c r="E9" s="23" t="s">
        <v>36</v>
      </c>
      <c r="F9" s="23" t="s">
        <v>17</v>
      </c>
      <c r="G9" s="29">
        <v>180</v>
      </c>
      <c r="H9" s="30"/>
      <c r="I9" s="31"/>
    </row>
    <row r="10" spans="1:9" x14ac:dyDescent="0.2">
      <c r="B10" s="3">
        <v>930.2</v>
      </c>
      <c r="C10" s="23">
        <v>545550</v>
      </c>
      <c r="D10" s="22" t="s">
        <v>43</v>
      </c>
      <c r="E10" s="23" t="s">
        <v>36</v>
      </c>
      <c r="F10" s="23" t="s">
        <v>17</v>
      </c>
      <c r="G10" s="29">
        <v>3000</v>
      </c>
      <c r="H10" s="30"/>
      <c r="I10" s="31"/>
    </row>
    <row r="11" spans="1:9" x14ac:dyDescent="0.2">
      <c r="B11" s="3">
        <v>930.2</v>
      </c>
      <c r="C11" s="23">
        <v>545550</v>
      </c>
      <c r="D11" s="22" t="s">
        <v>44</v>
      </c>
      <c r="E11" s="23" t="s">
        <v>36</v>
      </c>
      <c r="F11" s="23" t="s">
        <v>19</v>
      </c>
      <c r="G11" s="29">
        <v>4000</v>
      </c>
      <c r="H11" s="30"/>
      <c r="I11" s="31"/>
    </row>
    <row r="12" spans="1:9" x14ac:dyDescent="0.2">
      <c r="B12" s="3">
        <v>930.2</v>
      </c>
      <c r="C12" s="23">
        <v>545550</v>
      </c>
      <c r="D12" s="22" t="s">
        <v>45</v>
      </c>
      <c r="E12" s="23" t="s">
        <v>36</v>
      </c>
      <c r="F12" s="23" t="s">
        <v>17</v>
      </c>
      <c r="G12" s="29">
        <v>824</v>
      </c>
      <c r="H12" s="30"/>
      <c r="I12" s="31"/>
    </row>
    <row r="13" spans="1:9" x14ac:dyDescent="0.2">
      <c r="B13" s="3">
        <v>930.2</v>
      </c>
      <c r="C13" s="23">
        <v>545550</v>
      </c>
      <c r="D13" s="22" t="s">
        <v>46</v>
      </c>
      <c r="E13" s="23" t="s">
        <v>36</v>
      </c>
      <c r="F13" s="23" t="s">
        <v>20</v>
      </c>
      <c r="G13" s="29">
        <v>600</v>
      </c>
      <c r="H13" s="30"/>
      <c r="I13" s="31"/>
    </row>
    <row r="14" spans="1:9" x14ac:dyDescent="0.2">
      <c r="B14" s="3">
        <v>930.2</v>
      </c>
      <c r="C14" s="23">
        <v>545550</v>
      </c>
      <c r="D14" s="22" t="s">
        <v>47</v>
      </c>
      <c r="E14" s="23" t="s">
        <v>36</v>
      </c>
      <c r="F14" s="23" t="s">
        <v>20</v>
      </c>
      <c r="G14" s="29">
        <v>1500</v>
      </c>
      <c r="H14" s="30"/>
      <c r="I14" s="31"/>
    </row>
    <row r="15" spans="1:9" x14ac:dyDescent="0.2">
      <c r="B15" s="3">
        <v>930.2</v>
      </c>
      <c r="C15" s="23">
        <v>545550</v>
      </c>
      <c r="D15" s="22" t="s">
        <v>48</v>
      </c>
      <c r="E15" s="23" t="s">
        <v>36</v>
      </c>
      <c r="F15" s="23" t="s">
        <v>18</v>
      </c>
      <c r="G15" s="29">
        <v>1000</v>
      </c>
      <c r="H15" s="30"/>
      <c r="I15" s="31"/>
    </row>
    <row r="16" spans="1:9" x14ac:dyDescent="0.2">
      <c r="B16" s="3">
        <v>930.2</v>
      </c>
      <c r="C16" s="23">
        <v>545550</v>
      </c>
      <c r="D16" s="22" t="s">
        <v>49</v>
      </c>
      <c r="E16" s="23" t="s">
        <v>36</v>
      </c>
      <c r="F16" s="23" t="s">
        <v>17</v>
      </c>
      <c r="G16" s="29">
        <v>500</v>
      </c>
      <c r="H16" s="30"/>
      <c r="I16" s="31"/>
    </row>
    <row r="17" spans="2:9" x14ac:dyDescent="0.2">
      <c r="B17" s="3">
        <v>930.2</v>
      </c>
      <c r="C17" s="23">
        <v>545550</v>
      </c>
      <c r="D17" s="22" t="s">
        <v>50</v>
      </c>
      <c r="E17" s="23" t="s">
        <v>13</v>
      </c>
      <c r="F17" s="23" t="s">
        <v>13</v>
      </c>
      <c r="G17" s="29">
        <v>185</v>
      </c>
      <c r="H17" s="30"/>
      <c r="I17" s="31"/>
    </row>
    <row r="18" spans="2:9" x14ac:dyDescent="0.2">
      <c r="B18" s="3">
        <v>930.2</v>
      </c>
      <c r="C18" s="23">
        <v>545550</v>
      </c>
      <c r="D18" s="22" t="s">
        <v>51</v>
      </c>
      <c r="E18" s="23" t="s">
        <v>36</v>
      </c>
      <c r="F18" s="23" t="s">
        <v>17</v>
      </c>
      <c r="G18" s="29">
        <v>1050</v>
      </c>
      <c r="H18" s="30"/>
      <c r="I18" s="31"/>
    </row>
    <row r="19" spans="2:9" x14ac:dyDescent="0.2">
      <c r="B19" s="3">
        <v>930.2</v>
      </c>
      <c r="C19" s="23">
        <v>545550</v>
      </c>
      <c r="D19" s="22" t="s">
        <v>52</v>
      </c>
      <c r="E19" s="23" t="s">
        <v>36</v>
      </c>
      <c r="F19" s="23" t="s">
        <v>17</v>
      </c>
      <c r="G19" s="29">
        <v>1790</v>
      </c>
      <c r="H19" s="30"/>
      <c r="I19" s="31"/>
    </row>
    <row r="20" spans="2:9" x14ac:dyDescent="0.2">
      <c r="B20" s="3">
        <v>930.2</v>
      </c>
      <c r="C20" s="23">
        <v>545550</v>
      </c>
      <c r="D20" s="22" t="s">
        <v>53</v>
      </c>
      <c r="E20" s="23" t="s">
        <v>36</v>
      </c>
      <c r="F20" s="23" t="s">
        <v>19</v>
      </c>
      <c r="G20" s="29">
        <v>432</v>
      </c>
      <c r="H20" s="30"/>
      <c r="I20" s="31"/>
    </row>
    <row r="21" spans="2:9" x14ac:dyDescent="0.2">
      <c r="B21" s="3">
        <v>930.2</v>
      </c>
      <c r="C21" s="23">
        <v>545550</v>
      </c>
      <c r="D21" s="22" t="s">
        <v>54</v>
      </c>
      <c r="E21" s="23" t="s">
        <v>36</v>
      </c>
      <c r="F21" s="23" t="s">
        <v>19</v>
      </c>
      <c r="G21" s="29">
        <v>600</v>
      </c>
      <c r="H21" s="30"/>
      <c r="I21" s="31"/>
    </row>
    <row r="22" spans="2:9" x14ac:dyDescent="0.2">
      <c r="B22" s="3">
        <v>930.2</v>
      </c>
      <c r="C22" s="23">
        <v>545550</v>
      </c>
      <c r="D22" s="22" t="s">
        <v>55</v>
      </c>
      <c r="E22" s="23" t="s">
        <v>36</v>
      </c>
      <c r="F22" s="23" t="s">
        <v>19</v>
      </c>
      <c r="G22" s="29">
        <v>720</v>
      </c>
      <c r="H22" s="30"/>
      <c r="I22" s="31"/>
    </row>
    <row r="23" spans="2:9" x14ac:dyDescent="0.2">
      <c r="B23" s="3">
        <v>930.2</v>
      </c>
      <c r="C23" s="23">
        <v>545550</v>
      </c>
      <c r="D23" s="22" t="s">
        <v>56</v>
      </c>
      <c r="E23" s="23" t="s">
        <v>36</v>
      </c>
      <c r="F23" s="23" t="s">
        <v>17</v>
      </c>
      <c r="G23" s="29">
        <v>310</v>
      </c>
      <c r="H23" s="30"/>
      <c r="I23" s="31"/>
    </row>
    <row r="24" spans="2:9" x14ac:dyDescent="0.2">
      <c r="B24" s="3">
        <v>930.2</v>
      </c>
      <c r="C24" s="23">
        <v>545550</v>
      </c>
      <c r="D24" s="22" t="s">
        <v>57</v>
      </c>
      <c r="E24" s="23" t="s">
        <v>36</v>
      </c>
      <c r="F24" s="23" t="s">
        <v>19</v>
      </c>
      <c r="G24" s="29">
        <v>200</v>
      </c>
      <c r="H24" s="30"/>
      <c r="I24" s="31"/>
    </row>
    <row r="25" spans="2:9" x14ac:dyDescent="0.2">
      <c r="B25" s="3">
        <v>930.2</v>
      </c>
      <c r="C25" s="23">
        <v>553110</v>
      </c>
      <c r="D25" s="22" t="s">
        <v>58</v>
      </c>
      <c r="E25" s="23" t="s">
        <v>13</v>
      </c>
      <c r="F25" s="23" t="s">
        <v>13</v>
      </c>
      <c r="G25" s="29">
        <v>5000</v>
      </c>
      <c r="H25" s="30"/>
      <c r="I25" s="31"/>
    </row>
    <row r="26" spans="2:9" x14ac:dyDescent="0.2">
      <c r="B26" s="3">
        <v>930.2</v>
      </c>
      <c r="C26" s="23">
        <v>545550</v>
      </c>
      <c r="D26" s="22" t="s">
        <v>59</v>
      </c>
      <c r="E26" s="23" t="s">
        <v>13</v>
      </c>
      <c r="F26" s="23" t="s">
        <v>13</v>
      </c>
      <c r="G26" s="29">
        <v>4500</v>
      </c>
      <c r="H26" s="30"/>
      <c r="I26" s="31"/>
    </row>
    <row r="27" spans="2:9" x14ac:dyDescent="0.2">
      <c r="B27" s="3">
        <v>930.2</v>
      </c>
      <c r="C27" s="23">
        <v>545550</v>
      </c>
      <c r="D27" s="22" t="s">
        <v>60</v>
      </c>
      <c r="E27" s="23" t="s">
        <v>36</v>
      </c>
      <c r="F27" s="23" t="s">
        <v>19</v>
      </c>
      <c r="G27" s="29">
        <v>800</v>
      </c>
      <c r="H27" s="30"/>
      <c r="I27" s="31"/>
    </row>
    <row r="28" spans="2:9" x14ac:dyDescent="0.2">
      <c r="B28" s="3">
        <v>930.2</v>
      </c>
      <c r="C28" s="23">
        <v>545550</v>
      </c>
      <c r="D28" s="22" t="s">
        <v>61</v>
      </c>
      <c r="E28" s="23" t="s">
        <v>36</v>
      </c>
      <c r="F28" s="23" t="s">
        <v>18</v>
      </c>
      <c r="G28" s="29">
        <v>700</v>
      </c>
      <c r="H28" s="30"/>
      <c r="I28" s="31"/>
    </row>
    <row r="29" spans="2:9" x14ac:dyDescent="0.2">
      <c r="B29" s="3">
        <v>930.2</v>
      </c>
      <c r="C29" s="23">
        <v>545550</v>
      </c>
      <c r="D29" s="22" t="s">
        <v>62</v>
      </c>
      <c r="E29" s="23" t="s">
        <v>36</v>
      </c>
      <c r="F29" s="23" t="s">
        <v>18</v>
      </c>
      <c r="G29" s="29">
        <v>559</v>
      </c>
      <c r="H29" s="30"/>
      <c r="I29" s="31"/>
    </row>
    <row r="30" spans="2:9" x14ac:dyDescent="0.2">
      <c r="B30" s="3">
        <v>930.2</v>
      </c>
      <c r="C30" s="23">
        <v>545550</v>
      </c>
      <c r="D30" s="22" t="s">
        <v>63</v>
      </c>
      <c r="E30" s="23" t="s">
        <v>36</v>
      </c>
      <c r="F30" s="23" t="s">
        <v>17</v>
      </c>
      <c r="G30" s="29">
        <v>5000</v>
      </c>
      <c r="H30" s="30"/>
      <c r="I30" s="31"/>
    </row>
    <row r="31" spans="2:9" x14ac:dyDescent="0.2">
      <c r="B31" s="3">
        <v>930.2</v>
      </c>
      <c r="C31" s="23">
        <v>545550</v>
      </c>
      <c r="D31" s="22" t="s">
        <v>64</v>
      </c>
      <c r="E31" s="23" t="s">
        <v>13</v>
      </c>
      <c r="F31" s="23" t="s">
        <v>13</v>
      </c>
      <c r="G31" s="29">
        <v>550</v>
      </c>
      <c r="H31" s="30"/>
      <c r="I31" s="31"/>
    </row>
    <row r="32" spans="2:9" x14ac:dyDescent="0.2">
      <c r="B32" s="3">
        <v>930.2</v>
      </c>
      <c r="C32" s="23">
        <v>545550</v>
      </c>
      <c r="D32" s="22" t="s">
        <v>65</v>
      </c>
      <c r="E32" s="23" t="s">
        <v>36</v>
      </c>
      <c r="F32" s="23" t="s">
        <v>17</v>
      </c>
      <c r="G32" s="29">
        <v>3000</v>
      </c>
      <c r="H32" s="30"/>
      <c r="I32" s="31"/>
    </row>
    <row r="33" spans="2:9" x14ac:dyDescent="0.2">
      <c r="B33" s="3">
        <v>930.2</v>
      </c>
      <c r="C33" s="23">
        <v>545550</v>
      </c>
      <c r="D33" s="22" t="s">
        <v>66</v>
      </c>
      <c r="E33" s="23" t="s">
        <v>36</v>
      </c>
      <c r="F33" s="23" t="s">
        <v>17</v>
      </c>
      <c r="G33" s="29">
        <v>500</v>
      </c>
      <c r="H33" s="30"/>
      <c r="I33" s="31"/>
    </row>
    <row r="34" spans="2:9" x14ac:dyDescent="0.2">
      <c r="B34" s="3">
        <v>930.2</v>
      </c>
      <c r="C34" s="23">
        <v>545550</v>
      </c>
      <c r="D34" s="22" t="s">
        <v>67</v>
      </c>
      <c r="E34" s="23" t="s">
        <v>36</v>
      </c>
      <c r="F34" s="23" t="s">
        <v>17</v>
      </c>
      <c r="G34" s="29">
        <v>3500</v>
      </c>
      <c r="H34" s="30"/>
      <c r="I34" s="31"/>
    </row>
    <row r="35" spans="2:9" x14ac:dyDescent="0.2">
      <c r="B35" s="3">
        <v>930.2</v>
      </c>
      <c r="C35" s="23">
        <v>545550</v>
      </c>
      <c r="D35" s="22" t="s">
        <v>68</v>
      </c>
      <c r="E35" s="23" t="s">
        <v>36</v>
      </c>
      <c r="F35" s="23" t="s">
        <v>17</v>
      </c>
      <c r="G35" s="29">
        <v>300</v>
      </c>
      <c r="H35" s="30"/>
      <c r="I35" s="31"/>
    </row>
    <row r="36" spans="2:9" x14ac:dyDescent="0.2">
      <c r="B36" s="3">
        <v>930.2</v>
      </c>
      <c r="C36" s="23">
        <v>545550</v>
      </c>
      <c r="D36" s="22" t="s">
        <v>69</v>
      </c>
      <c r="E36" s="23" t="s">
        <v>36</v>
      </c>
      <c r="F36" s="23" t="s">
        <v>38</v>
      </c>
      <c r="G36" s="29">
        <v>583</v>
      </c>
      <c r="H36" s="30"/>
      <c r="I36" s="31"/>
    </row>
    <row r="37" spans="2:9" x14ac:dyDescent="0.2">
      <c r="B37" s="3">
        <v>930.2</v>
      </c>
      <c r="C37" s="23">
        <v>545550</v>
      </c>
      <c r="D37" s="22" t="s">
        <v>70</v>
      </c>
      <c r="E37" s="23" t="s">
        <v>36</v>
      </c>
      <c r="F37" s="23" t="s">
        <v>17</v>
      </c>
      <c r="G37" s="29">
        <v>290</v>
      </c>
      <c r="H37" s="30"/>
      <c r="I37" s="31"/>
    </row>
    <row r="38" spans="2:9" x14ac:dyDescent="0.2">
      <c r="B38" s="3">
        <v>930.2</v>
      </c>
      <c r="C38" s="23">
        <v>545550</v>
      </c>
      <c r="D38" s="22" t="s">
        <v>71</v>
      </c>
      <c r="E38" s="23" t="s">
        <v>36</v>
      </c>
      <c r="F38" s="23" t="s">
        <v>17</v>
      </c>
      <c r="G38" s="29">
        <v>600</v>
      </c>
      <c r="H38" s="30"/>
      <c r="I38" s="31"/>
    </row>
    <row r="39" spans="2:9" x14ac:dyDescent="0.2">
      <c r="B39" s="3">
        <v>930.2</v>
      </c>
      <c r="C39" s="23">
        <v>545550</v>
      </c>
      <c r="D39" s="22" t="s">
        <v>72</v>
      </c>
      <c r="E39" s="23" t="s">
        <v>36</v>
      </c>
      <c r="F39" s="23" t="s">
        <v>19</v>
      </c>
      <c r="G39" s="29">
        <v>7925</v>
      </c>
      <c r="H39" s="30"/>
      <c r="I39" s="31"/>
    </row>
    <row r="40" spans="2:9" x14ac:dyDescent="0.2">
      <c r="B40" s="3">
        <v>930.2</v>
      </c>
      <c r="C40" s="23">
        <v>545550</v>
      </c>
      <c r="D40" s="22" t="s">
        <v>73</v>
      </c>
      <c r="E40" s="23" t="s">
        <v>36</v>
      </c>
      <c r="F40" s="23" t="s">
        <v>17</v>
      </c>
      <c r="G40" s="29">
        <v>600</v>
      </c>
      <c r="H40" s="30"/>
      <c r="I40" s="31"/>
    </row>
    <row r="41" spans="2:9" x14ac:dyDescent="0.2">
      <c r="B41" s="3">
        <v>930.2</v>
      </c>
      <c r="C41" s="23">
        <v>545550</v>
      </c>
      <c r="D41" s="22" t="s">
        <v>74</v>
      </c>
      <c r="E41" s="23" t="s">
        <v>36</v>
      </c>
      <c r="F41" s="23" t="s">
        <v>19</v>
      </c>
      <c r="G41" s="29">
        <v>1200</v>
      </c>
      <c r="H41" s="30"/>
      <c r="I41" s="31"/>
    </row>
    <row r="42" spans="2:9" x14ac:dyDescent="0.2">
      <c r="B42" s="3">
        <v>930.2</v>
      </c>
      <c r="C42" s="23">
        <v>545550</v>
      </c>
      <c r="D42" s="22" t="s">
        <v>75</v>
      </c>
      <c r="E42" s="23" t="s">
        <v>36</v>
      </c>
      <c r="F42" s="23" t="s">
        <v>17</v>
      </c>
      <c r="G42" s="29">
        <v>100</v>
      </c>
      <c r="H42" s="30"/>
      <c r="I42" s="31"/>
    </row>
    <row r="43" spans="2:9" x14ac:dyDescent="0.2">
      <c r="B43" s="3">
        <v>930.2</v>
      </c>
      <c r="C43" s="23">
        <v>553110</v>
      </c>
      <c r="D43" s="22" t="s">
        <v>76</v>
      </c>
      <c r="E43" s="23" t="s">
        <v>13</v>
      </c>
      <c r="F43" s="23" t="s">
        <v>13</v>
      </c>
      <c r="G43" s="29">
        <v>150</v>
      </c>
      <c r="H43" s="30"/>
      <c r="I43" s="31"/>
    </row>
    <row r="44" spans="2:9" x14ac:dyDescent="0.2">
      <c r="B44" s="3">
        <v>930.2</v>
      </c>
      <c r="C44" s="23">
        <v>545550</v>
      </c>
      <c r="D44" s="22" t="s">
        <v>77</v>
      </c>
      <c r="E44" s="23" t="s">
        <v>36</v>
      </c>
      <c r="F44" s="23" t="s">
        <v>36</v>
      </c>
      <c r="G44" s="29">
        <v>1544.17</v>
      </c>
      <c r="H44" s="30"/>
      <c r="I44" s="31"/>
    </row>
    <row r="45" spans="2:9" x14ac:dyDescent="0.2">
      <c r="B45" s="3">
        <v>930.2</v>
      </c>
      <c r="C45" s="23">
        <v>545550</v>
      </c>
      <c r="D45" s="22" t="s">
        <v>78</v>
      </c>
      <c r="E45" s="23" t="s">
        <v>13</v>
      </c>
      <c r="F45" s="23" t="s">
        <v>13</v>
      </c>
      <c r="G45" s="29">
        <v>1025</v>
      </c>
      <c r="H45" s="30"/>
      <c r="I45" s="31"/>
    </row>
    <row r="46" spans="2:9" x14ac:dyDescent="0.2">
      <c r="B46" s="3">
        <v>930.2</v>
      </c>
      <c r="C46" s="23">
        <v>553110</v>
      </c>
      <c r="D46" s="22" t="s">
        <v>79</v>
      </c>
      <c r="E46" s="23" t="s">
        <v>36</v>
      </c>
      <c r="F46" s="23" t="s">
        <v>20</v>
      </c>
      <c r="G46" s="29">
        <v>2000</v>
      </c>
      <c r="H46" s="30"/>
      <c r="I46" s="31"/>
    </row>
    <row r="47" spans="2:9" x14ac:dyDescent="0.2">
      <c r="B47" s="3">
        <v>930.2</v>
      </c>
      <c r="C47" s="23">
        <v>545550</v>
      </c>
      <c r="D47" s="22" t="s">
        <v>80</v>
      </c>
      <c r="E47" s="23" t="s">
        <v>36</v>
      </c>
      <c r="F47" s="23" t="s">
        <v>18</v>
      </c>
      <c r="G47" s="29">
        <v>230</v>
      </c>
      <c r="H47" s="30"/>
      <c r="I47" s="31"/>
    </row>
    <row r="48" spans="2:9" x14ac:dyDescent="0.2">
      <c r="B48" s="3">
        <v>930.2</v>
      </c>
      <c r="C48" s="23">
        <v>545550</v>
      </c>
      <c r="D48" s="22" t="s">
        <v>81</v>
      </c>
      <c r="E48" s="23" t="s">
        <v>36</v>
      </c>
      <c r="F48" s="23" t="s">
        <v>17</v>
      </c>
      <c r="G48" s="29">
        <v>3775</v>
      </c>
      <c r="H48" s="30"/>
      <c r="I48" s="31"/>
    </row>
    <row r="49" spans="2:9" x14ac:dyDescent="0.2">
      <c r="B49" s="3">
        <v>930.2</v>
      </c>
      <c r="C49" s="23">
        <v>545550</v>
      </c>
      <c r="D49" s="22" t="s">
        <v>82</v>
      </c>
      <c r="E49" s="23" t="s">
        <v>36</v>
      </c>
      <c r="F49" s="23" t="s">
        <v>17</v>
      </c>
      <c r="G49" s="29">
        <v>5000</v>
      </c>
      <c r="H49" s="30"/>
      <c r="I49" s="31"/>
    </row>
    <row r="50" spans="2:9" x14ac:dyDescent="0.2">
      <c r="B50" s="3">
        <v>930.2</v>
      </c>
      <c r="C50" s="23">
        <v>545550</v>
      </c>
      <c r="D50" s="22" t="s">
        <v>83</v>
      </c>
      <c r="E50" s="23" t="s">
        <v>36</v>
      </c>
      <c r="F50" s="23" t="s">
        <v>18</v>
      </c>
      <c r="G50" s="29">
        <v>5000</v>
      </c>
      <c r="H50" s="30"/>
      <c r="I50" s="31"/>
    </row>
    <row r="51" spans="2:9" x14ac:dyDescent="0.2">
      <c r="B51" s="3">
        <v>930.2</v>
      </c>
      <c r="C51" s="23">
        <v>545550</v>
      </c>
      <c r="D51" s="22" t="s">
        <v>84</v>
      </c>
      <c r="E51" s="23" t="s">
        <v>13</v>
      </c>
      <c r="F51" s="23" t="s">
        <v>13</v>
      </c>
      <c r="G51" s="29">
        <v>550</v>
      </c>
      <c r="H51" s="30"/>
      <c r="I51" s="31"/>
    </row>
    <row r="52" spans="2:9" x14ac:dyDescent="0.2">
      <c r="B52" s="3">
        <v>930.2</v>
      </c>
      <c r="C52" s="23">
        <v>545550</v>
      </c>
      <c r="D52" s="22" t="s">
        <v>85</v>
      </c>
      <c r="E52" s="23" t="s">
        <v>36</v>
      </c>
      <c r="F52" s="23" t="s">
        <v>17</v>
      </c>
      <c r="G52" s="29">
        <v>3166.66</v>
      </c>
      <c r="H52" s="30"/>
      <c r="I52" s="31"/>
    </row>
    <row r="53" spans="2:9" x14ac:dyDescent="0.2">
      <c r="B53" s="3">
        <v>930.2</v>
      </c>
      <c r="C53" s="23">
        <v>545550</v>
      </c>
      <c r="D53" s="22" t="s">
        <v>86</v>
      </c>
      <c r="E53" s="23" t="s">
        <v>36</v>
      </c>
      <c r="F53" s="23" t="s">
        <v>19</v>
      </c>
      <c r="G53" s="29">
        <v>250</v>
      </c>
      <c r="H53" s="30"/>
      <c r="I53" s="31"/>
    </row>
    <row r="54" spans="2:9" x14ac:dyDescent="0.2">
      <c r="B54" s="3">
        <v>930.2</v>
      </c>
      <c r="C54" s="23">
        <v>545550</v>
      </c>
      <c r="D54" s="22" t="s">
        <v>87</v>
      </c>
      <c r="E54" s="23" t="s">
        <v>36</v>
      </c>
      <c r="F54" s="23" t="s">
        <v>20</v>
      </c>
      <c r="G54" s="29">
        <v>1000</v>
      </c>
      <c r="H54" s="30"/>
      <c r="I54" s="31"/>
    </row>
    <row r="55" spans="2:9" x14ac:dyDescent="0.2">
      <c r="B55" s="3">
        <v>930.2</v>
      </c>
      <c r="C55" s="23">
        <v>545550</v>
      </c>
      <c r="D55" s="22" t="s">
        <v>88</v>
      </c>
      <c r="E55" s="23" t="s">
        <v>36</v>
      </c>
      <c r="F55" s="23" t="s">
        <v>20</v>
      </c>
      <c r="G55" s="29">
        <v>250</v>
      </c>
      <c r="H55" s="30"/>
      <c r="I55" s="31"/>
    </row>
    <row r="56" spans="2:9" x14ac:dyDescent="0.2">
      <c r="B56" s="3">
        <v>930.2</v>
      </c>
      <c r="C56" s="23">
        <v>553110</v>
      </c>
      <c r="D56" s="22" t="s">
        <v>88</v>
      </c>
      <c r="E56" s="23" t="s">
        <v>36</v>
      </c>
      <c r="F56" s="23" t="s">
        <v>20</v>
      </c>
      <c r="G56" s="29">
        <v>3000</v>
      </c>
      <c r="H56" s="30"/>
      <c r="I56" s="31"/>
    </row>
    <row r="57" spans="2:9" x14ac:dyDescent="0.2">
      <c r="B57" s="3">
        <v>930.2</v>
      </c>
      <c r="C57" s="23">
        <v>545550</v>
      </c>
      <c r="D57" s="22" t="s">
        <v>89</v>
      </c>
      <c r="E57" s="23" t="s">
        <v>36</v>
      </c>
      <c r="F57" s="23" t="s">
        <v>17</v>
      </c>
      <c r="G57" s="29">
        <v>300</v>
      </c>
      <c r="H57" s="30"/>
      <c r="I57" s="31"/>
    </row>
    <row r="58" spans="2:9" x14ac:dyDescent="0.2">
      <c r="B58" s="3">
        <v>930.2</v>
      </c>
      <c r="C58" s="23">
        <v>553110</v>
      </c>
      <c r="D58" s="22" t="s">
        <v>90</v>
      </c>
      <c r="E58" s="23" t="s">
        <v>13</v>
      </c>
      <c r="F58" s="23" t="s">
        <v>36</v>
      </c>
      <c r="G58" s="29">
        <v>455</v>
      </c>
      <c r="H58" s="30"/>
      <c r="I58" s="31"/>
    </row>
    <row r="59" spans="2:9" x14ac:dyDescent="0.2">
      <c r="B59" s="3">
        <v>930.2</v>
      </c>
      <c r="C59" s="23">
        <v>545550</v>
      </c>
      <c r="D59" s="22" t="s">
        <v>91</v>
      </c>
      <c r="E59" s="23" t="s">
        <v>36</v>
      </c>
      <c r="F59" s="23" t="s">
        <v>19</v>
      </c>
      <c r="G59" s="29">
        <v>7500</v>
      </c>
      <c r="H59" s="30"/>
      <c r="I59" s="31"/>
    </row>
    <row r="60" spans="2:9" x14ac:dyDescent="0.2">
      <c r="B60" s="3">
        <v>930.2</v>
      </c>
      <c r="C60" s="23">
        <v>545550</v>
      </c>
      <c r="D60" s="22" t="s">
        <v>92</v>
      </c>
      <c r="E60" s="23" t="s">
        <v>36</v>
      </c>
      <c r="F60" s="23" t="s">
        <v>17</v>
      </c>
      <c r="G60" s="29">
        <v>799</v>
      </c>
      <c r="H60" s="30"/>
      <c r="I60" s="31"/>
    </row>
    <row r="61" spans="2:9" x14ac:dyDescent="0.2">
      <c r="B61" s="3">
        <v>930.2</v>
      </c>
      <c r="C61" s="23">
        <v>545550</v>
      </c>
      <c r="D61" s="22" t="s">
        <v>93</v>
      </c>
      <c r="E61" s="23" t="s">
        <v>36</v>
      </c>
      <c r="F61" s="23" t="s">
        <v>17</v>
      </c>
      <c r="G61" s="29">
        <v>5000</v>
      </c>
      <c r="H61" s="30"/>
      <c r="I61" s="31"/>
    </row>
    <row r="62" spans="2:9" x14ac:dyDescent="0.2">
      <c r="B62" s="3">
        <v>930.2</v>
      </c>
      <c r="C62" s="23">
        <v>545550</v>
      </c>
      <c r="D62" s="22" t="s">
        <v>94</v>
      </c>
      <c r="E62" s="23" t="s">
        <v>36</v>
      </c>
      <c r="F62" s="23" t="s">
        <v>17</v>
      </c>
      <c r="G62" s="29">
        <v>500</v>
      </c>
      <c r="H62" s="30"/>
      <c r="I62" s="31"/>
    </row>
    <row r="63" spans="2:9" x14ac:dyDescent="0.2">
      <c r="B63" s="3">
        <v>930.2</v>
      </c>
      <c r="C63" s="23">
        <v>545550</v>
      </c>
      <c r="D63" s="22" t="s">
        <v>95</v>
      </c>
      <c r="E63" s="23" t="s">
        <v>36</v>
      </c>
      <c r="F63" s="23" t="s">
        <v>17</v>
      </c>
      <c r="G63" s="29">
        <v>500</v>
      </c>
      <c r="H63" s="30"/>
      <c r="I63" s="31"/>
    </row>
    <row r="64" spans="2:9" x14ac:dyDescent="0.2">
      <c r="B64" s="3">
        <v>930.2</v>
      </c>
      <c r="C64" s="23">
        <v>545550</v>
      </c>
      <c r="D64" s="22" t="s">
        <v>96</v>
      </c>
      <c r="E64" s="23" t="s">
        <v>13</v>
      </c>
      <c r="F64" s="23" t="s">
        <v>13</v>
      </c>
      <c r="G64" s="29">
        <v>5835</v>
      </c>
      <c r="H64" s="30"/>
      <c r="I64" s="31"/>
    </row>
    <row r="65" spans="2:9" x14ac:dyDescent="0.2">
      <c r="B65" s="3">
        <v>930.2</v>
      </c>
      <c r="C65" s="23">
        <v>545550</v>
      </c>
      <c r="D65" s="22" t="s">
        <v>97</v>
      </c>
      <c r="E65" s="23" t="s">
        <v>36</v>
      </c>
      <c r="F65" s="23" t="s">
        <v>17</v>
      </c>
      <c r="G65" s="29">
        <v>225</v>
      </c>
      <c r="H65" s="30"/>
      <c r="I65" s="31"/>
    </row>
    <row r="66" spans="2:9" x14ac:dyDescent="0.2">
      <c r="B66" s="3">
        <v>930.2</v>
      </c>
      <c r="C66" s="23">
        <v>545550</v>
      </c>
      <c r="D66" s="22" t="s">
        <v>98</v>
      </c>
      <c r="E66" s="23" t="s">
        <v>13</v>
      </c>
      <c r="F66" s="23" t="s">
        <v>13</v>
      </c>
      <c r="G66" s="29">
        <v>10000</v>
      </c>
      <c r="H66" s="30"/>
      <c r="I66" s="31"/>
    </row>
    <row r="67" spans="2:9" x14ac:dyDescent="0.2">
      <c r="B67" s="3">
        <v>930.2</v>
      </c>
      <c r="C67" s="23">
        <v>545550</v>
      </c>
      <c r="D67" s="22" t="s">
        <v>99</v>
      </c>
      <c r="E67" s="23" t="s">
        <v>36</v>
      </c>
      <c r="F67" s="23" t="s">
        <v>13</v>
      </c>
      <c r="G67" s="29">
        <v>500</v>
      </c>
      <c r="H67" s="30"/>
      <c r="I67" s="31"/>
    </row>
    <row r="68" spans="2:9" x14ac:dyDescent="0.2">
      <c r="B68" s="3">
        <v>930.2</v>
      </c>
      <c r="C68" s="23">
        <v>545550</v>
      </c>
      <c r="D68" s="22" t="s">
        <v>100</v>
      </c>
      <c r="E68" s="23" t="s">
        <v>36</v>
      </c>
      <c r="F68" s="23" t="s">
        <v>17</v>
      </c>
      <c r="G68" s="29">
        <v>600</v>
      </c>
      <c r="H68" s="30"/>
      <c r="I68" s="31"/>
    </row>
    <row r="69" spans="2:9" x14ac:dyDescent="0.2">
      <c r="B69" s="3">
        <v>930.2</v>
      </c>
      <c r="C69" s="23">
        <v>545550</v>
      </c>
      <c r="D69" s="22" t="s">
        <v>101</v>
      </c>
      <c r="E69" s="23" t="s">
        <v>36</v>
      </c>
      <c r="F69" s="23" t="s">
        <v>17</v>
      </c>
      <c r="G69" s="29">
        <v>850</v>
      </c>
      <c r="H69" s="30"/>
      <c r="I69" s="31"/>
    </row>
    <row r="70" spans="2:9" x14ac:dyDescent="0.2">
      <c r="B70" s="3">
        <v>930.2</v>
      </c>
      <c r="C70" s="23">
        <v>545550</v>
      </c>
      <c r="D70" s="22" t="s">
        <v>102</v>
      </c>
      <c r="E70" s="23" t="s">
        <v>36</v>
      </c>
      <c r="F70" s="23" t="s">
        <v>17</v>
      </c>
      <c r="G70" s="29">
        <v>450</v>
      </c>
      <c r="H70" s="30"/>
      <c r="I70" s="31"/>
    </row>
    <row r="71" spans="2:9" x14ac:dyDescent="0.2">
      <c r="B71" s="3">
        <v>930.2</v>
      </c>
      <c r="C71" s="23">
        <v>545550</v>
      </c>
      <c r="D71" s="22" t="s">
        <v>103</v>
      </c>
      <c r="E71" s="23" t="s">
        <v>36</v>
      </c>
      <c r="F71" s="23" t="s">
        <v>38</v>
      </c>
      <c r="G71" s="29">
        <v>115</v>
      </c>
      <c r="H71" s="30"/>
      <c r="I71" s="31"/>
    </row>
    <row r="72" spans="2:9" x14ac:dyDescent="0.2">
      <c r="B72" s="3">
        <v>930.2</v>
      </c>
      <c r="C72" s="23">
        <v>545550</v>
      </c>
      <c r="D72" s="22" t="s">
        <v>104</v>
      </c>
      <c r="E72" s="23" t="s">
        <v>36</v>
      </c>
      <c r="F72" s="23" t="s">
        <v>17</v>
      </c>
      <c r="G72" s="29">
        <v>125</v>
      </c>
      <c r="H72" s="30"/>
      <c r="I72" s="31"/>
    </row>
    <row r="73" spans="2:9" x14ac:dyDescent="0.2">
      <c r="B73" s="3">
        <v>930.2</v>
      </c>
      <c r="C73" s="23">
        <v>545550</v>
      </c>
      <c r="D73" s="22" t="s">
        <v>105</v>
      </c>
      <c r="E73" s="23" t="s">
        <v>36</v>
      </c>
      <c r="F73" s="23" t="s">
        <v>19</v>
      </c>
      <c r="G73" s="29">
        <v>200</v>
      </c>
      <c r="H73" s="30"/>
      <c r="I73" s="31"/>
    </row>
    <row r="74" spans="2:9" x14ac:dyDescent="0.2">
      <c r="B74" s="3">
        <v>930.2</v>
      </c>
      <c r="C74" s="23">
        <v>545550</v>
      </c>
      <c r="D74" s="22" t="s">
        <v>106</v>
      </c>
      <c r="E74" s="23" t="s">
        <v>13</v>
      </c>
      <c r="F74" s="23" t="s">
        <v>13</v>
      </c>
      <c r="G74" s="29">
        <v>300</v>
      </c>
      <c r="H74" s="30"/>
      <c r="I74" s="31"/>
    </row>
    <row r="75" spans="2:9" x14ac:dyDescent="0.2">
      <c r="B75" s="3">
        <v>930.2</v>
      </c>
      <c r="C75" s="23">
        <v>545550</v>
      </c>
      <c r="D75" s="22" t="s">
        <v>107</v>
      </c>
      <c r="E75" s="23" t="s">
        <v>36</v>
      </c>
      <c r="F75" s="23" t="s">
        <v>17</v>
      </c>
      <c r="G75" s="29">
        <v>1200</v>
      </c>
      <c r="H75" s="30"/>
      <c r="I75" s="31"/>
    </row>
    <row r="76" spans="2:9" x14ac:dyDescent="0.2">
      <c r="B76" s="3">
        <v>930.2</v>
      </c>
      <c r="C76" s="23">
        <v>545550</v>
      </c>
      <c r="D76" s="22" t="s">
        <v>108</v>
      </c>
      <c r="E76" s="23" t="s">
        <v>36</v>
      </c>
      <c r="F76" s="23" t="s">
        <v>19</v>
      </c>
      <c r="G76" s="29">
        <v>200</v>
      </c>
      <c r="H76" s="30"/>
      <c r="I76" s="31"/>
    </row>
    <row r="77" spans="2:9" x14ac:dyDescent="0.2">
      <c r="B77" s="3">
        <v>930.2</v>
      </c>
      <c r="C77" s="23">
        <v>545550</v>
      </c>
      <c r="D77" s="22" t="s">
        <v>109</v>
      </c>
      <c r="E77" s="23" t="s">
        <v>36</v>
      </c>
      <c r="F77" s="23" t="s">
        <v>17</v>
      </c>
      <c r="G77" s="29">
        <v>105</v>
      </c>
      <c r="H77" s="30"/>
      <c r="I77" s="31"/>
    </row>
    <row r="78" spans="2:9" x14ac:dyDescent="0.2">
      <c r="B78" s="3">
        <v>930.2</v>
      </c>
      <c r="C78" s="23">
        <v>545550</v>
      </c>
      <c r="D78" s="22" t="s">
        <v>110</v>
      </c>
      <c r="E78" s="23" t="s">
        <v>36</v>
      </c>
      <c r="F78" s="23" t="s">
        <v>19</v>
      </c>
      <c r="G78" s="29">
        <v>6000</v>
      </c>
      <c r="H78" s="30"/>
      <c r="I78" s="31"/>
    </row>
    <row r="79" spans="2:9" x14ac:dyDescent="0.2">
      <c r="B79" s="3">
        <v>930.2</v>
      </c>
      <c r="C79" s="23">
        <v>545550</v>
      </c>
      <c r="D79" s="22" t="s">
        <v>111</v>
      </c>
      <c r="E79" s="23" t="s">
        <v>36</v>
      </c>
      <c r="F79" s="23" t="s">
        <v>17</v>
      </c>
      <c r="G79" s="29">
        <v>19297.439999999999</v>
      </c>
      <c r="H79" s="30"/>
      <c r="I79" s="31"/>
    </row>
    <row r="80" spans="2:9" x14ac:dyDescent="0.2">
      <c r="B80" s="3">
        <v>930.2</v>
      </c>
      <c r="C80" s="23">
        <v>545550</v>
      </c>
      <c r="D80" s="22" t="s">
        <v>112</v>
      </c>
      <c r="E80" s="23" t="s">
        <v>36</v>
      </c>
      <c r="F80" s="23" t="s">
        <v>17</v>
      </c>
      <c r="G80" s="29">
        <v>5000</v>
      </c>
      <c r="H80" s="30"/>
      <c r="I80" s="31"/>
    </row>
    <row r="81" spans="2:9" x14ac:dyDescent="0.2">
      <c r="B81" s="3">
        <v>930.2</v>
      </c>
      <c r="C81" s="23">
        <v>545550</v>
      </c>
      <c r="D81" s="22" t="s">
        <v>113</v>
      </c>
      <c r="E81" s="23" t="s">
        <v>36</v>
      </c>
      <c r="F81" s="23" t="s">
        <v>17</v>
      </c>
      <c r="G81" s="29">
        <v>75</v>
      </c>
      <c r="H81" s="30"/>
      <c r="I81" s="31"/>
    </row>
    <row r="82" spans="2:9" x14ac:dyDescent="0.2">
      <c r="B82" s="3">
        <v>930.2</v>
      </c>
      <c r="C82" s="23">
        <v>545550</v>
      </c>
      <c r="D82" s="22" t="s">
        <v>114</v>
      </c>
      <c r="E82" s="23" t="s">
        <v>36</v>
      </c>
      <c r="F82" s="23" t="s">
        <v>17</v>
      </c>
      <c r="G82" s="29">
        <v>15000</v>
      </c>
      <c r="H82" s="30"/>
      <c r="I82" s="31"/>
    </row>
    <row r="83" spans="2:9" x14ac:dyDescent="0.2">
      <c r="B83" s="3">
        <v>930.2</v>
      </c>
      <c r="C83" s="23">
        <v>545550</v>
      </c>
      <c r="D83" s="22" t="s">
        <v>115</v>
      </c>
      <c r="E83" s="23" t="s">
        <v>36</v>
      </c>
      <c r="F83" s="23" t="s">
        <v>17</v>
      </c>
      <c r="G83" s="29">
        <v>375</v>
      </c>
      <c r="H83" s="30"/>
      <c r="I83" s="31"/>
    </row>
    <row r="84" spans="2:9" x14ac:dyDescent="0.2">
      <c r="B84" s="3">
        <v>930.2</v>
      </c>
      <c r="C84" s="23">
        <v>545550</v>
      </c>
      <c r="D84" s="22" t="s">
        <v>116</v>
      </c>
      <c r="E84" s="23" t="s">
        <v>36</v>
      </c>
      <c r="F84" s="23" t="s">
        <v>17</v>
      </c>
      <c r="G84" s="29">
        <v>50</v>
      </c>
      <c r="H84" s="30"/>
      <c r="I84" s="31"/>
    </row>
    <row r="85" spans="2:9" x14ac:dyDescent="0.2">
      <c r="B85" s="3">
        <v>930.2</v>
      </c>
      <c r="C85" s="23">
        <v>545550</v>
      </c>
      <c r="D85" s="22" t="s">
        <v>117</v>
      </c>
      <c r="E85" s="23" t="s">
        <v>36</v>
      </c>
      <c r="F85" s="23" t="s">
        <v>17</v>
      </c>
      <c r="G85" s="29">
        <v>37310</v>
      </c>
      <c r="H85" s="30"/>
      <c r="I85" s="31"/>
    </row>
    <row r="86" spans="2:9" x14ac:dyDescent="0.2">
      <c r="B86" s="3">
        <v>930.2</v>
      </c>
      <c r="C86" s="23">
        <v>545550</v>
      </c>
      <c r="D86" s="22" t="s">
        <v>118</v>
      </c>
      <c r="E86" s="23" t="s">
        <v>13</v>
      </c>
      <c r="F86" s="23" t="s">
        <v>13</v>
      </c>
      <c r="G86" s="29">
        <v>1000</v>
      </c>
      <c r="H86" s="30"/>
      <c r="I86" s="31"/>
    </row>
    <row r="87" spans="2:9" x14ac:dyDescent="0.2">
      <c r="B87" s="3">
        <v>930.2</v>
      </c>
      <c r="C87" s="23">
        <v>545550</v>
      </c>
      <c r="D87" s="22" t="s">
        <v>119</v>
      </c>
      <c r="E87" s="23" t="s">
        <v>36</v>
      </c>
      <c r="F87" s="23" t="s">
        <v>17</v>
      </c>
      <c r="G87" s="29">
        <v>1000</v>
      </c>
      <c r="H87" s="30"/>
      <c r="I87" s="31"/>
    </row>
    <row r="88" spans="2:9" x14ac:dyDescent="0.2">
      <c r="B88" s="3">
        <v>930.2</v>
      </c>
      <c r="C88" s="23">
        <v>545550</v>
      </c>
      <c r="D88" s="22" t="s">
        <v>120</v>
      </c>
      <c r="E88" s="23" t="s">
        <v>13</v>
      </c>
      <c r="F88" s="23" t="s">
        <v>13</v>
      </c>
      <c r="G88" s="29">
        <v>2500</v>
      </c>
      <c r="H88" s="30"/>
      <c r="I88" s="31"/>
    </row>
    <row r="89" spans="2:9" x14ac:dyDescent="0.2">
      <c r="B89" s="3">
        <v>930.2</v>
      </c>
      <c r="C89" s="23">
        <v>545550</v>
      </c>
      <c r="D89" s="22" t="s">
        <v>121</v>
      </c>
      <c r="E89" s="23" t="s">
        <v>36</v>
      </c>
      <c r="F89" s="23" t="s">
        <v>17</v>
      </c>
      <c r="G89" s="29">
        <v>230</v>
      </c>
      <c r="H89" s="30"/>
      <c r="I89" s="31"/>
    </row>
    <row r="90" spans="2:9" x14ac:dyDescent="0.2">
      <c r="B90" s="3">
        <v>930.2</v>
      </c>
      <c r="C90" s="23">
        <v>553110</v>
      </c>
      <c r="D90" s="22" t="s">
        <v>122</v>
      </c>
      <c r="E90" s="23" t="s">
        <v>36</v>
      </c>
      <c r="F90" s="23" t="s">
        <v>20</v>
      </c>
      <c r="G90" s="29">
        <v>2000</v>
      </c>
      <c r="H90" s="30"/>
      <c r="I90" s="31"/>
    </row>
    <row r="91" spans="2:9" x14ac:dyDescent="0.2">
      <c r="B91" s="3">
        <v>930.2</v>
      </c>
      <c r="C91" s="23">
        <v>545550</v>
      </c>
      <c r="D91" s="22" t="s">
        <v>123</v>
      </c>
      <c r="E91" s="23" t="s">
        <v>36</v>
      </c>
      <c r="F91" s="23" t="s">
        <v>20</v>
      </c>
      <c r="G91" s="29">
        <v>473</v>
      </c>
      <c r="H91" s="30"/>
      <c r="I91" s="31"/>
    </row>
    <row r="92" spans="2:9" x14ac:dyDescent="0.2">
      <c r="B92" s="3">
        <v>930.2</v>
      </c>
      <c r="C92" s="23">
        <v>545550</v>
      </c>
      <c r="D92" s="22" t="s">
        <v>124</v>
      </c>
      <c r="E92" s="23" t="s">
        <v>36</v>
      </c>
      <c r="F92" s="23" t="s">
        <v>19</v>
      </c>
      <c r="G92" s="29">
        <v>275</v>
      </c>
      <c r="H92" s="30"/>
      <c r="I92" s="31"/>
    </row>
    <row r="93" spans="2:9" x14ac:dyDescent="0.2">
      <c r="B93" s="3">
        <v>930.2</v>
      </c>
      <c r="C93" s="23">
        <v>545550</v>
      </c>
      <c r="D93" s="22" t="s">
        <v>125</v>
      </c>
      <c r="E93" s="23" t="s">
        <v>13</v>
      </c>
      <c r="F93" s="23" t="s">
        <v>13</v>
      </c>
      <c r="G93" s="29">
        <v>2575</v>
      </c>
      <c r="H93" s="30"/>
      <c r="I93" s="31"/>
    </row>
    <row r="94" spans="2:9" x14ac:dyDescent="0.2">
      <c r="B94" s="3">
        <v>930.2</v>
      </c>
      <c r="C94" s="23">
        <v>545550</v>
      </c>
      <c r="D94" s="22" t="s">
        <v>126</v>
      </c>
      <c r="E94" s="23" t="s">
        <v>36</v>
      </c>
      <c r="F94" s="23" t="s">
        <v>17</v>
      </c>
      <c r="G94" s="29">
        <v>325</v>
      </c>
      <c r="H94" s="30"/>
      <c r="I94" s="31"/>
    </row>
    <row r="95" spans="2:9" x14ac:dyDescent="0.2">
      <c r="B95" s="3">
        <v>930.2</v>
      </c>
      <c r="C95" s="23">
        <v>545550</v>
      </c>
      <c r="D95" s="22" t="s">
        <v>127</v>
      </c>
      <c r="E95" s="23" t="s">
        <v>36</v>
      </c>
      <c r="F95" s="23" t="s">
        <v>13</v>
      </c>
      <c r="G95" s="29">
        <v>500</v>
      </c>
      <c r="H95" s="30"/>
      <c r="I95" s="31"/>
    </row>
    <row r="96" spans="2:9" x14ac:dyDescent="0.2">
      <c r="B96" s="3">
        <v>930.2</v>
      </c>
      <c r="C96" s="23">
        <v>545550</v>
      </c>
      <c r="D96" s="22" t="s">
        <v>127</v>
      </c>
      <c r="E96" s="23" t="s">
        <v>13</v>
      </c>
      <c r="F96" s="23" t="s">
        <v>13</v>
      </c>
      <c r="G96" s="29">
        <v>969</v>
      </c>
      <c r="H96" s="30"/>
      <c r="I96" s="31"/>
    </row>
    <row r="97" spans="2:9" x14ac:dyDescent="0.2">
      <c r="B97" s="3">
        <v>930.2</v>
      </c>
      <c r="C97" s="23">
        <v>545550</v>
      </c>
      <c r="D97" s="22" t="s">
        <v>128</v>
      </c>
      <c r="E97" s="23" t="s">
        <v>13</v>
      </c>
      <c r="F97" s="23" t="s">
        <v>13</v>
      </c>
      <c r="G97" s="29">
        <v>1750</v>
      </c>
      <c r="H97" s="30"/>
      <c r="I97" s="31"/>
    </row>
    <row r="98" spans="2:9" x14ac:dyDescent="0.2">
      <c r="B98" s="3">
        <v>930.2</v>
      </c>
      <c r="C98" s="23">
        <v>545550</v>
      </c>
      <c r="D98" s="22" t="s">
        <v>129</v>
      </c>
      <c r="E98" s="23" t="s">
        <v>36</v>
      </c>
      <c r="F98" s="23" t="s">
        <v>17</v>
      </c>
      <c r="G98" s="29">
        <v>747</v>
      </c>
      <c r="H98" s="30"/>
      <c r="I98" s="31"/>
    </row>
    <row r="99" spans="2:9" x14ac:dyDescent="0.2">
      <c r="B99" s="3">
        <v>930.2</v>
      </c>
      <c r="C99" s="23">
        <v>545550</v>
      </c>
      <c r="D99" s="22" t="s">
        <v>130</v>
      </c>
      <c r="E99" s="23" t="s">
        <v>36</v>
      </c>
      <c r="F99" s="23" t="s">
        <v>19</v>
      </c>
      <c r="G99" s="29">
        <v>75</v>
      </c>
      <c r="H99" s="30"/>
      <c r="I99" s="31"/>
    </row>
    <row r="100" spans="2:9" x14ac:dyDescent="0.2">
      <c r="B100" s="3">
        <v>930.2</v>
      </c>
      <c r="C100" s="23">
        <v>545550</v>
      </c>
      <c r="D100" s="22" t="s">
        <v>131</v>
      </c>
      <c r="E100" s="23" t="s">
        <v>36</v>
      </c>
      <c r="F100" s="23" t="s">
        <v>19</v>
      </c>
      <c r="G100" s="29">
        <v>30000</v>
      </c>
      <c r="H100" s="30"/>
      <c r="I100" s="31"/>
    </row>
    <row r="101" spans="2:9" x14ac:dyDescent="0.2">
      <c r="B101" s="3">
        <v>930.2</v>
      </c>
      <c r="C101" s="23">
        <v>545550</v>
      </c>
      <c r="D101" s="22" t="s">
        <v>132</v>
      </c>
      <c r="E101" s="23" t="s">
        <v>36</v>
      </c>
      <c r="F101" s="23" t="s">
        <v>17</v>
      </c>
      <c r="G101" s="29">
        <v>395</v>
      </c>
      <c r="H101" s="30"/>
      <c r="I101" s="31"/>
    </row>
    <row r="102" spans="2:9" x14ac:dyDescent="0.2">
      <c r="B102" s="3">
        <v>930.2</v>
      </c>
      <c r="C102" s="23">
        <v>545550</v>
      </c>
      <c r="D102" s="22" t="s">
        <v>133</v>
      </c>
      <c r="E102" s="23" t="s">
        <v>36</v>
      </c>
      <c r="F102" s="23" t="s">
        <v>17</v>
      </c>
      <c r="G102" s="29">
        <v>175</v>
      </c>
      <c r="H102" s="30"/>
      <c r="I102" s="31"/>
    </row>
    <row r="103" spans="2:9" x14ac:dyDescent="0.2">
      <c r="B103" s="3">
        <v>930.2</v>
      </c>
      <c r="C103" s="23">
        <v>545550</v>
      </c>
      <c r="D103" s="22" t="s">
        <v>134</v>
      </c>
      <c r="E103" s="23" t="s">
        <v>36</v>
      </c>
      <c r="F103" s="23" t="s">
        <v>18</v>
      </c>
      <c r="G103" s="29">
        <v>250</v>
      </c>
      <c r="H103" s="30"/>
      <c r="I103" s="31"/>
    </row>
    <row r="104" spans="2:9" x14ac:dyDescent="0.2">
      <c r="B104" s="3">
        <v>930.2</v>
      </c>
      <c r="C104" s="23">
        <v>545500</v>
      </c>
      <c r="D104" s="22" t="s">
        <v>135</v>
      </c>
      <c r="E104" s="23" t="s">
        <v>36</v>
      </c>
      <c r="F104" s="23" t="s">
        <v>17</v>
      </c>
      <c r="G104" s="29">
        <v>5000</v>
      </c>
      <c r="H104" s="30"/>
      <c r="I104" s="31"/>
    </row>
    <row r="105" spans="2:9" x14ac:dyDescent="0.2">
      <c r="B105" s="3">
        <v>930.2</v>
      </c>
      <c r="C105" s="23">
        <v>553110</v>
      </c>
      <c r="D105" s="22" t="s">
        <v>136</v>
      </c>
      <c r="E105" s="23" t="s">
        <v>13</v>
      </c>
      <c r="F105" s="23" t="s">
        <v>13</v>
      </c>
      <c r="G105" s="29">
        <v>1000</v>
      </c>
      <c r="H105" s="30"/>
      <c r="I105" s="31"/>
    </row>
    <row r="106" spans="2:9" x14ac:dyDescent="0.2">
      <c r="B106" s="3">
        <v>930.2</v>
      </c>
      <c r="C106" s="23">
        <v>545550</v>
      </c>
      <c r="D106" s="22" t="s">
        <v>137</v>
      </c>
      <c r="E106" s="23" t="s">
        <v>36</v>
      </c>
      <c r="F106" s="23" t="s">
        <v>19</v>
      </c>
      <c r="G106" s="29">
        <v>6000</v>
      </c>
      <c r="H106" s="30"/>
      <c r="I106" s="31"/>
    </row>
    <row r="107" spans="2:9" x14ac:dyDescent="0.2">
      <c r="B107" s="3">
        <v>930.2</v>
      </c>
      <c r="C107" s="23">
        <v>545550</v>
      </c>
      <c r="D107" s="22" t="s">
        <v>138</v>
      </c>
      <c r="E107" s="23" t="s">
        <v>36</v>
      </c>
      <c r="F107" s="23" t="s">
        <v>17</v>
      </c>
      <c r="G107" s="29">
        <v>2500</v>
      </c>
      <c r="H107" s="30"/>
      <c r="I107" s="31"/>
    </row>
    <row r="108" spans="2:9" x14ac:dyDescent="0.2">
      <c r="B108" s="3">
        <v>930.2</v>
      </c>
      <c r="C108" s="23">
        <v>545550</v>
      </c>
      <c r="D108" s="22" t="s">
        <v>139</v>
      </c>
      <c r="E108" s="23" t="s">
        <v>36</v>
      </c>
      <c r="F108" s="23" t="s">
        <v>17</v>
      </c>
      <c r="G108" s="29">
        <v>5000</v>
      </c>
      <c r="H108" s="30"/>
      <c r="I108" s="31"/>
    </row>
    <row r="109" spans="2:9" x14ac:dyDescent="0.2">
      <c r="B109" s="3">
        <v>930.2</v>
      </c>
      <c r="C109" s="23">
        <v>545550</v>
      </c>
      <c r="D109" s="22" t="s">
        <v>140</v>
      </c>
      <c r="E109" s="23" t="s">
        <v>36</v>
      </c>
      <c r="F109" s="23" t="s">
        <v>17</v>
      </c>
      <c r="G109" s="29">
        <v>2500</v>
      </c>
      <c r="H109" s="30"/>
      <c r="I109" s="31"/>
    </row>
    <row r="110" spans="2:9" x14ac:dyDescent="0.2">
      <c r="B110" s="3">
        <v>930.2</v>
      </c>
      <c r="C110" s="23">
        <v>545550</v>
      </c>
      <c r="D110" s="22" t="s">
        <v>141</v>
      </c>
      <c r="E110" s="23" t="s">
        <v>36</v>
      </c>
      <c r="F110" s="23" t="s">
        <v>17</v>
      </c>
      <c r="G110" s="29">
        <v>2400</v>
      </c>
      <c r="H110" s="30"/>
      <c r="I110" s="31"/>
    </row>
    <row r="111" spans="2:9" x14ac:dyDescent="0.2">
      <c r="B111" s="3">
        <v>930.2</v>
      </c>
      <c r="C111" s="23">
        <v>545550</v>
      </c>
      <c r="D111" s="22" t="s">
        <v>142</v>
      </c>
      <c r="E111" s="23" t="s">
        <v>13</v>
      </c>
      <c r="F111" s="23" t="s">
        <v>13</v>
      </c>
      <c r="G111" s="29">
        <v>330</v>
      </c>
      <c r="H111" s="30"/>
      <c r="I111" s="31"/>
    </row>
    <row r="112" spans="2:9" x14ac:dyDescent="0.2">
      <c r="B112" s="3">
        <v>930.2</v>
      </c>
      <c r="C112" s="23">
        <v>545550</v>
      </c>
      <c r="D112" s="22" t="s">
        <v>143</v>
      </c>
      <c r="E112" s="23" t="s">
        <v>36</v>
      </c>
      <c r="F112" s="23" t="s">
        <v>17</v>
      </c>
      <c r="G112" s="29">
        <v>125</v>
      </c>
      <c r="H112" s="30"/>
      <c r="I112" s="31"/>
    </row>
    <row r="113" spans="2:9" x14ac:dyDescent="0.2">
      <c r="B113" s="3">
        <v>930.2</v>
      </c>
      <c r="C113" s="23">
        <v>545550</v>
      </c>
      <c r="D113" s="22" t="s">
        <v>144</v>
      </c>
      <c r="E113" s="23" t="s">
        <v>36</v>
      </c>
      <c r="F113" s="23" t="s">
        <v>17</v>
      </c>
      <c r="G113" s="29">
        <v>260</v>
      </c>
      <c r="H113" s="30"/>
      <c r="I113" s="31"/>
    </row>
    <row r="114" spans="2:9" x14ac:dyDescent="0.2">
      <c r="B114" s="3">
        <v>930.2</v>
      </c>
      <c r="C114" s="23">
        <v>545550</v>
      </c>
      <c r="D114" s="22" t="s">
        <v>145</v>
      </c>
      <c r="E114" s="23" t="s">
        <v>36</v>
      </c>
      <c r="F114" s="23" t="s">
        <v>17</v>
      </c>
      <c r="G114" s="29">
        <v>2247</v>
      </c>
      <c r="H114" s="30"/>
      <c r="I114" s="31"/>
    </row>
    <row r="115" spans="2:9" x14ac:dyDescent="0.2">
      <c r="B115" s="3">
        <v>930.2</v>
      </c>
      <c r="C115" s="23">
        <v>545550</v>
      </c>
      <c r="D115" s="22" t="s">
        <v>146</v>
      </c>
      <c r="E115" s="23" t="s">
        <v>13</v>
      </c>
      <c r="F115" s="23" t="s">
        <v>13</v>
      </c>
      <c r="G115" s="29">
        <v>750</v>
      </c>
      <c r="H115" s="30"/>
      <c r="I115" s="31"/>
    </row>
    <row r="116" spans="2:9" x14ac:dyDescent="0.2">
      <c r="B116" s="3">
        <v>930.2</v>
      </c>
      <c r="C116" s="23">
        <v>545550</v>
      </c>
      <c r="D116" s="22" t="s">
        <v>147</v>
      </c>
      <c r="E116" s="23" t="s">
        <v>13</v>
      </c>
      <c r="F116" s="23" t="s">
        <v>13</v>
      </c>
      <c r="G116" s="29">
        <v>415</v>
      </c>
      <c r="H116" s="30"/>
      <c r="I116" s="31"/>
    </row>
    <row r="117" spans="2:9" x14ac:dyDescent="0.2">
      <c r="B117" s="3">
        <v>930.2</v>
      </c>
      <c r="C117" s="23">
        <v>545550</v>
      </c>
      <c r="D117" s="22" t="s">
        <v>148</v>
      </c>
      <c r="E117" s="23" t="s">
        <v>36</v>
      </c>
      <c r="F117" s="23" t="s">
        <v>19</v>
      </c>
      <c r="G117" s="29">
        <v>1200</v>
      </c>
      <c r="H117" s="30"/>
      <c r="I117" s="31"/>
    </row>
    <row r="118" spans="2:9" x14ac:dyDescent="0.2">
      <c r="B118" s="3">
        <v>930.2</v>
      </c>
      <c r="C118" s="23">
        <v>545550</v>
      </c>
      <c r="D118" s="22" t="s">
        <v>149</v>
      </c>
      <c r="E118" s="23" t="s">
        <v>36</v>
      </c>
      <c r="F118" s="23" t="s">
        <v>18</v>
      </c>
      <c r="G118" s="29">
        <v>825</v>
      </c>
      <c r="H118" s="30"/>
      <c r="I118" s="31"/>
    </row>
    <row r="119" spans="2:9" x14ac:dyDescent="0.2">
      <c r="B119" s="3">
        <v>930.2</v>
      </c>
      <c r="C119" s="23">
        <v>545550</v>
      </c>
      <c r="D119" s="22" t="s">
        <v>150</v>
      </c>
      <c r="E119" s="23" t="s">
        <v>36</v>
      </c>
      <c r="F119" s="23" t="s">
        <v>17</v>
      </c>
      <c r="G119" s="29">
        <v>255</v>
      </c>
      <c r="H119" s="30"/>
      <c r="I119" s="31"/>
    </row>
    <row r="120" spans="2:9" x14ac:dyDescent="0.2">
      <c r="B120" s="3">
        <v>930.2</v>
      </c>
      <c r="C120" s="23">
        <v>545550</v>
      </c>
      <c r="D120" s="22" t="s">
        <v>151</v>
      </c>
      <c r="E120" s="23" t="s">
        <v>36</v>
      </c>
      <c r="F120" s="23" t="s">
        <v>19</v>
      </c>
      <c r="G120" s="29">
        <v>7220</v>
      </c>
      <c r="H120" s="30"/>
      <c r="I120" s="31"/>
    </row>
    <row r="121" spans="2:9" x14ac:dyDescent="0.2">
      <c r="B121" s="3">
        <v>930.2</v>
      </c>
      <c r="C121" s="23">
        <v>545550</v>
      </c>
      <c r="D121" s="22" t="s">
        <v>152</v>
      </c>
      <c r="E121" s="23" t="s">
        <v>36</v>
      </c>
      <c r="F121" s="23" t="s">
        <v>19</v>
      </c>
      <c r="G121" s="29">
        <v>18700</v>
      </c>
      <c r="H121" s="30"/>
      <c r="I121" s="31"/>
    </row>
    <row r="122" spans="2:9" x14ac:dyDescent="0.2">
      <c r="B122" s="3">
        <v>930.2</v>
      </c>
      <c r="C122" s="23">
        <v>545550</v>
      </c>
      <c r="D122" s="22" t="s">
        <v>153</v>
      </c>
      <c r="E122" s="23" t="s">
        <v>36</v>
      </c>
      <c r="F122" s="23" t="s">
        <v>19</v>
      </c>
      <c r="G122" s="29">
        <v>6000</v>
      </c>
      <c r="H122" s="30"/>
      <c r="I122" s="31"/>
    </row>
    <row r="123" spans="2:9" x14ac:dyDescent="0.2">
      <c r="B123" s="3">
        <v>930.2</v>
      </c>
      <c r="C123" s="23">
        <v>545550</v>
      </c>
      <c r="D123" s="22" t="s">
        <v>154</v>
      </c>
      <c r="E123" s="23" t="s">
        <v>36</v>
      </c>
      <c r="F123" s="23" t="s">
        <v>19</v>
      </c>
      <c r="G123" s="29">
        <v>275</v>
      </c>
      <c r="H123" s="30"/>
      <c r="I123" s="31"/>
    </row>
    <row r="124" spans="2:9" x14ac:dyDescent="0.2">
      <c r="B124" s="3">
        <v>930.2</v>
      </c>
      <c r="C124" s="23">
        <v>545550</v>
      </c>
      <c r="D124" s="22" t="s">
        <v>155</v>
      </c>
      <c r="E124" s="23" t="s">
        <v>36</v>
      </c>
      <c r="F124" s="23" t="s">
        <v>17</v>
      </c>
      <c r="G124" s="29">
        <v>150</v>
      </c>
      <c r="H124" s="30"/>
      <c r="I124" s="31"/>
    </row>
    <row r="125" spans="2:9" x14ac:dyDescent="0.2">
      <c r="B125" s="3">
        <v>930.2</v>
      </c>
      <c r="C125" s="23">
        <v>553110</v>
      </c>
      <c r="D125" s="22" t="s">
        <v>156</v>
      </c>
      <c r="E125" s="23" t="s">
        <v>13</v>
      </c>
      <c r="F125" s="23" t="s">
        <v>13</v>
      </c>
      <c r="G125" s="29">
        <v>500</v>
      </c>
      <c r="H125" s="30"/>
      <c r="I125" s="31"/>
    </row>
    <row r="126" spans="2:9" x14ac:dyDescent="0.2">
      <c r="B126" s="3">
        <v>930.2</v>
      </c>
      <c r="C126" s="23">
        <v>545550</v>
      </c>
      <c r="D126" s="22" t="s">
        <v>157</v>
      </c>
      <c r="E126" s="23" t="s">
        <v>36</v>
      </c>
      <c r="F126" s="23" t="s">
        <v>18</v>
      </c>
      <c r="G126" s="29">
        <v>900</v>
      </c>
      <c r="H126" s="30"/>
      <c r="I126" s="31"/>
    </row>
    <row r="127" spans="2:9" x14ac:dyDescent="0.2">
      <c r="B127" s="3">
        <v>930.2</v>
      </c>
      <c r="C127" s="23">
        <v>545550</v>
      </c>
      <c r="D127" s="22" t="s">
        <v>158</v>
      </c>
      <c r="E127" s="23" t="s">
        <v>36</v>
      </c>
      <c r="F127" s="23" t="s">
        <v>36</v>
      </c>
      <c r="G127" s="29">
        <v>2000</v>
      </c>
      <c r="H127" s="30"/>
      <c r="I127" s="31"/>
    </row>
    <row r="128" spans="2:9" x14ac:dyDescent="0.2">
      <c r="B128" s="3">
        <v>930.2</v>
      </c>
      <c r="C128" s="23">
        <v>545550</v>
      </c>
      <c r="D128" s="22" t="s">
        <v>159</v>
      </c>
      <c r="E128" s="23" t="s">
        <v>36</v>
      </c>
      <c r="F128" s="23" t="s">
        <v>36</v>
      </c>
      <c r="G128" s="29">
        <v>2100</v>
      </c>
      <c r="H128" s="30"/>
      <c r="I128" s="31"/>
    </row>
    <row r="129" spans="2:9" x14ac:dyDescent="0.2">
      <c r="B129" s="3">
        <v>930.2</v>
      </c>
      <c r="C129" s="23">
        <v>545550</v>
      </c>
      <c r="D129" s="22" t="s">
        <v>160</v>
      </c>
      <c r="E129" s="23" t="s">
        <v>36</v>
      </c>
      <c r="F129" s="23" t="s">
        <v>18</v>
      </c>
      <c r="G129" s="29">
        <v>350</v>
      </c>
      <c r="H129" s="30"/>
      <c r="I129" s="31"/>
    </row>
    <row r="130" spans="2:9" x14ac:dyDescent="0.2">
      <c r="B130" s="3">
        <v>930.2</v>
      </c>
      <c r="C130" s="23">
        <v>545550</v>
      </c>
      <c r="D130" s="22" t="s">
        <v>161</v>
      </c>
      <c r="E130" s="23" t="s">
        <v>13</v>
      </c>
      <c r="F130" s="23" t="s">
        <v>13</v>
      </c>
      <c r="G130" s="29">
        <v>5000</v>
      </c>
      <c r="H130" s="30"/>
      <c r="I130" s="31"/>
    </row>
    <row r="131" spans="2:9" x14ac:dyDescent="0.2">
      <c r="B131" s="3">
        <v>930.2</v>
      </c>
      <c r="C131" s="23">
        <v>545550</v>
      </c>
      <c r="D131" s="22" t="s">
        <v>162</v>
      </c>
      <c r="E131" s="23" t="s">
        <v>13</v>
      </c>
      <c r="F131" s="23" t="s">
        <v>13</v>
      </c>
      <c r="G131" s="29">
        <v>500</v>
      </c>
      <c r="H131" s="30"/>
      <c r="I131" s="31"/>
    </row>
    <row r="132" spans="2:9" x14ac:dyDescent="0.2">
      <c r="B132" s="3">
        <v>930.2</v>
      </c>
      <c r="C132" s="23">
        <v>545550</v>
      </c>
      <c r="D132" s="22" t="s">
        <v>163</v>
      </c>
      <c r="E132" s="23" t="s">
        <v>13</v>
      </c>
      <c r="F132" s="23" t="s">
        <v>13</v>
      </c>
      <c r="G132" s="29">
        <v>5000</v>
      </c>
      <c r="H132" s="30"/>
      <c r="I132" s="31"/>
    </row>
    <row r="133" spans="2:9" x14ac:dyDescent="0.2">
      <c r="B133" s="3">
        <v>930.2</v>
      </c>
      <c r="C133" s="23">
        <v>545550</v>
      </c>
      <c r="D133" s="22" t="s">
        <v>164</v>
      </c>
      <c r="E133" s="23" t="s">
        <v>13</v>
      </c>
      <c r="F133" s="23" t="s">
        <v>13</v>
      </c>
      <c r="G133" s="29">
        <v>10000</v>
      </c>
      <c r="H133" s="30"/>
      <c r="I133" s="31"/>
    </row>
    <row r="134" spans="2:9" x14ac:dyDescent="0.2">
      <c r="B134" s="3">
        <v>930.2</v>
      </c>
      <c r="C134" s="23">
        <v>553110</v>
      </c>
      <c r="D134" s="22" t="s">
        <v>164</v>
      </c>
      <c r="E134" s="23" t="s">
        <v>13</v>
      </c>
      <c r="F134" s="23" t="s">
        <v>13</v>
      </c>
      <c r="G134" s="29">
        <v>3000</v>
      </c>
      <c r="H134" s="30"/>
      <c r="I134" s="31"/>
    </row>
    <row r="135" spans="2:9" x14ac:dyDescent="0.2">
      <c r="B135" s="3">
        <v>930.2</v>
      </c>
      <c r="C135" s="23">
        <v>553110</v>
      </c>
      <c r="D135" s="22" t="s">
        <v>165</v>
      </c>
      <c r="E135" s="23" t="s">
        <v>13</v>
      </c>
      <c r="F135" s="23" t="s">
        <v>13</v>
      </c>
      <c r="G135" s="29">
        <v>465</v>
      </c>
      <c r="H135" s="30"/>
      <c r="I135" s="31"/>
    </row>
    <row r="136" spans="2:9" x14ac:dyDescent="0.2">
      <c r="B136" s="3">
        <v>930.2</v>
      </c>
      <c r="C136" s="23">
        <v>545550</v>
      </c>
      <c r="D136" s="22" t="s">
        <v>166</v>
      </c>
      <c r="E136" s="23" t="s">
        <v>13</v>
      </c>
      <c r="F136" s="23" t="s">
        <v>13</v>
      </c>
      <c r="G136" s="29">
        <v>125</v>
      </c>
      <c r="H136" s="30"/>
      <c r="I136" s="31"/>
    </row>
    <row r="137" spans="2:9" x14ac:dyDescent="0.2">
      <c r="B137" s="3">
        <v>930.2</v>
      </c>
      <c r="C137" s="23">
        <v>545550</v>
      </c>
      <c r="D137" s="22" t="s">
        <v>167</v>
      </c>
      <c r="E137" s="23" t="s">
        <v>13</v>
      </c>
      <c r="F137" s="23" t="s">
        <v>13</v>
      </c>
      <c r="G137" s="29">
        <v>3000</v>
      </c>
      <c r="H137" s="30"/>
      <c r="I137" s="31"/>
    </row>
    <row r="138" spans="2:9" x14ac:dyDescent="0.2">
      <c r="B138" s="3">
        <v>930.2</v>
      </c>
      <c r="C138" s="23">
        <v>545550</v>
      </c>
      <c r="D138" s="22" t="s">
        <v>168</v>
      </c>
      <c r="E138" s="23" t="s">
        <v>36</v>
      </c>
      <c r="F138" s="23" t="s">
        <v>18</v>
      </c>
      <c r="G138" s="29">
        <v>7500</v>
      </c>
      <c r="H138" s="30"/>
      <c r="I138" s="31"/>
    </row>
    <row r="139" spans="2:9" x14ac:dyDescent="0.2">
      <c r="B139" s="3">
        <v>930.2</v>
      </c>
      <c r="C139" s="23">
        <v>545550</v>
      </c>
      <c r="D139" s="22" t="s">
        <v>169</v>
      </c>
      <c r="E139" s="23" t="s">
        <v>36</v>
      </c>
      <c r="F139" s="23" t="s">
        <v>18</v>
      </c>
      <c r="G139" s="29">
        <v>1223</v>
      </c>
      <c r="H139" s="30"/>
      <c r="I139" s="31"/>
    </row>
    <row r="140" spans="2:9" x14ac:dyDescent="0.2">
      <c r="B140" s="3">
        <v>930.2</v>
      </c>
      <c r="C140" s="23">
        <v>545550</v>
      </c>
      <c r="D140" s="22" t="s">
        <v>170</v>
      </c>
      <c r="E140" s="23" t="s">
        <v>36</v>
      </c>
      <c r="F140" s="23" t="s">
        <v>18</v>
      </c>
      <c r="G140" s="29">
        <v>350</v>
      </c>
      <c r="H140" s="30"/>
      <c r="I140" s="31"/>
    </row>
    <row r="141" spans="2:9" ht="13.5" thickBot="1" x14ac:dyDescent="0.25">
      <c r="G141" s="32">
        <f>SUM(G7:G140)</f>
        <v>360959.27</v>
      </c>
      <c r="H141" s="30"/>
      <c r="I141" s="30"/>
    </row>
    <row r="142" spans="2:9" ht="13.5" thickTop="1" x14ac:dyDescent="0.2">
      <c r="G142" s="24"/>
      <c r="H142" s="24"/>
    </row>
    <row r="143" spans="2:9" x14ac:dyDescent="0.2">
      <c r="G143" s="24"/>
    </row>
    <row r="144" spans="2:9" x14ac:dyDescent="0.2">
      <c r="B144" s="2" t="s">
        <v>30</v>
      </c>
    </row>
    <row r="145" spans="2:8" x14ac:dyDescent="0.2">
      <c r="B145" s="3">
        <v>930.2</v>
      </c>
      <c r="C145" s="23">
        <v>545550</v>
      </c>
      <c r="D145" s="22" t="s">
        <v>171</v>
      </c>
      <c r="E145" s="23" t="s">
        <v>36</v>
      </c>
      <c r="F145" s="23" t="s">
        <v>36</v>
      </c>
      <c r="G145" s="24">
        <v>1031230.2600000002</v>
      </c>
      <c r="H145" s="31"/>
    </row>
    <row r="146" spans="2:8" x14ac:dyDescent="0.2">
      <c r="B146" s="3">
        <v>930.2</v>
      </c>
      <c r="C146" s="23">
        <v>545550</v>
      </c>
      <c r="D146" s="22" t="s">
        <v>172</v>
      </c>
      <c r="E146" s="23" t="s">
        <v>36</v>
      </c>
      <c r="F146" s="23" t="s">
        <v>36</v>
      </c>
      <c r="G146" s="24">
        <v>9500</v>
      </c>
      <c r="H146" s="31"/>
    </row>
    <row r="147" spans="2:8" x14ac:dyDescent="0.2">
      <c r="B147" s="3">
        <v>930.2</v>
      </c>
      <c r="C147" s="23">
        <v>545550</v>
      </c>
      <c r="D147" s="22" t="s">
        <v>173</v>
      </c>
      <c r="E147" s="23" t="s">
        <v>36</v>
      </c>
      <c r="F147" s="23" t="s">
        <v>36</v>
      </c>
      <c r="G147" s="24">
        <v>18000</v>
      </c>
      <c r="H147" s="31"/>
    </row>
    <row r="148" spans="2:8" x14ac:dyDescent="0.2">
      <c r="B148" s="3">
        <v>930.2</v>
      </c>
      <c r="C148" s="23">
        <v>545500</v>
      </c>
      <c r="D148" s="22" t="s">
        <v>174</v>
      </c>
      <c r="E148" s="23" t="s">
        <v>36</v>
      </c>
      <c r="F148" s="23" t="s">
        <v>36</v>
      </c>
      <c r="G148" s="24">
        <v>22831</v>
      </c>
      <c r="H148" s="31"/>
    </row>
    <row r="149" spans="2:8" x14ac:dyDescent="0.2">
      <c r="B149" s="3">
        <v>930.2</v>
      </c>
      <c r="C149" s="23">
        <v>545550</v>
      </c>
      <c r="D149" s="22" t="s">
        <v>175</v>
      </c>
      <c r="E149" s="23" t="s">
        <v>36</v>
      </c>
      <c r="F149" s="23" t="s">
        <v>36</v>
      </c>
      <c r="G149" s="24">
        <v>99347.280000000028</v>
      </c>
      <c r="H149" s="31"/>
    </row>
    <row r="150" spans="2:8" x14ac:dyDescent="0.2">
      <c r="B150" s="3">
        <v>930.2</v>
      </c>
      <c r="C150" s="23">
        <v>545550</v>
      </c>
      <c r="D150" s="22" t="s">
        <v>176</v>
      </c>
      <c r="E150" s="23" t="s">
        <v>36</v>
      </c>
      <c r="F150" s="23" t="s">
        <v>36</v>
      </c>
      <c r="G150" s="24">
        <v>1625</v>
      </c>
      <c r="H150" s="31"/>
    </row>
    <row r="151" spans="2:8" x14ac:dyDescent="0.2">
      <c r="B151" s="3">
        <v>930.2</v>
      </c>
      <c r="C151" s="23">
        <v>545550</v>
      </c>
      <c r="D151" s="22" t="s">
        <v>177</v>
      </c>
      <c r="E151" s="23" t="s">
        <v>36</v>
      </c>
      <c r="F151" s="23" t="s">
        <v>36</v>
      </c>
      <c r="G151" s="24">
        <v>42880.26</v>
      </c>
      <c r="H151" s="31"/>
    </row>
    <row r="152" spans="2:8" x14ac:dyDescent="0.2">
      <c r="B152" s="3">
        <v>930.2</v>
      </c>
      <c r="C152" s="23">
        <v>530026</v>
      </c>
      <c r="D152" s="22" t="s">
        <v>178</v>
      </c>
      <c r="E152" s="23" t="s">
        <v>36</v>
      </c>
      <c r="F152" s="23" t="s">
        <v>36</v>
      </c>
      <c r="G152" s="24">
        <v>-20161.11</v>
      </c>
      <c r="H152" s="31"/>
    </row>
    <row r="153" spans="2:8" x14ac:dyDescent="0.2">
      <c r="B153" s="3">
        <v>930.2</v>
      </c>
      <c r="C153" s="23">
        <v>545550</v>
      </c>
      <c r="D153" s="22" t="str">
        <f>D152</f>
        <v>American Clean Power</v>
      </c>
      <c r="E153" s="23" t="s">
        <v>36</v>
      </c>
      <c r="F153" s="23" t="s">
        <v>36</v>
      </c>
      <c r="G153" s="24">
        <v>212500</v>
      </c>
      <c r="H153" s="31"/>
    </row>
    <row r="154" spans="2:8" x14ac:dyDescent="0.2">
      <c r="B154" s="3">
        <v>930.2</v>
      </c>
      <c r="C154" s="23">
        <v>545550</v>
      </c>
      <c r="D154" s="22" t="s">
        <v>179</v>
      </c>
      <c r="E154" s="23" t="s">
        <v>36</v>
      </c>
      <c r="F154" s="23" t="s">
        <v>36</v>
      </c>
      <c r="G154" s="24">
        <v>42000</v>
      </c>
      <c r="H154" s="31"/>
    </row>
    <row r="155" spans="2:8" x14ac:dyDescent="0.2">
      <c r="B155" s="3">
        <v>930.2</v>
      </c>
      <c r="C155" s="23">
        <v>545150</v>
      </c>
      <c r="D155" s="22" t="s">
        <v>180</v>
      </c>
      <c r="E155" s="23" t="s">
        <v>36</v>
      </c>
      <c r="F155" s="23" t="s">
        <v>36</v>
      </c>
      <c r="G155" s="24">
        <v>150</v>
      </c>
      <c r="H155" s="31"/>
    </row>
    <row r="156" spans="2:8" x14ac:dyDescent="0.2">
      <c r="B156" s="3">
        <v>930.2</v>
      </c>
      <c r="C156" s="23">
        <v>545550</v>
      </c>
      <c r="D156" s="22" t="s">
        <v>181</v>
      </c>
      <c r="E156" s="23" t="s">
        <v>36</v>
      </c>
      <c r="F156" s="23" t="s">
        <v>36</v>
      </c>
      <c r="G156" s="24">
        <v>9195</v>
      </c>
      <c r="H156" s="31"/>
    </row>
    <row r="157" spans="2:8" x14ac:dyDescent="0.2">
      <c r="B157" s="3">
        <v>930.2</v>
      </c>
      <c r="C157" s="23">
        <v>545550</v>
      </c>
      <c r="D157" s="22" t="s">
        <v>182</v>
      </c>
      <c r="E157" s="23" t="s">
        <v>36</v>
      </c>
      <c r="F157" s="23" t="s">
        <v>36</v>
      </c>
      <c r="G157" s="24">
        <v>22500</v>
      </c>
      <c r="H157" s="31"/>
    </row>
    <row r="158" spans="2:8" x14ac:dyDescent="0.2">
      <c r="B158" s="3">
        <v>930.2</v>
      </c>
      <c r="C158" s="23">
        <v>545550</v>
      </c>
      <c r="D158" s="22" t="s">
        <v>183</v>
      </c>
      <c r="E158" s="23" t="s">
        <v>36</v>
      </c>
      <c r="F158" s="23" t="s">
        <v>36</v>
      </c>
      <c r="G158" s="24">
        <v>30000</v>
      </c>
      <c r="H158" s="31"/>
    </row>
    <row r="159" spans="2:8" x14ac:dyDescent="0.2">
      <c r="B159" s="3">
        <v>930.2</v>
      </c>
      <c r="C159" s="23">
        <v>545550</v>
      </c>
      <c r="D159" s="22" t="s">
        <v>183</v>
      </c>
      <c r="E159" s="23" t="s">
        <v>36</v>
      </c>
      <c r="F159" s="23" t="s">
        <v>36</v>
      </c>
      <c r="G159" s="24">
        <v>24900</v>
      </c>
      <c r="H159" s="31"/>
    </row>
    <row r="160" spans="2:8" ht="13.5" collapsed="1" thickBot="1" x14ac:dyDescent="0.25">
      <c r="C160" s="22"/>
      <c r="G160" s="33">
        <f>SUM(G145:G159)</f>
        <v>1546497.6900000002</v>
      </c>
      <c r="H160" s="24"/>
    </row>
    <row r="161" spans="1:12" ht="13.5" thickTop="1" x14ac:dyDescent="0.2">
      <c r="C161" s="22"/>
    </row>
    <row r="162" spans="1:12" ht="13.5" thickBot="1" x14ac:dyDescent="0.25">
      <c r="C162" s="22"/>
    </row>
    <row r="163" spans="1:12" x14ac:dyDescent="0.2">
      <c r="C163" s="22"/>
      <c r="E163" s="34"/>
      <c r="F163" s="35"/>
      <c r="G163" s="36"/>
      <c r="H163" s="37"/>
    </row>
    <row r="164" spans="1:12" x14ac:dyDescent="0.2">
      <c r="C164" s="22"/>
      <c r="E164" s="38" t="s">
        <v>31</v>
      </c>
      <c r="H164" s="39"/>
    </row>
    <row r="165" spans="1:12" x14ac:dyDescent="0.2">
      <c r="C165" s="22"/>
      <c r="E165" s="40" t="s">
        <v>32</v>
      </c>
      <c r="H165" s="39"/>
    </row>
    <row r="166" spans="1:12" x14ac:dyDescent="0.2">
      <c r="C166" s="22"/>
      <c r="E166" s="41" t="s">
        <v>33</v>
      </c>
      <c r="F166" s="42" t="s">
        <v>34</v>
      </c>
      <c r="G166" s="42" t="s">
        <v>35</v>
      </c>
      <c r="H166" s="39"/>
      <c r="L166" s="24"/>
    </row>
    <row r="167" spans="1:12" collapsed="1" x14ac:dyDescent="0.2">
      <c r="C167" s="22"/>
      <c r="E167" s="43">
        <v>930.2</v>
      </c>
      <c r="F167" s="23" t="s">
        <v>36</v>
      </c>
      <c r="G167" s="31">
        <f>SUMIF($E$7:$E$164,F167,$G$7:$G$164)</f>
        <v>1830027.9600000002</v>
      </c>
      <c r="H167" s="44" t="str">
        <f>"Ref. "&amp;'4.7'!$J$2</f>
        <v>Ref. 4.7</v>
      </c>
      <c r="L167" s="45"/>
    </row>
    <row r="168" spans="1:12" x14ac:dyDescent="0.2">
      <c r="C168" s="22"/>
      <c r="E168" s="43">
        <v>930.2</v>
      </c>
      <c r="F168" s="23" t="s">
        <v>13</v>
      </c>
      <c r="G168" s="31">
        <f>SUMIF($E$7:$E$164,F168,$G$7:$G$164)</f>
        <v>77429</v>
      </c>
      <c r="H168" s="44"/>
      <c r="L168" s="24"/>
    </row>
    <row r="169" spans="1:12" collapsed="1" x14ac:dyDescent="0.2">
      <c r="C169" s="22"/>
      <c r="E169" s="43">
        <v>930.2</v>
      </c>
      <c r="F169" s="23" t="s">
        <v>18</v>
      </c>
      <c r="G169" s="31">
        <f>SUMIF($E$7:$E$164,F169,$G$7:$G$164)</f>
        <v>0</v>
      </c>
      <c r="H169" s="44" t="str">
        <f>H167</f>
        <v>Ref. 4.7</v>
      </c>
    </row>
    <row r="170" spans="1:12" ht="13.5" thickBot="1" x14ac:dyDescent="0.25">
      <c r="C170" s="22"/>
      <c r="E170" s="46"/>
      <c r="G170" s="33">
        <f>G167+G169+G168</f>
        <v>1907456.9600000002</v>
      </c>
      <c r="H170" s="39"/>
    </row>
    <row r="171" spans="1:12" ht="13.5" thickTop="1" x14ac:dyDescent="0.2">
      <c r="C171" s="22"/>
      <c r="E171" s="46"/>
      <c r="H171" s="39"/>
    </row>
    <row r="172" spans="1:12" x14ac:dyDescent="0.2">
      <c r="C172" s="22"/>
      <c r="E172" s="47" t="s">
        <v>37</v>
      </c>
      <c r="F172" s="22"/>
      <c r="H172" s="39"/>
    </row>
    <row r="173" spans="1:12" x14ac:dyDescent="0.2">
      <c r="C173" s="22"/>
      <c r="E173" s="41" t="s">
        <v>33</v>
      </c>
      <c r="F173" s="42" t="s">
        <v>34</v>
      </c>
      <c r="G173" s="42" t="s">
        <v>35</v>
      </c>
      <c r="H173" s="39"/>
    </row>
    <row r="174" spans="1:12" collapsed="1" x14ac:dyDescent="0.2">
      <c r="C174" s="22"/>
      <c r="E174" s="43">
        <v>930.2</v>
      </c>
      <c r="F174" s="3" t="s">
        <v>36</v>
      </c>
      <c r="G174" s="31">
        <f t="shared" ref="G174:G180" si="0">SUMIF($F$7:$F$164,F174,$G$7:$G$164)</f>
        <v>1552596.86</v>
      </c>
      <c r="H174" s="44" t="str">
        <f>H169</f>
        <v>Ref. 4.7</v>
      </c>
    </row>
    <row r="175" spans="1:12" collapsed="1" x14ac:dyDescent="0.2">
      <c r="C175" s="22"/>
      <c r="E175" s="43">
        <v>930.2</v>
      </c>
      <c r="F175" s="3" t="s">
        <v>38</v>
      </c>
      <c r="G175" s="31">
        <f t="shared" si="0"/>
        <v>698</v>
      </c>
      <c r="H175" s="44" t="str">
        <f>H174</f>
        <v>Ref. 4.7</v>
      </c>
    </row>
    <row r="176" spans="1:12" s="24" customFormat="1" collapsed="1" x14ac:dyDescent="0.2">
      <c r="A176" s="22"/>
      <c r="B176" s="22"/>
      <c r="C176" s="22"/>
      <c r="D176" s="22"/>
      <c r="E176" s="43">
        <v>930.2</v>
      </c>
      <c r="F176" s="3" t="s">
        <v>17</v>
      </c>
      <c r="G176" s="31">
        <f t="shared" si="0"/>
        <v>146706.1</v>
      </c>
      <c r="H176" s="44" t="str">
        <f t="shared" ref="H176:H180" si="1">H175</f>
        <v>Ref. 4.7</v>
      </c>
      <c r="J176" s="22"/>
      <c r="K176" s="22"/>
      <c r="L176" s="22"/>
    </row>
    <row r="177" spans="1:12" s="24" customFormat="1" collapsed="1" x14ac:dyDescent="0.2">
      <c r="A177" s="22"/>
      <c r="B177" s="22"/>
      <c r="C177" s="22"/>
      <c r="D177" s="22"/>
      <c r="E177" s="43">
        <v>930.2</v>
      </c>
      <c r="F177" s="3" t="s">
        <v>18</v>
      </c>
      <c r="G177" s="31">
        <f t="shared" si="0"/>
        <v>18887</v>
      </c>
      <c r="H177" s="44" t="str">
        <f t="shared" si="1"/>
        <v>Ref. 4.7</v>
      </c>
      <c r="J177" s="22"/>
      <c r="K177" s="22"/>
      <c r="L177" s="22"/>
    </row>
    <row r="178" spans="1:12" s="24" customFormat="1" collapsed="1" x14ac:dyDescent="0.2">
      <c r="A178" s="22"/>
      <c r="B178" s="22"/>
      <c r="C178" s="22"/>
      <c r="D178" s="22"/>
      <c r="E178" s="43">
        <v>930.2</v>
      </c>
      <c r="F178" s="3" t="s">
        <v>19</v>
      </c>
      <c r="G178" s="31">
        <f t="shared" si="0"/>
        <v>99772</v>
      </c>
      <c r="H178" s="44" t="str">
        <f t="shared" si="1"/>
        <v>Ref. 4.7</v>
      </c>
      <c r="J178" s="22"/>
      <c r="K178" s="22"/>
      <c r="L178" s="22"/>
    </row>
    <row r="179" spans="1:12" s="24" customFormat="1" collapsed="1" x14ac:dyDescent="0.2">
      <c r="A179" s="22"/>
      <c r="B179" s="22"/>
      <c r="C179" s="22"/>
      <c r="D179" s="22"/>
      <c r="E179" s="43">
        <v>930.2</v>
      </c>
      <c r="F179" s="3" t="s">
        <v>20</v>
      </c>
      <c r="G179" s="31">
        <f t="shared" si="0"/>
        <v>10823</v>
      </c>
      <c r="H179" s="44" t="str">
        <f t="shared" si="1"/>
        <v>Ref. 4.7</v>
      </c>
      <c r="J179" s="22"/>
      <c r="K179" s="22"/>
      <c r="L179" s="22"/>
    </row>
    <row r="180" spans="1:12" s="24" customFormat="1" collapsed="1" x14ac:dyDescent="0.2">
      <c r="A180" s="22"/>
      <c r="B180" s="22"/>
      <c r="C180" s="22"/>
      <c r="D180" s="22"/>
      <c r="E180" s="43">
        <v>930.2</v>
      </c>
      <c r="F180" s="3" t="s">
        <v>13</v>
      </c>
      <c r="G180" s="31">
        <f t="shared" si="0"/>
        <v>77974</v>
      </c>
      <c r="H180" s="44" t="str">
        <f t="shared" si="1"/>
        <v>Ref. 4.7</v>
      </c>
      <c r="J180" s="22"/>
      <c r="K180" s="22"/>
      <c r="L180" s="22"/>
    </row>
    <row r="181" spans="1:12" s="24" customFormat="1" ht="13.5" collapsed="1" thickBot="1" x14ac:dyDescent="0.25">
      <c r="A181" s="22"/>
      <c r="B181" s="22"/>
      <c r="C181" s="22"/>
      <c r="D181" s="22"/>
      <c r="E181" s="48"/>
      <c r="F181" s="49"/>
      <c r="G181" s="50">
        <f>SUM(G174:G180)</f>
        <v>1907456.9600000002</v>
      </c>
      <c r="H181" s="51" t="str">
        <f>H180</f>
        <v>Ref. 4.7</v>
      </c>
      <c r="J181" s="22"/>
      <c r="K181" s="22"/>
      <c r="L181" s="22"/>
    </row>
    <row r="182" spans="1:12" s="24" customFormat="1" x14ac:dyDescent="0.2">
      <c r="A182" s="22"/>
      <c r="B182" s="22"/>
      <c r="C182" s="22"/>
      <c r="D182" s="22"/>
      <c r="E182" s="23"/>
      <c r="F182" s="23"/>
      <c r="H182" s="22"/>
      <c r="J182" s="22"/>
      <c r="K182" s="22"/>
      <c r="L182" s="22"/>
    </row>
  </sheetData>
  <pageMargins left="0.7" right="0.7" top="0.75" bottom="0.75" header="0.3" footer="0.3"/>
  <pageSetup scale="74" fitToWidth="0" fitToHeight="0" orientation="portrait" r:id="rId1"/>
  <headerFooter alignWithMargins="0">
    <oddHeader xml:space="preserve">&amp;R&amp;10Page 4.7.&amp;P&amp;11
</oddHeader>
  </headerFooter>
  <rowBreaks count="2" manualBreakCount="2">
    <brk id="73" max="7" man="1"/>
    <brk id="14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5C28462-3D2F-4123-9680-30AD17A1D2CB}"/>
</file>

<file path=customXml/itemProps2.xml><?xml version="1.0" encoding="utf-8"?>
<ds:datastoreItem xmlns:ds="http://schemas.openxmlformats.org/officeDocument/2006/customXml" ds:itemID="{1317F171-711E-45E8-BE6F-47F601FF8F78}"/>
</file>

<file path=customXml/itemProps3.xml><?xml version="1.0" encoding="utf-8"?>
<ds:datastoreItem xmlns:ds="http://schemas.openxmlformats.org/officeDocument/2006/customXml" ds:itemID="{52A17767-15EE-4DC9-8825-049FE8BAD68C}"/>
</file>

<file path=customXml/itemProps4.xml><?xml version="1.0" encoding="utf-8"?>
<ds:datastoreItem xmlns:ds="http://schemas.openxmlformats.org/officeDocument/2006/customXml" ds:itemID="{14C42821-BFAE-419B-A0B7-705B256E6D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4.7</vt:lpstr>
      <vt:lpstr>4.7.1 - 4.7.3</vt:lpstr>
      <vt:lpstr>'4.7'!Print_Area</vt:lpstr>
      <vt:lpstr>'4.7.1 - 4.7.3'!Print_Area</vt:lpstr>
      <vt:lpstr>'4.7.1 - 4.7.3'!Print_Titles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2023-03-02T20:42:32Z</dcterms:created>
  <dcterms:modified xsi:type="dcterms:W3CDTF">2023-03-02T20:43:44Z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