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2022-WA-COVID-19 Reporting\08-2022 WA COVID-19 Report\"/>
    </mc:Choice>
  </mc:AlternateContent>
  <xr:revisionPtr revIDLastSave="0" documentId="13_ncr:1_{798AB679-3EBD-4145-BFE0-239B5442D8E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ection K. #1 " sheetId="9" r:id="rId1"/>
    <sheet name="Section K. #2. a,b,c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9" l="1"/>
  <c r="F12" i="9"/>
  <c r="D14" i="10" l="1"/>
  <c r="C14" i="10"/>
  <c r="H7" i="10"/>
  <c r="G7" i="10"/>
  <c r="F7" i="10"/>
  <c r="E7" i="10"/>
  <c r="D7" i="10"/>
  <c r="C7" i="10"/>
  <c r="J6" i="10"/>
  <c r="I6" i="10"/>
  <c r="J5" i="10"/>
  <c r="I5" i="10"/>
  <c r="J4" i="10"/>
  <c r="I4" i="10"/>
  <c r="I7" i="10" l="1"/>
  <c r="J7" i="10"/>
</calcChain>
</file>

<file path=xl/sharedStrings.xml><?xml version="1.0" encoding="utf-8"?>
<sst xmlns="http://schemas.openxmlformats.org/spreadsheetml/2006/main" count="83" uniqueCount="58">
  <si>
    <t>Commercial</t>
  </si>
  <si>
    <t>Residential</t>
  </si>
  <si>
    <t>Temporary COVID Debt Relief Programs</t>
  </si>
  <si>
    <t>Automatic Grants</t>
  </si>
  <si>
    <t>Total</t>
  </si>
  <si>
    <t>Number of accounts</t>
  </si>
  <si>
    <t>Average Benefits</t>
  </si>
  <si>
    <t>Forgiveness Grants</t>
  </si>
  <si>
    <t>Electric</t>
  </si>
  <si>
    <t>Gas</t>
  </si>
  <si>
    <t>Dual</t>
  </si>
  <si>
    <t>N/A*</t>
  </si>
  <si>
    <t>*Account no longer active</t>
  </si>
  <si>
    <t>Debt Relief Total</t>
  </si>
  <si>
    <t>Low-Income*</t>
  </si>
  <si>
    <t>*Low-income residential customers are also included in the residential category</t>
  </si>
  <si>
    <t>Industrial</t>
  </si>
  <si>
    <t>Grand Total</t>
  </si>
  <si>
    <t>Days Past Due</t>
  </si>
  <si>
    <t># of Customers</t>
  </si>
  <si>
    <t>Past Due Amt.</t>
  </si>
  <si>
    <t>30+</t>
  </si>
  <si>
    <t>60+</t>
  </si>
  <si>
    <t>90+</t>
  </si>
  <si>
    <t>Avista - Aug 2022 COVID-19 Credit and Collections Monthly Reporting</t>
  </si>
  <si>
    <t>Current Amount</t>
  </si>
  <si>
    <t>Number of Payments</t>
  </si>
  <si>
    <t>AMP*</t>
  </si>
  <si>
    <t xml:space="preserve">$           1,853 </t>
  </si>
  <si>
    <t xml:space="preserve">                       20 </t>
  </si>
  <si>
    <t>Housing</t>
  </si>
  <si>
    <t xml:space="preserve">$         17,559 </t>
  </si>
  <si>
    <t xml:space="preserve">                      265 </t>
  </si>
  <si>
    <t>LIHEAP</t>
  </si>
  <si>
    <t xml:space="preserve">$       347,457 </t>
  </si>
  <si>
    <t xml:space="preserve">                      593 </t>
  </si>
  <si>
    <t>LIRAP</t>
  </si>
  <si>
    <t xml:space="preserve">$       483,912 </t>
  </si>
  <si>
    <t xml:space="preserve">                   1,375 </t>
  </si>
  <si>
    <t>MISC EA</t>
  </si>
  <si>
    <t xml:space="preserve">$       185,358 </t>
  </si>
  <si>
    <t xml:space="preserve">                      399 </t>
  </si>
  <si>
    <t>Project Share</t>
  </si>
  <si>
    <t xml:space="preserve">$                -   </t>
  </si>
  <si>
    <t xml:space="preserve">                        -   </t>
  </si>
  <si>
    <t>Rate Discount**</t>
  </si>
  <si>
    <t xml:space="preserve">$         26,065 </t>
  </si>
  <si>
    <t xml:space="preserve">                   1,276 </t>
  </si>
  <si>
    <t>LIRAP Hardship Auto</t>
  </si>
  <si>
    <t xml:space="preserve">$     2,178,982 </t>
  </si>
  <si>
    <t xml:space="preserve">                   8,692 </t>
  </si>
  <si>
    <t>COVID-19 Debt Relief</t>
  </si>
  <si>
    <t xml:space="preserve">$     3,241,186 </t>
  </si>
  <si>
    <t xml:space="preserve">                 12,620 </t>
  </si>
  <si>
    <t>*For AMP only: number of payments=number of accounts receiving credits.  This is LIRAP funding.                                                                **For rate discount only: number of payments = number of customers actively enrolled.  This is also LIRAP funding.</t>
  </si>
  <si>
    <t>Total LIHEAP</t>
  </si>
  <si>
    <t>Total LIRAP</t>
  </si>
  <si>
    <t xml:space="preserve">August 2021 Residential Debt Relief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</si>
</sst>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i/>
      <sz val="10"/>
      <color rgb="FF000000"/>
      <name val="Tahoma"/>
      <family val="2"/>
    </font>
    <font>
      <b/>
      <sz val="11"/>
      <color theme="0"/>
      <name val="Arial"/>
      <family val="2"/>
    </font>
    <font>
      <b/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54823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14">
    <xf numFmtId="0" fontId="0" fillId="0" borderId="0" xfId="0"/>
    <xf numFmtId="0" fontId="1" fillId="0" borderId="2" xfId="0" applyFont="1" applyBorder="1" applyAlignment="1">
      <alignment vertical="center" wrapText="1"/>
    </xf>
    <xf numFmtId="0" fontId="3" fillId="0" borderId="0" xfId="0" applyFont="1"/>
    <xf numFmtId="44" fontId="0" fillId="0" borderId="11" xfId="2" applyFont="1" applyBorder="1"/>
    <xf numFmtId="0" fontId="0" fillId="0" borderId="18" xfId="0" applyBorder="1"/>
    <xf numFmtId="0" fontId="1" fillId="0" borderId="1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9" xfId="0" applyFont="1" applyBorder="1"/>
    <xf numFmtId="44" fontId="0" fillId="0" borderId="20" xfId="2" applyFont="1" applyBorder="1"/>
    <xf numFmtId="164" fontId="0" fillId="0" borderId="10" xfId="1" applyNumberFormat="1" applyFont="1" applyBorder="1"/>
    <xf numFmtId="44" fontId="0" fillId="0" borderId="3" xfId="2" applyFont="1" applyBorder="1"/>
    <xf numFmtId="44" fontId="4" fillId="0" borderId="11" xfId="2" applyFont="1" applyBorder="1" applyAlignment="1">
      <alignment horizontal="right" vertical="top"/>
    </xf>
    <xf numFmtId="44" fontId="4" fillId="0" borderId="20" xfId="2" applyFont="1" applyBorder="1" applyAlignment="1">
      <alignment horizontal="right" vertical="top"/>
    </xf>
    <xf numFmtId="164" fontId="4" fillId="0" borderId="10" xfId="1" applyNumberFormat="1" applyFont="1" applyBorder="1" applyAlignment="1">
      <alignment horizontal="right" vertical="top"/>
    </xf>
    <xf numFmtId="44" fontId="4" fillId="0" borderId="3" xfId="2" applyFont="1" applyBorder="1" applyAlignment="1">
      <alignment horizontal="right" vertical="top"/>
    </xf>
    <xf numFmtId="0" fontId="1" fillId="0" borderId="21" xfId="0" applyFont="1" applyBorder="1"/>
    <xf numFmtId="44" fontId="5" fillId="0" borderId="14" xfId="2" applyFont="1" applyBorder="1" applyAlignment="1">
      <alignment horizontal="right" vertical="top"/>
    </xf>
    <xf numFmtId="164" fontId="5" fillId="0" borderId="12" xfId="1" applyNumberFormat="1" applyFont="1" applyBorder="1" applyAlignment="1">
      <alignment horizontal="right" vertical="top"/>
    </xf>
    <xf numFmtId="44" fontId="5" fillId="0" borderId="22" xfId="2" applyFont="1" applyBorder="1" applyAlignment="1">
      <alignment horizontal="right" vertical="top"/>
    </xf>
    <xf numFmtId="44" fontId="1" fillId="0" borderId="14" xfId="2" applyFont="1" applyBorder="1"/>
    <xf numFmtId="0" fontId="0" fillId="0" borderId="7" xfId="0" applyBorder="1"/>
    <xf numFmtId="0" fontId="1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1" fillId="0" borderId="10" xfId="0" applyFont="1" applyBorder="1"/>
    <xf numFmtId="164" fontId="4" fillId="0" borderId="2" xfId="1" applyNumberFormat="1" applyFont="1" applyBorder="1" applyAlignment="1">
      <alignment horizontal="right" vertical="top"/>
    </xf>
    <xf numFmtId="164" fontId="0" fillId="0" borderId="0" xfId="0" applyNumberFormat="1"/>
    <xf numFmtId="0" fontId="1" fillId="0" borderId="12" xfId="0" applyFont="1" applyBorder="1"/>
    <xf numFmtId="164" fontId="5" fillId="0" borderId="13" xfId="1" applyNumberFormat="1" applyFont="1" applyBorder="1" applyAlignment="1">
      <alignment horizontal="right" vertical="top"/>
    </xf>
    <xf numFmtId="164" fontId="0" fillId="0" borderId="12" xfId="1" applyNumberFormat="1" applyFont="1" applyBorder="1"/>
    <xf numFmtId="3" fontId="1" fillId="0" borderId="12" xfId="0" applyNumberFormat="1" applyFont="1" applyBorder="1"/>
    <xf numFmtId="164" fontId="0" fillId="0" borderId="4" xfId="1" applyNumberFormat="1" applyFont="1" applyBorder="1" applyAlignment="1"/>
    <xf numFmtId="164" fontId="4" fillId="0" borderId="4" xfId="1" applyNumberFormat="1" applyFont="1" applyBorder="1" applyAlignment="1">
      <alignment vertical="top"/>
    </xf>
    <xf numFmtId="0" fontId="1" fillId="0" borderId="4" xfId="0" applyFont="1" applyBorder="1" applyAlignment="1">
      <alignment vertical="center"/>
    </xf>
    <xf numFmtId="164" fontId="5" fillId="0" borderId="25" xfId="1" applyNumberFormat="1" applyFont="1" applyBorder="1" applyAlignment="1">
      <alignment horizontal="right" vertical="top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6" fontId="8" fillId="2" borderId="26" xfId="0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27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9" fillId="0" borderId="27" xfId="0" applyFont="1" applyBorder="1" applyAlignment="1">
      <alignment horizontal="right" vertical="center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17" fontId="12" fillId="3" borderId="36" xfId="3" applyNumberFormat="1" applyFont="1" applyFill="1" applyBorder="1" applyAlignment="1">
      <alignment horizontal="center" vertical="center"/>
    </xf>
    <xf numFmtId="0" fontId="12" fillId="3" borderId="37" xfId="3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2" fillId="3" borderId="39" xfId="3" applyFont="1" applyFill="1" applyBorder="1" applyAlignment="1">
      <alignment horizontal="center" vertical="center"/>
    </xf>
    <xf numFmtId="0" fontId="12" fillId="3" borderId="40" xfId="3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4" xfId="0" applyFont="1" applyBorder="1"/>
    <xf numFmtId="0" fontId="2" fillId="4" borderId="7" xfId="0" applyFont="1" applyFill="1" applyBorder="1" applyAlignment="1">
      <alignment horizontal="right" wrapText="1"/>
    </xf>
    <xf numFmtId="0" fontId="2" fillId="4" borderId="8" xfId="0" applyFont="1" applyFill="1" applyBorder="1" applyAlignment="1">
      <alignment horizontal="right" wrapText="1"/>
    </xf>
    <xf numFmtId="0" fontId="2" fillId="4" borderId="9" xfId="0" applyFont="1" applyFill="1" applyBorder="1" applyAlignment="1">
      <alignment horizontal="center" wrapText="1"/>
    </xf>
    <xf numFmtId="0" fontId="2" fillId="0" borderId="45" xfId="0" applyFont="1" applyBorder="1" applyAlignment="1">
      <alignment vertical="center"/>
    </xf>
    <xf numFmtId="0" fontId="2" fillId="0" borderId="45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/>
    <xf numFmtId="0" fontId="2" fillId="4" borderId="12" xfId="0" applyFont="1" applyFill="1" applyBorder="1" applyAlignment="1">
      <alignment horizontal="right" wrapText="1"/>
    </xf>
    <xf numFmtId="44" fontId="2" fillId="4" borderId="13" xfId="2" applyFont="1" applyFill="1" applyBorder="1" applyAlignment="1">
      <alignment horizontal="right" wrapText="1"/>
    </xf>
    <xf numFmtId="44" fontId="2" fillId="4" borderId="14" xfId="0" applyNumberFormat="1" applyFont="1" applyFill="1" applyBorder="1" applyAlignment="1">
      <alignment horizontal="center" wrapText="1"/>
    </xf>
    <xf numFmtId="44" fontId="2" fillId="0" borderId="46" xfId="2" applyFont="1" applyBorder="1" applyAlignment="1">
      <alignment vertical="center"/>
    </xf>
    <xf numFmtId="44" fontId="2" fillId="0" borderId="46" xfId="2" applyFont="1" applyBorder="1" applyAlignment="1">
      <alignment vertical="center" wrapText="1"/>
    </xf>
    <xf numFmtId="0" fontId="2" fillId="4" borderId="12" xfId="0" applyFont="1" applyFill="1" applyBorder="1" applyAlignment="1">
      <alignment horizontal="right" vertical="center" wrapText="1"/>
    </xf>
    <xf numFmtId="44" fontId="2" fillId="4" borderId="13" xfId="2" applyFont="1" applyFill="1" applyBorder="1" applyAlignment="1">
      <alignment horizontal="right" vertical="center" wrapText="1"/>
    </xf>
    <xf numFmtId="44" fontId="2" fillId="4" borderId="14" xfId="0" applyNumberFormat="1" applyFont="1" applyFill="1" applyBorder="1" applyAlignment="1">
      <alignment vertical="center"/>
    </xf>
    <xf numFmtId="0" fontId="1" fillId="0" borderId="41" xfId="0" applyFont="1" applyBorder="1" applyAlignment="1">
      <alignment horizontal="center" vertical="center"/>
    </xf>
    <xf numFmtId="0" fontId="1" fillId="0" borderId="47" xfId="0" applyFont="1" applyBorder="1"/>
    <xf numFmtId="0" fontId="2" fillId="4" borderId="41" xfId="0" applyFont="1" applyFill="1" applyBorder="1" applyAlignment="1">
      <alignment horizontal="right" vertical="center" wrapText="1"/>
    </xf>
    <xf numFmtId="44" fontId="2" fillId="4" borderId="42" xfId="2" applyFont="1" applyFill="1" applyBorder="1" applyAlignment="1">
      <alignment horizontal="right" vertical="center" wrapText="1"/>
    </xf>
    <xf numFmtId="44" fontId="2" fillId="4" borderId="43" xfId="0" applyNumberFormat="1" applyFont="1" applyFill="1" applyBorder="1" applyAlignment="1">
      <alignment vertical="center"/>
    </xf>
    <xf numFmtId="44" fontId="2" fillId="0" borderId="48" xfId="2" applyFont="1" applyBorder="1" applyAlignment="1">
      <alignment vertical="center"/>
    </xf>
    <xf numFmtId="44" fontId="2" fillId="0" borderId="48" xfId="2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3" fillId="4" borderId="7" xfId="0" applyFont="1" applyFill="1" applyBorder="1"/>
    <xf numFmtId="0" fontId="13" fillId="4" borderId="8" xfId="0" applyFont="1" applyFill="1" applyBorder="1" applyAlignment="1">
      <alignment horizontal="right"/>
    </xf>
    <xf numFmtId="0" fontId="13" fillId="4" borderId="9" xfId="0" applyFont="1" applyFill="1" applyBorder="1"/>
    <xf numFmtId="0" fontId="13" fillId="0" borderId="45" xfId="0" applyFont="1" applyBorder="1"/>
    <xf numFmtId="0" fontId="1" fillId="0" borderId="41" xfId="0" applyFont="1" applyBorder="1" applyAlignment="1">
      <alignment horizontal="center" vertical="center"/>
    </xf>
    <xf numFmtId="44" fontId="13" fillId="4" borderId="41" xfId="2" applyFont="1" applyFill="1" applyBorder="1"/>
    <xf numFmtId="44" fontId="13" fillId="4" borderId="42" xfId="2" applyFont="1" applyFill="1" applyBorder="1" applyAlignment="1">
      <alignment horizontal="right"/>
    </xf>
    <xf numFmtId="44" fontId="13" fillId="4" borderId="43" xfId="2" applyFont="1" applyFill="1" applyBorder="1"/>
    <xf numFmtId="44" fontId="13" fillId="0" borderId="48" xfId="2" applyFont="1" applyBorder="1"/>
    <xf numFmtId="0" fontId="10" fillId="5" borderId="30" xfId="0" applyFont="1" applyFill="1" applyBorder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Normal 2 2" xfId="3" xr:uid="{B8109470-D0A9-4ACA-8498-FAB681ADF5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I21" sqref="I21"/>
    </sheetView>
  </sheetViews>
  <sheetFormatPr defaultRowHeight="15" x14ac:dyDescent="0.25"/>
  <cols>
    <col min="1" max="1" width="23.140625" bestFit="1" customWidth="1"/>
    <col min="2" max="2" width="19" bestFit="1" customWidth="1"/>
    <col min="3" max="3" width="10.140625" bestFit="1" customWidth="1"/>
    <col min="4" max="4" width="18.140625" bestFit="1" customWidth="1"/>
    <col min="5" max="5" width="10.5703125" bestFit="1" customWidth="1"/>
    <col min="6" max="6" width="12" bestFit="1" customWidth="1"/>
    <col min="7" max="7" width="10.85546875" bestFit="1" customWidth="1"/>
    <col min="9" max="9" width="20.85546875" bestFit="1" customWidth="1"/>
    <col min="10" max="10" width="13.7109375" bestFit="1" customWidth="1"/>
    <col min="11" max="11" width="17.42578125" bestFit="1" customWidth="1"/>
  </cols>
  <sheetData>
    <row r="1" spans="1:13" ht="15.75" thickBot="1" x14ac:dyDescent="0.3">
      <c r="A1" s="36" t="s">
        <v>57</v>
      </c>
      <c r="B1" s="37"/>
      <c r="C1" s="38"/>
      <c r="D1" s="38"/>
      <c r="E1" s="38"/>
      <c r="F1" s="37"/>
      <c r="G1" s="39"/>
    </row>
    <row r="2" spans="1:13" ht="28.35" customHeight="1" thickBot="1" x14ac:dyDescent="0.3">
      <c r="A2" s="65">
        <v>44795</v>
      </c>
      <c r="B2" s="66"/>
      <c r="C2" s="67" t="s">
        <v>2</v>
      </c>
      <c r="D2" s="68"/>
      <c r="E2" s="69"/>
      <c r="F2" s="70" t="s">
        <v>55</v>
      </c>
      <c r="G2" s="71" t="s">
        <v>56</v>
      </c>
      <c r="I2" s="50">
        <v>44795</v>
      </c>
      <c r="J2" s="51" t="s">
        <v>25</v>
      </c>
      <c r="K2" s="51" t="s">
        <v>26</v>
      </c>
      <c r="L2" s="52"/>
      <c r="M2" s="53"/>
    </row>
    <row r="3" spans="1:13" ht="45.75" thickBot="1" x14ac:dyDescent="0.3">
      <c r="A3" s="72"/>
      <c r="B3" s="73"/>
      <c r="C3" s="74" t="s">
        <v>3</v>
      </c>
      <c r="D3" s="75" t="s">
        <v>7</v>
      </c>
      <c r="E3" s="76" t="s">
        <v>13</v>
      </c>
      <c r="F3" s="77"/>
      <c r="G3" s="78"/>
      <c r="I3" s="54" t="s">
        <v>27</v>
      </c>
      <c r="J3" s="55" t="s">
        <v>28</v>
      </c>
      <c r="K3" s="55" t="s">
        <v>29</v>
      </c>
      <c r="L3" s="52"/>
      <c r="M3" s="53"/>
    </row>
    <row r="4" spans="1:13" ht="15.75" thickBot="1" x14ac:dyDescent="0.3">
      <c r="A4" s="79" t="s">
        <v>8</v>
      </c>
      <c r="B4" s="80" t="s">
        <v>5</v>
      </c>
      <c r="C4" s="81"/>
      <c r="D4" s="82"/>
      <c r="E4" s="83"/>
      <c r="F4" s="84">
        <v>342</v>
      </c>
      <c r="G4" s="85">
        <v>674</v>
      </c>
      <c r="I4" s="54" t="s">
        <v>30</v>
      </c>
      <c r="J4" s="55" t="s">
        <v>31</v>
      </c>
      <c r="K4" s="55" t="s">
        <v>32</v>
      </c>
      <c r="L4" s="52"/>
      <c r="M4" s="53"/>
    </row>
    <row r="5" spans="1:13" ht="15.75" thickBot="1" x14ac:dyDescent="0.3">
      <c r="A5" s="86"/>
      <c r="B5" s="87" t="s">
        <v>6</v>
      </c>
      <c r="C5" s="88"/>
      <c r="D5" s="89"/>
      <c r="E5" s="90"/>
      <c r="F5" s="91">
        <v>707.15</v>
      </c>
      <c r="G5" s="92">
        <v>412.38</v>
      </c>
      <c r="I5" s="54" t="s">
        <v>33</v>
      </c>
      <c r="J5" s="55" t="s">
        <v>34</v>
      </c>
      <c r="K5" s="55" t="s">
        <v>35</v>
      </c>
      <c r="L5" s="52"/>
      <c r="M5" s="53"/>
    </row>
    <row r="6" spans="1:13" ht="15.75" thickBot="1" x14ac:dyDescent="0.3">
      <c r="A6" s="79" t="s">
        <v>9</v>
      </c>
      <c r="B6" s="80" t="s">
        <v>5</v>
      </c>
      <c r="C6" s="81"/>
      <c r="D6" s="82"/>
      <c r="E6" s="83"/>
      <c r="F6" s="84">
        <v>14</v>
      </c>
      <c r="G6" s="85">
        <v>16</v>
      </c>
      <c r="I6" s="54" t="s">
        <v>36</v>
      </c>
      <c r="J6" s="56" t="s">
        <v>37</v>
      </c>
      <c r="K6" s="57" t="s">
        <v>38</v>
      </c>
      <c r="L6" s="52"/>
      <c r="M6" s="53"/>
    </row>
    <row r="7" spans="1:13" ht="15.75" thickBot="1" x14ac:dyDescent="0.3">
      <c r="A7" s="86"/>
      <c r="B7" s="87" t="s">
        <v>6</v>
      </c>
      <c r="C7" s="88"/>
      <c r="D7" s="89"/>
      <c r="E7" s="90"/>
      <c r="F7" s="91">
        <v>312.64</v>
      </c>
      <c r="G7" s="92">
        <v>331.43</v>
      </c>
      <c r="I7" s="54" t="s">
        <v>39</v>
      </c>
      <c r="J7" s="58" t="s">
        <v>40</v>
      </c>
      <c r="K7" s="55" t="s">
        <v>41</v>
      </c>
      <c r="L7" s="52"/>
      <c r="M7" s="53"/>
    </row>
    <row r="8" spans="1:13" ht="15.75" thickBot="1" x14ac:dyDescent="0.3">
      <c r="A8" s="79" t="s">
        <v>10</v>
      </c>
      <c r="B8" s="80" t="s">
        <v>5</v>
      </c>
      <c r="C8" s="81"/>
      <c r="D8" s="82"/>
      <c r="E8" s="83"/>
      <c r="F8" s="84">
        <v>149</v>
      </c>
      <c r="G8" s="85">
        <v>511</v>
      </c>
      <c r="I8" s="54" t="s">
        <v>42</v>
      </c>
      <c r="J8" s="55" t="s">
        <v>43</v>
      </c>
      <c r="K8" s="55" t="s">
        <v>44</v>
      </c>
      <c r="L8" s="52"/>
      <c r="M8" s="53"/>
    </row>
    <row r="9" spans="1:13" ht="15.75" thickBot="1" x14ac:dyDescent="0.3">
      <c r="A9" s="86"/>
      <c r="B9" s="87" t="s">
        <v>6</v>
      </c>
      <c r="C9" s="93"/>
      <c r="D9" s="94"/>
      <c r="E9" s="95"/>
      <c r="F9" s="91">
        <v>702.45</v>
      </c>
      <c r="G9" s="92">
        <v>394.59</v>
      </c>
      <c r="I9" s="54" t="s">
        <v>45</v>
      </c>
      <c r="J9" s="55" t="s">
        <v>46</v>
      </c>
      <c r="K9" s="55" t="s">
        <v>47</v>
      </c>
      <c r="L9" s="52"/>
      <c r="M9" s="53"/>
    </row>
    <row r="10" spans="1:13" ht="15.75" thickBot="1" x14ac:dyDescent="0.3">
      <c r="A10" s="79" t="s">
        <v>11</v>
      </c>
      <c r="B10" s="80" t="s">
        <v>5</v>
      </c>
      <c r="C10" s="81"/>
      <c r="D10" s="82"/>
      <c r="E10" s="83"/>
      <c r="F10" s="84">
        <v>10</v>
      </c>
      <c r="G10" s="85">
        <v>16</v>
      </c>
      <c r="I10" s="54" t="s">
        <v>48</v>
      </c>
      <c r="J10" s="113" t="s">
        <v>49</v>
      </c>
      <c r="K10" s="113" t="s">
        <v>50</v>
      </c>
      <c r="L10" s="52"/>
      <c r="M10" s="53"/>
    </row>
    <row r="11" spans="1:13" ht="15.75" thickBot="1" x14ac:dyDescent="0.3">
      <c r="A11" s="96"/>
      <c r="B11" s="97" t="s">
        <v>6</v>
      </c>
      <c r="C11" s="98"/>
      <c r="D11" s="99"/>
      <c r="E11" s="100"/>
      <c r="F11" s="101">
        <v>727.49</v>
      </c>
      <c r="G11" s="102">
        <v>332.22</v>
      </c>
      <c r="I11" s="59" t="s">
        <v>51</v>
      </c>
      <c r="J11" s="60" t="s">
        <v>43</v>
      </c>
      <c r="K11" s="60" t="s">
        <v>44</v>
      </c>
      <c r="L11" s="52"/>
      <c r="M11" s="53"/>
    </row>
    <row r="12" spans="1:13" ht="16.5" thickTop="1" thickBot="1" x14ac:dyDescent="0.3">
      <c r="A12" s="103" t="s">
        <v>4</v>
      </c>
      <c r="B12" s="80" t="s">
        <v>5</v>
      </c>
      <c r="C12" s="104"/>
      <c r="D12" s="105"/>
      <c r="E12" s="106"/>
      <c r="F12" s="107">
        <f>SUM(F4,F6,F8,F10)</f>
        <v>515</v>
      </c>
      <c r="G12" s="107">
        <f>SUM(G4,G6,G8,G10)</f>
        <v>1217</v>
      </c>
      <c r="I12" s="61" t="s">
        <v>4</v>
      </c>
      <c r="J12" s="55" t="s">
        <v>52</v>
      </c>
      <c r="K12" s="55" t="s">
        <v>53</v>
      </c>
      <c r="L12" s="52"/>
      <c r="M12" s="53"/>
    </row>
    <row r="13" spans="1:13" ht="114.75" customHeight="1" thickBot="1" x14ac:dyDescent="0.3">
      <c r="A13" s="108"/>
      <c r="B13" s="97" t="s">
        <v>6</v>
      </c>
      <c r="C13" s="109"/>
      <c r="D13" s="110"/>
      <c r="E13" s="111"/>
      <c r="F13" s="112">
        <v>695.46</v>
      </c>
      <c r="G13" s="112">
        <v>402.79</v>
      </c>
      <c r="I13" s="62" t="s">
        <v>54</v>
      </c>
      <c r="J13" s="63"/>
      <c r="K13" s="64"/>
      <c r="L13" s="52"/>
      <c r="M13" s="53"/>
    </row>
    <row r="15" spans="1:13" x14ac:dyDescent="0.25">
      <c r="A15" s="2" t="s">
        <v>12</v>
      </c>
    </row>
  </sheetData>
  <mergeCells count="7">
    <mergeCell ref="G2:G3"/>
    <mergeCell ref="A1:G1"/>
    <mergeCell ref="F2:F3"/>
    <mergeCell ref="C2:E2"/>
    <mergeCell ref="I13:K13"/>
    <mergeCell ref="A2:B3"/>
    <mergeCell ref="A12:A1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5"/>
  <sheetViews>
    <sheetView workbookViewId="0">
      <selection activeCell="F11" sqref="F11"/>
    </sheetView>
  </sheetViews>
  <sheetFormatPr defaultRowHeight="15" x14ac:dyDescent="0.25"/>
  <cols>
    <col min="1" max="1" width="6.85546875" customWidth="1"/>
    <col min="2" max="2" width="16.28515625" customWidth="1"/>
    <col min="3" max="3" width="14.28515625" bestFit="1" customWidth="1"/>
    <col min="4" max="7" width="16.85546875" bestFit="1" customWidth="1"/>
    <col min="8" max="8" width="13.5703125" bestFit="1" customWidth="1"/>
    <col min="10" max="10" width="15.28515625" bestFit="1" customWidth="1"/>
  </cols>
  <sheetData>
    <row r="1" spans="2:10" ht="15.75" thickBot="1" x14ac:dyDescent="0.3">
      <c r="B1" s="42" t="s">
        <v>24</v>
      </c>
      <c r="C1" s="43"/>
      <c r="D1" s="43"/>
      <c r="E1" s="43"/>
      <c r="F1" s="43"/>
      <c r="G1" s="43"/>
      <c r="H1" s="43"/>
      <c r="I1" s="43"/>
      <c r="J1" s="44"/>
    </row>
    <row r="2" spans="2:10" ht="15" customHeight="1" x14ac:dyDescent="0.25">
      <c r="B2" s="4"/>
      <c r="C2" s="45" t="s">
        <v>1</v>
      </c>
      <c r="D2" s="46"/>
      <c r="E2" s="47" t="s">
        <v>0</v>
      </c>
      <c r="F2" s="46"/>
      <c r="G2" s="45" t="s">
        <v>16</v>
      </c>
      <c r="H2" s="46"/>
      <c r="I2" s="48" t="s">
        <v>17</v>
      </c>
      <c r="J2" s="49"/>
    </row>
    <row r="3" spans="2:10" x14ac:dyDescent="0.25">
      <c r="B3" s="5" t="s">
        <v>18</v>
      </c>
      <c r="C3" s="6" t="s">
        <v>19</v>
      </c>
      <c r="D3" s="7" t="s">
        <v>20</v>
      </c>
      <c r="E3" s="34" t="s">
        <v>19</v>
      </c>
      <c r="F3" s="7" t="s">
        <v>20</v>
      </c>
      <c r="G3" s="6" t="s">
        <v>19</v>
      </c>
      <c r="H3" s="8" t="s">
        <v>20</v>
      </c>
      <c r="I3" s="6" t="s">
        <v>19</v>
      </c>
      <c r="J3" s="7" t="s">
        <v>20</v>
      </c>
    </row>
    <row r="4" spans="2:10" x14ac:dyDescent="0.25">
      <c r="B4" s="9" t="s">
        <v>21</v>
      </c>
      <c r="C4" s="11">
        <v>11548</v>
      </c>
      <c r="D4" s="3">
        <v>969145.93</v>
      </c>
      <c r="E4" s="32">
        <v>930</v>
      </c>
      <c r="F4" s="10">
        <v>704639.75</v>
      </c>
      <c r="G4" s="11">
        <v>16</v>
      </c>
      <c r="H4" s="12">
        <v>78404.44</v>
      </c>
      <c r="I4" s="11">
        <f>C4+E4+G4</f>
        <v>12494</v>
      </c>
      <c r="J4" s="3">
        <f>D4+F4+H4</f>
        <v>1752190.12</v>
      </c>
    </row>
    <row r="5" spans="2:10" x14ac:dyDescent="0.25">
      <c r="B5" s="9" t="s">
        <v>22</v>
      </c>
      <c r="C5" s="11">
        <v>5596</v>
      </c>
      <c r="D5" s="3">
        <v>863881.54</v>
      </c>
      <c r="E5" s="33">
        <v>455</v>
      </c>
      <c r="F5" s="10">
        <v>250038.09</v>
      </c>
      <c r="G5" s="11">
        <v>6</v>
      </c>
      <c r="H5" s="12">
        <v>6394.56</v>
      </c>
      <c r="I5" s="11">
        <f t="shared" ref="I5:J7" si="0">C5+E5+G5</f>
        <v>6057</v>
      </c>
      <c r="J5" s="3">
        <f t="shared" si="0"/>
        <v>1120314.1900000002</v>
      </c>
    </row>
    <row r="6" spans="2:10" x14ac:dyDescent="0.25">
      <c r="B6" s="9" t="s">
        <v>23</v>
      </c>
      <c r="C6" s="11">
        <v>7579</v>
      </c>
      <c r="D6" s="3">
        <v>4466102.9800000004</v>
      </c>
      <c r="E6" s="33">
        <v>623</v>
      </c>
      <c r="F6" s="14">
        <v>1672460.06</v>
      </c>
      <c r="G6" s="15">
        <v>5</v>
      </c>
      <c r="H6" s="16">
        <v>25922.080000000002</v>
      </c>
      <c r="I6" s="11">
        <f t="shared" si="0"/>
        <v>8207</v>
      </c>
      <c r="J6" s="3">
        <f t="shared" si="0"/>
        <v>6164485.120000001</v>
      </c>
    </row>
    <row r="7" spans="2:10" ht="15.75" thickBot="1" x14ac:dyDescent="0.3">
      <c r="B7" s="17" t="s">
        <v>4</v>
      </c>
      <c r="C7" s="31">
        <f t="shared" ref="C7:J7" si="1">SUM(C4:C6)</f>
        <v>24723</v>
      </c>
      <c r="D7" s="18">
        <f t="shared" si="1"/>
        <v>6299130.4500000011</v>
      </c>
      <c r="E7" s="35">
        <f t="shared" si="1"/>
        <v>2008</v>
      </c>
      <c r="F7" s="18">
        <f t="shared" si="1"/>
        <v>2627137.9</v>
      </c>
      <c r="G7" s="19">
        <f t="shared" si="1"/>
        <v>27</v>
      </c>
      <c r="H7" s="20">
        <f t="shared" si="1"/>
        <v>110721.08</v>
      </c>
      <c r="I7" s="30">
        <f t="shared" si="0"/>
        <v>26758</v>
      </c>
      <c r="J7" s="21">
        <f t="shared" si="1"/>
        <v>9036989.4300000016</v>
      </c>
    </row>
    <row r="8" spans="2:10" ht="15.75" thickBot="1" x14ac:dyDescent="0.3"/>
    <row r="9" spans="2:10" x14ac:dyDescent="0.25">
      <c r="B9" s="22"/>
      <c r="C9" s="40" t="s">
        <v>14</v>
      </c>
      <c r="D9" s="41"/>
    </row>
    <row r="10" spans="2:10" x14ac:dyDescent="0.25">
      <c r="B10" s="23" t="s">
        <v>18</v>
      </c>
      <c r="C10" s="1" t="s">
        <v>19</v>
      </c>
      <c r="D10" s="24" t="s">
        <v>20</v>
      </c>
    </row>
    <row r="11" spans="2:10" x14ac:dyDescent="0.25">
      <c r="B11" s="25" t="s">
        <v>21</v>
      </c>
      <c r="C11" s="26">
        <v>2498</v>
      </c>
      <c r="D11" s="3">
        <v>240714.53</v>
      </c>
    </row>
    <row r="12" spans="2:10" x14ac:dyDescent="0.25">
      <c r="B12" s="25" t="s">
        <v>22</v>
      </c>
      <c r="C12" s="26">
        <v>1980</v>
      </c>
      <c r="D12" s="3">
        <v>321155.34999999998</v>
      </c>
      <c r="G12" s="27"/>
    </row>
    <row r="13" spans="2:10" x14ac:dyDescent="0.25">
      <c r="B13" s="25" t="s">
        <v>23</v>
      </c>
      <c r="C13" s="26">
        <v>4482</v>
      </c>
      <c r="D13" s="13">
        <v>2948244.46</v>
      </c>
    </row>
    <row r="14" spans="2:10" ht="15.75" thickBot="1" x14ac:dyDescent="0.3">
      <c r="B14" s="28" t="s">
        <v>4</v>
      </c>
      <c r="C14" s="29">
        <f>C11+C12+C13</f>
        <v>8960</v>
      </c>
      <c r="D14" s="18">
        <f>SUM(D11:D13)</f>
        <v>3510114.34</v>
      </c>
    </row>
    <row r="15" spans="2:10" x14ac:dyDescent="0.25">
      <c r="B15" t="s">
        <v>15</v>
      </c>
    </row>
  </sheetData>
  <mergeCells count="6">
    <mergeCell ref="C9:D9"/>
    <mergeCell ref="B1:J1"/>
    <mergeCell ref="C2:D2"/>
    <mergeCell ref="E2:F2"/>
    <mergeCell ref="G2:H2"/>
    <mergeCell ref="I2:J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2022-09-13T07:00:00+00:00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B44396-1D5E-47AE-ADB5-3063AE70CA8B}"/>
</file>

<file path=customXml/itemProps2.xml><?xml version="1.0" encoding="utf-8"?>
<ds:datastoreItem xmlns:ds="http://schemas.openxmlformats.org/officeDocument/2006/customXml" ds:itemID="{9BC7945D-E470-4813-9FF9-48215A4E80DC}"/>
</file>

<file path=customXml/itemProps3.xml><?xml version="1.0" encoding="utf-8"?>
<ds:datastoreItem xmlns:ds="http://schemas.openxmlformats.org/officeDocument/2006/customXml" ds:itemID="{3E28341C-6C43-44E3-BD73-40F1A4E4D51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A61B5D2-0757-4BAD-B823-FF9FD63979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K. #1 </vt:lpstr>
      <vt:lpstr>Section K. #2. a,b,c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Ghering, Amanda</dc:creator>
  <cp:lastModifiedBy>Ghering, Amanda</cp:lastModifiedBy>
  <dcterms:created xsi:type="dcterms:W3CDTF">2021-05-07T15:36:02Z</dcterms:created>
  <dcterms:modified xsi:type="dcterms:W3CDTF">2022-09-13T15:05:50Z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