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1.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5.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4.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1.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14.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0440" windowHeight="10845" activeTab="21"/>
  </bookViews>
  <sheets>
    <sheet name="JRW-3" sheetId="393" r:id="rId1"/>
    <sheet name="JRW-4" sheetId="421" r:id="rId2"/>
    <sheet name="JRW-5" sheetId="422" r:id="rId3"/>
    <sheet name="JRW-6.1" sheetId="326" r:id="rId4"/>
    <sheet name="JRW-6.2" sheetId="458" r:id="rId5"/>
    <sheet name="JRW-6.3" sheetId="465" r:id="rId6"/>
    <sheet name="JRW-7" sheetId="407" r:id="rId7"/>
    <sheet name="JRW-8.1" sheetId="446" r:id="rId8"/>
    <sheet name="JRW-8.2" sheetId="447" r:id="rId9"/>
    <sheet name="JRW-9.1 " sheetId="294" r:id="rId10"/>
    <sheet name="JRW-9.2" sheetId="291" r:id="rId11"/>
    <sheet name="JRW-9.3" sheetId="289" r:id="rId12"/>
    <sheet name="JRW-10" sheetId="181" r:id="rId13"/>
    <sheet name="JRW-11.1" sheetId="420" r:id="rId14"/>
    <sheet name="JRW-11.2" sheetId="435" r:id="rId15"/>
    <sheet name="JRW-12.1" sheetId="156" r:id="rId16"/>
    <sheet name="JRW-12.2" sheetId="177" r:id="rId17"/>
    <sheet name="JRW 12.3" sheetId="278" r:id="rId18"/>
    <sheet name="JRW-12.4" sheetId="279" r:id="rId19"/>
    <sheet name="JRW-12.5" sheetId="280" r:id="rId20"/>
    <sheet name="JRW-12.6" sheetId="281" r:id="rId21"/>
    <sheet name="JRW-13.1" sheetId="159" r:id="rId22"/>
    <sheet name="JRW-13.2" sheetId="303" r:id="rId23"/>
    <sheet name="JRW-13.3" sheetId="304" r:id="rId24"/>
    <sheet name="JRW-13.4" sheetId="428" r:id="rId25"/>
    <sheet name="JRW-13.5 " sheetId="426" r:id="rId26"/>
    <sheet name="JRW-13.6" sheetId="427" r:id="rId27"/>
    <sheet name="JRW-14" sheetId="466" r:id="rId28"/>
    <sheet name="JRW-15" sheetId="477"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A" localSheetId="17">#REF!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8">#REF!</definedName>
    <definedName name="\A" localSheetId="19">#REF!</definedName>
    <definedName name="\A" localSheetId="20">#REF!</definedName>
    <definedName name="\A" localSheetId="21">#REF!</definedName>
    <definedName name="\A" localSheetId="25">#REF!</definedName>
    <definedName name="\A" localSheetId="26">#REF!</definedName>
    <definedName name="\A" localSheetId="0">#REF!</definedName>
    <definedName name="\A" localSheetId="3">#REF!</definedName>
    <definedName name="\A" localSheetId="4">#REF!</definedName>
    <definedName name="\A">#REF!</definedName>
    <definedName name="\B" localSheetId="17">#REF!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8">#REF!</definedName>
    <definedName name="\B" localSheetId="19">#REF!</definedName>
    <definedName name="\B" localSheetId="20">#REF!</definedName>
    <definedName name="\B" localSheetId="21">#REF!</definedName>
    <definedName name="\B" localSheetId="25">#REF!</definedName>
    <definedName name="\B" localSheetId="26">#REF!</definedName>
    <definedName name="\B" localSheetId="0">#REF!</definedName>
    <definedName name="\B" localSheetId="3">#REF!</definedName>
    <definedName name="\B" localSheetId="4">#REF!</definedName>
    <definedName name="\B">#REF!</definedName>
    <definedName name="\C" localSheetId="17">#REF!</definedName>
    <definedName name="\C" localSheetId="12">#REF!</definedName>
    <definedName name="\C" localSheetId="13">#REF!</definedName>
    <definedName name="\C" localSheetId="14">#REF!</definedName>
    <definedName name="\C" localSheetId="15">#REF!</definedName>
    <definedName name="\C" localSheetId="16">#REF!</definedName>
    <definedName name="\C" localSheetId="18">#REF!</definedName>
    <definedName name="\C" localSheetId="19">#REF!</definedName>
    <definedName name="\C" localSheetId="20">#REF!</definedName>
    <definedName name="\C" localSheetId="21">#REF!</definedName>
    <definedName name="\C" localSheetId="25">#REF!</definedName>
    <definedName name="\C" localSheetId="26">#REF!</definedName>
    <definedName name="\C" localSheetId="0">#REF!</definedName>
    <definedName name="\C" localSheetId="3">#REF!</definedName>
    <definedName name="\C" localSheetId="4">#REF!</definedName>
    <definedName name="\C">#REF!</definedName>
    <definedName name="\d" localSheetId="17">#REF!</definedName>
    <definedName name="\d" localSheetId="12">#REF!</definedName>
    <definedName name="\d" localSheetId="13">#REF!</definedName>
    <definedName name="\d" localSheetId="14">#REF!</definedName>
    <definedName name="\d" localSheetId="15">#REF!</definedName>
    <definedName name="\d" localSheetId="16">#REF!</definedName>
    <definedName name="\d" localSheetId="18">#REF!</definedName>
    <definedName name="\d" localSheetId="19">#REF!</definedName>
    <definedName name="\d" localSheetId="20">#REF!</definedName>
    <definedName name="\d" localSheetId="21">#REF!</definedName>
    <definedName name="\d" localSheetId="25">#REF!</definedName>
    <definedName name="\d" localSheetId="26">#REF!</definedName>
    <definedName name="\d" localSheetId="0">#REF!</definedName>
    <definedName name="\d" localSheetId="3">#REF!</definedName>
    <definedName name="\d" localSheetId="4">#REF!</definedName>
    <definedName name="\d">#REF!</definedName>
    <definedName name="\E" localSheetId="17">#REF!</definedName>
    <definedName name="\E" localSheetId="12">#REF!</definedName>
    <definedName name="\E" localSheetId="13">#REF!</definedName>
    <definedName name="\E" localSheetId="14">#REF!</definedName>
    <definedName name="\E" localSheetId="15">#REF!</definedName>
    <definedName name="\E" localSheetId="16">#REF!</definedName>
    <definedName name="\E" localSheetId="18">#REF!</definedName>
    <definedName name="\E" localSheetId="19">#REF!</definedName>
    <definedName name="\E" localSheetId="20">#REF!</definedName>
    <definedName name="\E" localSheetId="21">#REF!</definedName>
    <definedName name="\E" localSheetId="25">#REF!</definedName>
    <definedName name="\E" localSheetId="26">#REF!</definedName>
    <definedName name="\E" localSheetId="0">#REF!</definedName>
    <definedName name="\E" localSheetId="3">#REF!</definedName>
    <definedName name="\E" localSheetId="4">#REF!</definedName>
    <definedName name="\E">#REF!</definedName>
    <definedName name="\F" localSheetId="17">#REF!</definedName>
    <definedName name="\F" localSheetId="12">#REF!</definedName>
    <definedName name="\F" localSheetId="13">#REF!</definedName>
    <definedName name="\F" localSheetId="14">#REF!</definedName>
    <definedName name="\F" localSheetId="15">#REF!</definedName>
    <definedName name="\F" localSheetId="16">#REF!</definedName>
    <definedName name="\F" localSheetId="18">#REF!</definedName>
    <definedName name="\F" localSheetId="19">#REF!</definedName>
    <definedName name="\F" localSheetId="20">#REF!</definedName>
    <definedName name="\F" localSheetId="21">#REF!</definedName>
    <definedName name="\F" localSheetId="25">#REF!</definedName>
    <definedName name="\F" localSheetId="26">#REF!</definedName>
    <definedName name="\F" localSheetId="0">#REF!</definedName>
    <definedName name="\F" localSheetId="3">#REF!</definedName>
    <definedName name="\F" localSheetId="4">#REF!</definedName>
    <definedName name="\F">#REF!</definedName>
    <definedName name="\G" localSheetId="17">#REF!</definedName>
    <definedName name="\G" localSheetId="12">#REF!</definedName>
    <definedName name="\G" localSheetId="13">#REF!</definedName>
    <definedName name="\G" localSheetId="14">#REF!</definedName>
    <definedName name="\G" localSheetId="15">#REF!</definedName>
    <definedName name="\G" localSheetId="16">#REF!</definedName>
    <definedName name="\G" localSheetId="18">#REF!</definedName>
    <definedName name="\G" localSheetId="19">#REF!</definedName>
    <definedName name="\G" localSheetId="20">#REF!</definedName>
    <definedName name="\G" localSheetId="21">#REF!</definedName>
    <definedName name="\G" localSheetId="25">#REF!</definedName>
    <definedName name="\G" localSheetId="26">#REF!</definedName>
    <definedName name="\G" localSheetId="0">#REF!</definedName>
    <definedName name="\G" localSheetId="3">#REF!</definedName>
    <definedName name="\G" localSheetId="4">#REF!</definedName>
    <definedName name="\G">#REF!</definedName>
    <definedName name="\h" localSheetId="17">#REF!</definedName>
    <definedName name="\h" localSheetId="12">#REF!</definedName>
    <definedName name="\h" localSheetId="13">#REF!</definedName>
    <definedName name="\h" localSheetId="14">#REF!</definedName>
    <definedName name="\h" localSheetId="15">#REF!</definedName>
    <definedName name="\h" localSheetId="16">#REF!</definedName>
    <definedName name="\h" localSheetId="18">#REF!</definedName>
    <definedName name="\h" localSheetId="19">#REF!</definedName>
    <definedName name="\h" localSheetId="20">#REF!</definedName>
    <definedName name="\h" localSheetId="21">#REF!</definedName>
    <definedName name="\h" localSheetId="25">#REF!</definedName>
    <definedName name="\h" localSheetId="26">#REF!</definedName>
    <definedName name="\h" localSheetId="0">#REF!</definedName>
    <definedName name="\h" localSheetId="3">#REF!</definedName>
    <definedName name="\h" localSheetId="4">#REF!</definedName>
    <definedName name="\h">#REF!</definedName>
    <definedName name="\I" localSheetId="0">#REF!</definedName>
    <definedName name="\I" localSheetId="2">#REF!</definedName>
    <definedName name="\I" localSheetId="6">#REF!</definedName>
    <definedName name="\I">#REF!</definedName>
    <definedName name="\J" localSheetId="17">#REF!</definedName>
    <definedName name="\J" localSheetId="12">#REF!</definedName>
    <definedName name="\J" localSheetId="13">#REF!</definedName>
    <definedName name="\J" localSheetId="14">#REF!</definedName>
    <definedName name="\J" localSheetId="15">#REF!</definedName>
    <definedName name="\J" localSheetId="16">#REF!</definedName>
    <definedName name="\J" localSheetId="18">#REF!</definedName>
    <definedName name="\J" localSheetId="19">#REF!</definedName>
    <definedName name="\J" localSheetId="20">#REF!</definedName>
    <definedName name="\J" localSheetId="21">#REF!</definedName>
    <definedName name="\J" localSheetId="25">#REF!</definedName>
    <definedName name="\J" localSheetId="26">#REF!</definedName>
    <definedName name="\J" localSheetId="0">#REF!</definedName>
    <definedName name="\J" localSheetId="3">#REF!</definedName>
    <definedName name="\J" localSheetId="4">#REF!</definedName>
    <definedName name="\J">#REF!</definedName>
    <definedName name="\K" localSheetId="17">#REF!</definedName>
    <definedName name="\K" localSheetId="12">#REF!</definedName>
    <definedName name="\K" localSheetId="13">#REF!</definedName>
    <definedName name="\K" localSheetId="14">#REF!</definedName>
    <definedName name="\K" localSheetId="15">#REF!</definedName>
    <definedName name="\K" localSheetId="16">#REF!</definedName>
    <definedName name="\K" localSheetId="18">#REF!</definedName>
    <definedName name="\K" localSheetId="19">#REF!</definedName>
    <definedName name="\K" localSheetId="20">#REF!</definedName>
    <definedName name="\K" localSheetId="21">#REF!</definedName>
    <definedName name="\K" localSheetId="25">#REF!</definedName>
    <definedName name="\K" localSheetId="26">#REF!</definedName>
    <definedName name="\K" localSheetId="0">#REF!</definedName>
    <definedName name="\K" localSheetId="3">#REF!</definedName>
    <definedName name="\K" localSheetId="4">#REF!</definedName>
    <definedName name="\K">#REF!</definedName>
    <definedName name="\L" localSheetId="17">#REF!</definedName>
    <definedName name="\L" localSheetId="12">#REF!</definedName>
    <definedName name="\L" localSheetId="13">#REF!</definedName>
    <definedName name="\L" localSheetId="14">#REF!</definedName>
    <definedName name="\L" localSheetId="15">#REF!</definedName>
    <definedName name="\L" localSheetId="16">#REF!</definedName>
    <definedName name="\L" localSheetId="18">#REF!</definedName>
    <definedName name="\L" localSheetId="19">#REF!</definedName>
    <definedName name="\L" localSheetId="20">#REF!</definedName>
    <definedName name="\L" localSheetId="21">#REF!</definedName>
    <definedName name="\L" localSheetId="25">#REF!</definedName>
    <definedName name="\L" localSheetId="26">#REF!</definedName>
    <definedName name="\L" localSheetId="0">#REF!</definedName>
    <definedName name="\L" localSheetId="3">#REF!</definedName>
    <definedName name="\L" localSheetId="4">#REF!</definedName>
    <definedName name="\L">#REF!</definedName>
    <definedName name="\M" localSheetId="17">#REF!</definedName>
    <definedName name="\M" localSheetId="12">#REF!</definedName>
    <definedName name="\M" localSheetId="13">#REF!</definedName>
    <definedName name="\M" localSheetId="14">#REF!</definedName>
    <definedName name="\M" localSheetId="15">#REF!</definedName>
    <definedName name="\M" localSheetId="16">#REF!</definedName>
    <definedName name="\M" localSheetId="18">#REF!</definedName>
    <definedName name="\M" localSheetId="19">#REF!</definedName>
    <definedName name="\M" localSheetId="20">#REF!</definedName>
    <definedName name="\M" localSheetId="21">#REF!</definedName>
    <definedName name="\M" localSheetId="25">#REF!</definedName>
    <definedName name="\M" localSheetId="26">#REF!</definedName>
    <definedName name="\M" localSheetId="0">#REF!</definedName>
    <definedName name="\M" localSheetId="3">#REF!</definedName>
    <definedName name="\M" localSheetId="4">#REF!</definedName>
    <definedName name="\M">#REF!</definedName>
    <definedName name="\n" localSheetId="25">#REF!</definedName>
    <definedName name="\n" localSheetId="26">#REF!</definedName>
    <definedName name="\n" localSheetId="6">#REF!</definedName>
    <definedName name="\n">#REF!</definedName>
    <definedName name="\O" localSheetId="17">#REF!</definedName>
    <definedName name="\O" localSheetId="12">#REF!</definedName>
    <definedName name="\O" localSheetId="13">#REF!</definedName>
    <definedName name="\O" localSheetId="14">#REF!</definedName>
    <definedName name="\O" localSheetId="15">#REF!</definedName>
    <definedName name="\O" localSheetId="16">#REF!</definedName>
    <definedName name="\O" localSheetId="18">#REF!</definedName>
    <definedName name="\O" localSheetId="19">#REF!</definedName>
    <definedName name="\O" localSheetId="20">#REF!</definedName>
    <definedName name="\O" localSheetId="21">#REF!</definedName>
    <definedName name="\O" localSheetId="25">#REF!</definedName>
    <definedName name="\O" localSheetId="26">#REF!</definedName>
    <definedName name="\O" localSheetId="0">#REF!</definedName>
    <definedName name="\O" localSheetId="3">#REF!</definedName>
    <definedName name="\O" localSheetId="4">#REF!</definedName>
    <definedName name="\O">#REF!</definedName>
    <definedName name="\p" localSheetId="17">#REF!</definedName>
    <definedName name="\p" localSheetId="12">#REF!</definedName>
    <definedName name="\p" localSheetId="13">#REF!</definedName>
    <definedName name="\p" localSheetId="14">#REF!</definedName>
    <definedName name="\p" localSheetId="15">#REF!</definedName>
    <definedName name="\p" localSheetId="16">#REF!</definedName>
    <definedName name="\p" localSheetId="18">#REF!</definedName>
    <definedName name="\p" localSheetId="19">#REF!</definedName>
    <definedName name="\p" localSheetId="20">#REF!</definedName>
    <definedName name="\p" localSheetId="21">#REF!</definedName>
    <definedName name="\p" localSheetId="25">#REF!</definedName>
    <definedName name="\p" localSheetId="26">#REF!</definedName>
    <definedName name="\p" localSheetId="0">#REF!</definedName>
    <definedName name="\p" localSheetId="3">#REF!</definedName>
    <definedName name="\p" localSheetId="4">#REF!</definedName>
    <definedName name="\p">#REF!</definedName>
    <definedName name="\R" localSheetId="17">#REF!</definedName>
    <definedName name="\R" localSheetId="12">#REF!</definedName>
    <definedName name="\R" localSheetId="13">#REF!</definedName>
    <definedName name="\R" localSheetId="14">#REF!</definedName>
    <definedName name="\R" localSheetId="15">#REF!</definedName>
    <definedName name="\R" localSheetId="16">#REF!</definedName>
    <definedName name="\R" localSheetId="18">#REF!</definedName>
    <definedName name="\R" localSheetId="19">#REF!</definedName>
    <definedName name="\R" localSheetId="20">#REF!</definedName>
    <definedName name="\R" localSheetId="21">#REF!</definedName>
    <definedName name="\R" localSheetId="25">#REF!</definedName>
    <definedName name="\R" localSheetId="26">#REF!</definedName>
    <definedName name="\R" localSheetId="0">#REF!</definedName>
    <definedName name="\R" localSheetId="3">#REF!</definedName>
    <definedName name="\R" localSheetId="4">#REF!</definedName>
    <definedName name="\R">#REF!</definedName>
    <definedName name="\S" localSheetId="17">#REF!</definedName>
    <definedName name="\S" localSheetId="12">#REF!</definedName>
    <definedName name="\S" localSheetId="13">#REF!</definedName>
    <definedName name="\S" localSheetId="14">#REF!</definedName>
    <definedName name="\S" localSheetId="15">#REF!</definedName>
    <definedName name="\S" localSheetId="16">#REF!</definedName>
    <definedName name="\S" localSheetId="18">#REF!</definedName>
    <definedName name="\S" localSheetId="19">#REF!</definedName>
    <definedName name="\S" localSheetId="20">#REF!</definedName>
    <definedName name="\S" localSheetId="21">#REF!</definedName>
    <definedName name="\S" localSheetId="25">#REF!</definedName>
    <definedName name="\S" localSheetId="26">#REF!</definedName>
    <definedName name="\S" localSheetId="0">#REF!</definedName>
    <definedName name="\S" localSheetId="3">#REF!</definedName>
    <definedName name="\S" localSheetId="4">#REF!</definedName>
    <definedName name="\S">#REF!</definedName>
    <definedName name="\T" localSheetId="17">#REF!</definedName>
    <definedName name="\T" localSheetId="12">#REF!</definedName>
    <definedName name="\T" localSheetId="13">#REF!</definedName>
    <definedName name="\T" localSheetId="14">#REF!</definedName>
    <definedName name="\T" localSheetId="15">#REF!</definedName>
    <definedName name="\T" localSheetId="16">#REF!</definedName>
    <definedName name="\T" localSheetId="18">#REF!</definedName>
    <definedName name="\T" localSheetId="19">#REF!</definedName>
    <definedName name="\T" localSheetId="20">#REF!</definedName>
    <definedName name="\T" localSheetId="21">#REF!</definedName>
    <definedName name="\T" localSheetId="25">#REF!</definedName>
    <definedName name="\T" localSheetId="26">#REF!</definedName>
    <definedName name="\T" localSheetId="0">#REF!</definedName>
    <definedName name="\T" localSheetId="3">#REF!</definedName>
    <definedName name="\T" localSheetId="4">#REF!</definedName>
    <definedName name="\T">#REF!</definedName>
    <definedName name="\V" localSheetId="17">#REF!</definedName>
    <definedName name="\V" localSheetId="12">#REF!</definedName>
    <definedName name="\V" localSheetId="13">#REF!</definedName>
    <definedName name="\V" localSheetId="14">#REF!</definedName>
    <definedName name="\V" localSheetId="15">#REF!</definedName>
    <definedName name="\V" localSheetId="16">#REF!</definedName>
    <definedName name="\V" localSheetId="18">#REF!</definedName>
    <definedName name="\V" localSheetId="19">#REF!</definedName>
    <definedName name="\V" localSheetId="20">#REF!</definedName>
    <definedName name="\V" localSheetId="21">#REF!</definedName>
    <definedName name="\V" localSheetId="25">#REF!</definedName>
    <definedName name="\V" localSheetId="26">#REF!</definedName>
    <definedName name="\V" localSheetId="0">#REF!</definedName>
    <definedName name="\V" localSheetId="3">#REF!</definedName>
    <definedName name="\V" localSheetId="4">#REF!</definedName>
    <definedName name="\V">#REF!</definedName>
    <definedName name="\w" localSheetId="17">#REF!</definedName>
    <definedName name="\w" localSheetId="12">#REF!</definedName>
    <definedName name="\w" localSheetId="13">#REF!</definedName>
    <definedName name="\w" localSheetId="14">#REF!</definedName>
    <definedName name="\w" localSheetId="15">#REF!</definedName>
    <definedName name="\w" localSheetId="16">#REF!</definedName>
    <definedName name="\w" localSheetId="18">#REF!</definedName>
    <definedName name="\w" localSheetId="19">#REF!</definedName>
    <definedName name="\w" localSheetId="20">#REF!</definedName>
    <definedName name="\w" localSheetId="21">#REF!</definedName>
    <definedName name="\w" localSheetId="25">#REF!</definedName>
    <definedName name="\w" localSheetId="26">#REF!</definedName>
    <definedName name="\w" localSheetId="0">#REF!</definedName>
    <definedName name="\w" localSheetId="3">#REF!</definedName>
    <definedName name="\w" localSheetId="4">#REF!</definedName>
    <definedName name="\w">#REF!</definedName>
    <definedName name="\X" localSheetId="17">#REF!</definedName>
    <definedName name="\X" localSheetId="12">#REF!</definedName>
    <definedName name="\X" localSheetId="13">#REF!</definedName>
    <definedName name="\X" localSheetId="14">#REF!</definedName>
    <definedName name="\X" localSheetId="15">#REF!</definedName>
    <definedName name="\X" localSheetId="16">#REF!</definedName>
    <definedName name="\X" localSheetId="18">#REF!</definedName>
    <definedName name="\X" localSheetId="19">#REF!</definedName>
    <definedName name="\X" localSheetId="20">#REF!</definedName>
    <definedName name="\X" localSheetId="21">#REF!</definedName>
    <definedName name="\X" localSheetId="25">#REF!</definedName>
    <definedName name="\X" localSheetId="26">#REF!</definedName>
    <definedName name="\X" localSheetId="0">#REF!</definedName>
    <definedName name="\X" localSheetId="3">#REF!</definedName>
    <definedName name="\X" localSheetId="4">#REF!</definedName>
    <definedName name="\X">#REF!</definedName>
    <definedName name="\Z" localSheetId="17">#REF!</definedName>
    <definedName name="\Z" localSheetId="12">#REF!</definedName>
    <definedName name="\Z" localSheetId="13">#REF!</definedName>
    <definedName name="\Z" localSheetId="14">#REF!</definedName>
    <definedName name="\Z" localSheetId="15">#REF!</definedName>
    <definedName name="\Z" localSheetId="16">#REF!</definedName>
    <definedName name="\Z" localSheetId="18">#REF!</definedName>
    <definedName name="\Z" localSheetId="19">#REF!</definedName>
    <definedName name="\Z" localSheetId="20">#REF!</definedName>
    <definedName name="\Z" localSheetId="21">#REF!</definedName>
    <definedName name="\Z" localSheetId="25">#REF!</definedName>
    <definedName name="\Z" localSheetId="26">#REF!</definedName>
    <definedName name="\Z" localSheetId="0">#REF!</definedName>
    <definedName name="\Z" localSheetId="3">#REF!</definedName>
    <definedName name="\Z" localSheetId="4">#REF!</definedName>
    <definedName name="\Z">#REF!</definedName>
    <definedName name="______________________DAT3" localSheetId="3">#REF!</definedName>
    <definedName name="______________________DAT3" localSheetId="4">#REF!</definedName>
    <definedName name="______________________DAT3" localSheetId="7">#REF!</definedName>
    <definedName name="______________________DAT3" localSheetId="8">#REF!</definedName>
    <definedName name="______________________DAT3">#REF!</definedName>
    <definedName name="______________________DAT5" localSheetId="3">#REF!</definedName>
    <definedName name="______________________DAT5" localSheetId="4">#REF!</definedName>
    <definedName name="______________________DAT5" localSheetId="7">#REF!</definedName>
    <definedName name="______________________DAT5" localSheetId="8">#REF!</definedName>
    <definedName name="______________________DAT5">#REF!</definedName>
    <definedName name="______________________DAT6" localSheetId="3">#REF!</definedName>
    <definedName name="______________________DAT6" localSheetId="4">#REF!</definedName>
    <definedName name="______________________DAT6" localSheetId="7">#REF!</definedName>
    <definedName name="______________________DAT6" localSheetId="8">#REF!</definedName>
    <definedName name="______________________DAT6">#REF!</definedName>
    <definedName name="__________DAT3" localSheetId="25">#REF!</definedName>
    <definedName name="__________DAT3" localSheetId="26">#REF!</definedName>
    <definedName name="__________DAT3" localSheetId="3">#REF!</definedName>
    <definedName name="__________DAT3" localSheetId="4">#REF!</definedName>
    <definedName name="__________DAT3">#REF!</definedName>
    <definedName name="__________DAT5" localSheetId="25">#REF!</definedName>
    <definedName name="__________DAT5" localSheetId="26">#REF!</definedName>
    <definedName name="__________DAT5" localSheetId="3">#REF!</definedName>
    <definedName name="__________DAT5" localSheetId="4">#REF!</definedName>
    <definedName name="__________DAT5">#REF!</definedName>
    <definedName name="__________DAT6" localSheetId="25">#REF!</definedName>
    <definedName name="__________DAT6" localSheetId="26">#REF!</definedName>
    <definedName name="__________DAT6" localSheetId="3">#REF!</definedName>
    <definedName name="__________DAT6" localSheetId="4">#REF!</definedName>
    <definedName name="__________DAT6">#REF!</definedName>
    <definedName name="_________DAT3">#REF!</definedName>
    <definedName name="_________DAT5">#REF!</definedName>
    <definedName name="_________DAT6">#REF!</definedName>
    <definedName name="________DAT1">#REF!</definedName>
    <definedName name="________DAT2">#REF!</definedName>
    <definedName name="________DAT3" localSheetId="3">#REF!</definedName>
    <definedName name="________DAT3" localSheetId="4">#REF!</definedName>
    <definedName name="________DAT3">#REF!</definedName>
    <definedName name="________DAT4">#REF!</definedName>
    <definedName name="________DAT5" localSheetId="3">#REF!</definedName>
    <definedName name="________DAT5" localSheetId="4">#REF!</definedName>
    <definedName name="________DAT5">#REF!</definedName>
    <definedName name="________DAT6" localSheetId="3">#REF!</definedName>
    <definedName name="________DAT6" localSheetId="4">#REF!</definedName>
    <definedName name="________DAT6">#REF!</definedName>
    <definedName name="_______DAT3" localSheetId="3">#REF!</definedName>
    <definedName name="_______DAT3" localSheetId="4">#REF!</definedName>
    <definedName name="_______DAT3">#REF!</definedName>
    <definedName name="_______DAT5" localSheetId="3">#REF!</definedName>
    <definedName name="_______DAT5" localSheetId="4">#REF!</definedName>
    <definedName name="_______DAT5">#REF!</definedName>
    <definedName name="_______DAT6" localSheetId="3">#REF!</definedName>
    <definedName name="_______DAT6" localSheetId="4">#REF!</definedName>
    <definedName name="_______DAT6">#REF!</definedName>
    <definedName name="______DAT1">#REF!</definedName>
    <definedName name="______DAT2">#REF!</definedName>
    <definedName name="______DAT3" localSheetId="10">#REF!</definedName>
    <definedName name="______DAT4">#REF!</definedName>
    <definedName name="______DAT5" localSheetId="10">#REF!</definedName>
    <definedName name="______DAT6" localSheetId="10">#REF!</definedName>
    <definedName name="_____DAT1" localSheetId="6">#REF!</definedName>
    <definedName name="_____DAT1">#REF!</definedName>
    <definedName name="_____DAT2" localSheetId="6">#REF!</definedName>
    <definedName name="_____DAT2">#REF!</definedName>
    <definedName name="_____DAT4" localSheetId="6">#REF!</definedName>
    <definedName name="_____DAT4">#REF!</definedName>
    <definedName name="____DAT1" localSheetId="25">#REF!</definedName>
    <definedName name="____DAT1" localSheetId="26">#REF!</definedName>
    <definedName name="____DAT1">#REF!</definedName>
    <definedName name="____DAT2" localSheetId="25">#REF!</definedName>
    <definedName name="____DAT2" localSheetId="26">#REF!</definedName>
    <definedName name="____DAT2">#REF!</definedName>
    <definedName name="____DAT3">#REF!</definedName>
    <definedName name="____DAT4" localSheetId="25">#REF!</definedName>
    <definedName name="____DAT4" localSheetId="26">#REF!</definedName>
    <definedName name="____DAT4">#REF!</definedName>
    <definedName name="____DAT5">#REF!</definedName>
    <definedName name="____DAT6">#REF!</definedName>
    <definedName name="____ebe1">#REF!</definedName>
    <definedName name="____ebe2">#REF!</definedName>
    <definedName name="____ebe3">#REF!</definedName>
    <definedName name="____ebe4">#REF!</definedName>
    <definedName name="____ebe5">#REF!</definedName>
    <definedName name="____ebe6">#REF!</definedName>
    <definedName name="____ebe7">#REF!</definedName>
    <definedName name="____ebx1">#REF!</definedName>
    <definedName name="____ebx2">#REF!</definedName>
    <definedName name="___DAT1">#REF!</definedName>
    <definedName name="___DAT2">#REF!</definedName>
    <definedName name="___DAT3" localSheetId="25">#REF!</definedName>
    <definedName name="___DAT3" localSheetId="26">#REF!</definedName>
    <definedName name="___DAT3" localSheetId="3">#REF!</definedName>
    <definedName name="___DAT3" localSheetId="4">#REF!</definedName>
    <definedName name="___DAT3">#REF!</definedName>
    <definedName name="___DAT4">#REF!</definedName>
    <definedName name="___DAT5" localSheetId="25">#REF!</definedName>
    <definedName name="___DAT5" localSheetId="26">#REF!</definedName>
    <definedName name="___DAT5" localSheetId="3">#REF!</definedName>
    <definedName name="___DAT5" localSheetId="4">#REF!</definedName>
    <definedName name="___DAT5">#REF!</definedName>
    <definedName name="___DAT6" localSheetId="25">#REF!</definedName>
    <definedName name="___DAT6" localSheetId="26">#REF!</definedName>
    <definedName name="___DAT6" localSheetId="3">#REF!</definedName>
    <definedName name="___DAT6" localSheetId="4">#REF!</definedName>
    <definedName name="___DAT6">#REF!</definedName>
    <definedName name="___ebe1">#REF!</definedName>
    <definedName name="___ebe2">#REF!</definedName>
    <definedName name="___ebe3">#REF!</definedName>
    <definedName name="___ebe4">#REF!</definedName>
    <definedName name="___ebe5">#REF!</definedName>
    <definedName name="___ebe6">#REF!</definedName>
    <definedName name="___ebe7">#REF!</definedName>
    <definedName name="___ebx1">#REF!</definedName>
    <definedName name="___ebx2">#REF!</definedName>
    <definedName name="__123Graph_A" localSheetId="17" hidden="1">[1]G!#REF!</definedName>
    <definedName name="__123Graph_A" localSheetId="12" hidden="1">[1]G!#REF!</definedName>
    <definedName name="__123Graph_A" localSheetId="13" hidden="1">[1]G!#REF!</definedName>
    <definedName name="__123Graph_A" localSheetId="14" hidden="1">[1]G!#REF!</definedName>
    <definedName name="__123Graph_A" localSheetId="15" hidden="1">[1]G!#REF!</definedName>
    <definedName name="__123Graph_A" localSheetId="16" hidden="1">[1]G!#REF!</definedName>
    <definedName name="__123Graph_A" localSheetId="18" hidden="1">[1]G!#REF!</definedName>
    <definedName name="__123Graph_A" localSheetId="19" hidden="1">[1]G!#REF!</definedName>
    <definedName name="__123Graph_A" localSheetId="20" hidden="1">[1]G!#REF!</definedName>
    <definedName name="__123Graph_A" localSheetId="21" hidden="1">[1]G!#REF!</definedName>
    <definedName name="__123Graph_A" localSheetId="25" hidden="1">[1]G!#REF!</definedName>
    <definedName name="__123Graph_A" localSheetId="26" hidden="1">[1]G!#REF!</definedName>
    <definedName name="__123Graph_A" localSheetId="0" hidden="1">[1]G!#REF!</definedName>
    <definedName name="__123Graph_A" localSheetId="1" hidden="1">[2]G!#REF!</definedName>
    <definedName name="__123Graph_A" localSheetId="2" hidden="1">[2]G!#REF!</definedName>
    <definedName name="__123Graph_A" localSheetId="3" hidden="1">[1]G!#REF!</definedName>
    <definedName name="__123Graph_A" localSheetId="4" hidden="1">[1]G!#REF!</definedName>
    <definedName name="__123Graph_A" localSheetId="6" hidden="1">[2]G!#REF!</definedName>
    <definedName name="__123Graph_A" localSheetId="7" hidden="1">[2]G!#REF!</definedName>
    <definedName name="__123Graph_A" localSheetId="8" hidden="1">[2]G!#REF!</definedName>
    <definedName name="__123Graph_A" localSheetId="9" hidden="1">[2]G!#REF!</definedName>
    <definedName name="__123Graph_A" localSheetId="10" hidden="1">[2]G!#REF!</definedName>
    <definedName name="__123Graph_A" hidden="1">[2]G!#REF!</definedName>
    <definedName name="__123Graph_B" localSheetId="17" hidden="1">[1]G!#REF!</definedName>
    <definedName name="__123Graph_B" localSheetId="12" hidden="1">[1]G!#REF!</definedName>
    <definedName name="__123Graph_B" localSheetId="13" hidden="1">[1]G!#REF!</definedName>
    <definedName name="__123Graph_B" localSheetId="14" hidden="1">[1]G!#REF!</definedName>
    <definedName name="__123Graph_B" localSheetId="15" hidden="1">[1]G!#REF!</definedName>
    <definedName name="__123Graph_B" localSheetId="16" hidden="1">[1]G!#REF!</definedName>
    <definedName name="__123Graph_B" localSheetId="18" hidden="1">[1]G!#REF!</definedName>
    <definedName name="__123Graph_B" localSheetId="19" hidden="1">[1]G!#REF!</definedName>
    <definedName name="__123Graph_B" localSheetId="20" hidden="1">[1]G!#REF!</definedName>
    <definedName name="__123Graph_B" localSheetId="21" hidden="1">[1]G!#REF!</definedName>
    <definedName name="__123Graph_B" localSheetId="25" hidden="1">[1]G!#REF!</definedName>
    <definedName name="__123Graph_B" localSheetId="26" hidden="1">[1]G!#REF!</definedName>
    <definedName name="__123Graph_B" localSheetId="0" hidden="1">[1]G!#REF!</definedName>
    <definedName name="__123Graph_B" localSheetId="1" hidden="1">[2]G!#REF!</definedName>
    <definedName name="__123Graph_B" localSheetId="2" hidden="1">[2]G!#REF!</definedName>
    <definedName name="__123Graph_B" localSheetId="3" hidden="1">[1]G!#REF!</definedName>
    <definedName name="__123Graph_B" localSheetId="4" hidden="1">[1]G!#REF!</definedName>
    <definedName name="__123Graph_B" localSheetId="6" hidden="1">[2]G!#REF!</definedName>
    <definedName name="__123Graph_B" localSheetId="7" hidden="1">[2]G!#REF!</definedName>
    <definedName name="__123Graph_B" localSheetId="8" hidden="1">[2]G!#REF!</definedName>
    <definedName name="__123Graph_B" localSheetId="9" hidden="1">[2]G!#REF!</definedName>
    <definedName name="__123Graph_B" localSheetId="10" hidden="1">[2]G!#REF!</definedName>
    <definedName name="__123Graph_B" hidden="1">[2]G!#REF!</definedName>
    <definedName name="__123Graph_C" localSheetId="17" hidden="1">[1]G!#REF!</definedName>
    <definedName name="__123Graph_C" localSheetId="12" hidden="1">[1]G!#REF!</definedName>
    <definedName name="__123Graph_C" localSheetId="13" hidden="1">[1]G!#REF!</definedName>
    <definedName name="__123Graph_C" localSheetId="14" hidden="1">[1]G!#REF!</definedName>
    <definedName name="__123Graph_C" localSheetId="15" hidden="1">[1]G!#REF!</definedName>
    <definedName name="__123Graph_C" localSheetId="16" hidden="1">[1]G!#REF!</definedName>
    <definedName name="__123Graph_C" localSheetId="18" hidden="1">[1]G!#REF!</definedName>
    <definedName name="__123Graph_C" localSheetId="19" hidden="1">[1]G!#REF!</definedName>
    <definedName name="__123Graph_C" localSheetId="20" hidden="1">[1]G!#REF!</definedName>
    <definedName name="__123Graph_C" localSheetId="21" hidden="1">[1]G!#REF!</definedName>
    <definedName name="__123Graph_C" localSheetId="25" hidden="1">[1]G!#REF!</definedName>
    <definedName name="__123Graph_C" localSheetId="26" hidden="1">[1]G!#REF!</definedName>
    <definedName name="__123Graph_C" localSheetId="0" hidden="1">[1]G!#REF!</definedName>
    <definedName name="__123Graph_C" localSheetId="1" hidden="1">[2]G!#REF!</definedName>
    <definedName name="__123Graph_C" localSheetId="2" hidden="1">[2]G!#REF!</definedName>
    <definedName name="__123Graph_C" localSheetId="3" hidden="1">[1]G!#REF!</definedName>
    <definedName name="__123Graph_C" localSheetId="4" hidden="1">[1]G!#REF!</definedName>
    <definedName name="__123Graph_C" localSheetId="6" hidden="1">[2]G!#REF!</definedName>
    <definedName name="__123Graph_C" localSheetId="7" hidden="1">[2]G!#REF!</definedName>
    <definedName name="__123Graph_C" localSheetId="8" hidden="1">[2]G!#REF!</definedName>
    <definedName name="__123Graph_C" localSheetId="9" hidden="1">[2]G!#REF!</definedName>
    <definedName name="__123Graph_C" localSheetId="10" hidden="1">[2]G!#REF!</definedName>
    <definedName name="__123Graph_C" hidden="1">[2]G!#REF!</definedName>
    <definedName name="__123Graph_D" localSheetId="17" hidden="1">'[3]C-3.10'!#REF!</definedName>
    <definedName name="__123Graph_D" localSheetId="12" hidden="1">'[3]C-3.10'!#REF!</definedName>
    <definedName name="__123Graph_D" localSheetId="13" hidden="1">'[3]C-3.10'!#REF!</definedName>
    <definedName name="__123Graph_D" localSheetId="14" hidden="1">'[3]C-3.10'!#REF!</definedName>
    <definedName name="__123Graph_D" localSheetId="15" hidden="1">'[3]C-3.10'!#REF!</definedName>
    <definedName name="__123Graph_D" localSheetId="16" hidden="1">'[3]C-3.10'!#REF!</definedName>
    <definedName name="__123Graph_D" localSheetId="18" hidden="1">'[3]C-3.10'!#REF!</definedName>
    <definedName name="__123Graph_D" localSheetId="19" hidden="1">'[3]C-3.10'!#REF!</definedName>
    <definedName name="__123Graph_D" localSheetId="20" hidden="1">'[3]C-3.10'!#REF!</definedName>
    <definedName name="__123Graph_D" localSheetId="21" hidden="1">'[3]C-3.10'!#REF!</definedName>
    <definedName name="__123Graph_D" localSheetId="25" hidden="1">'[3]C-3.10'!#REF!</definedName>
    <definedName name="__123Graph_D" localSheetId="26" hidden="1">'[3]C-3.10'!#REF!</definedName>
    <definedName name="__123Graph_D" localSheetId="0" hidden="1">'[3]C-3.10'!#REF!</definedName>
    <definedName name="__123Graph_D" localSheetId="1" hidden="1">'[4]C-3.10'!#REF!</definedName>
    <definedName name="__123Graph_D" localSheetId="2" hidden="1">'[4]C-3.10'!#REF!</definedName>
    <definedName name="__123Graph_D" localSheetId="3" hidden="1">'[3]C-3.10'!#REF!</definedName>
    <definedName name="__123Graph_D" localSheetId="4" hidden="1">'[3]C-3.10'!#REF!</definedName>
    <definedName name="__123Graph_D" localSheetId="6" hidden="1">'[4]C-3.10'!#REF!</definedName>
    <definedName name="__123Graph_D" localSheetId="7" hidden="1">'[4]C-3.10'!#REF!</definedName>
    <definedName name="__123Graph_D" localSheetId="8" hidden="1">'[4]C-3.10'!#REF!</definedName>
    <definedName name="__123Graph_D" localSheetId="9" hidden="1">'[4]C-3.10'!#REF!</definedName>
    <definedName name="__123Graph_D" localSheetId="10" hidden="1">'[4]C-3.10'!#REF!</definedName>
    <definedName name="__123Graph_D" hidden="1">'[4]C-3.10'!#REF!</definedName>
    <definedName name="__123Graph_E" localSheetId="17" hidden="1">[1]G!#REF!</definedName>
    <definedName name="__123Graph_E" localSheetId="12" hidden="1">[1]G!#REF!</definedName>
    <definedName name="__123Graph_E" localSheetId="13" hidden="1">[1]G!#REF!</definedName>
    <definedName name="__123Graph_E" localSheetId="14" hidden="1">[1]G!#REF!</definedName>
    <definedName name="__123Graph_E" localSheetId="15" hidden="1">[1]G!#REF!</definedName>
    <definedName name="__123Graph_E" localSheetId="16" hidden="1">[1]G!#REF!</definedName>
    <definedName name="__123Graph_E" localSheetId="18" hidden="1">[1]G!#REF!</definedName>
    <definedName name="__123Graph_E" localSheetId="19" hidden="1">[1]G!#REF!</definedName>
    <definedName name="__123Graph_E" localSheetId="20" hidden="1">[1]G!#REF!</definedName>
    <definedName name="__123Graph_E" localSheetId="21" hidden="1">[1]G!#REF!</definedName>
    <definedName name="__123Graph_E" localSheetId="25" hidden="1">[1]G!#REF!</definedName>
    <definedName name="__123Graph_E" localSheetId="26" hidden="1">[1]G!#REF!</definedName>
    <definedName name="__123Graph_E" localSheetId="0" hidden="1">[1]G!#REF!</definedName>
    <definedName name="__123Graph_E" localSheetId="1" hidden="1">[2]G!#REF!</definedName>
    <definedName name="__123Graph_E" localSheetId="2" hidden="1">[2]G!#REF!</definedName>
    <definedName name="__123Graph_E" localSheetId="3" hidden="1">[1]G!#REF!</definedName>
    <definedName name="__123Graph_E" localSheetId="4" hidden="1">[1]G!#REF!</definedName>
    <definedName name="__123Graph_E" localSheetId="6" hidden="1">[2]G!#REF!</definedName>
    <definedName name="__123Graph_E" localSheetId="7" hidden="1">[2]G!#REF!</definedName>
    <definedName name="__123Graph_E" localSheetId="8" hidden="1">[2]G!#REF!</definedName>
    <definedName name="__123Graph_E" localSheetId="9" hidden="1">[2]G!#REF!</definedName>
    <definedName name="__123Graph_E" localSheetId="10" hidden="1">[2]G!#REF!</definedName>
    <definedName name="__123Graph_E" hidden="1">[2]G!#REF!</definedName>
    <definedName name="__123Graph_F" localSheetId="17" hidden="1">[1]G!#REF!</definedName>
    <definedName name="__123Graph_F" localSheetId="12" hidden="1">[1]G!#REF!</definedName>
    <definedName name="__123Graph_F" localSheetId="13" hidden="1">[1]G!#REF!</definedName>
    <definedName name="__123Graph_F" localSheetId="14" hidden="1">[1]G!#REF!</definedName>
    <definedName name="__123Graph_F" localSheetId="15" hidden="1">[1]G!#REF!</definedName>
    <definedName name="__123Graph_F" localSheetId="16" hidden="1">[1]G!#REF!</definedName>
    <definedName name="__123Graph_F" localSheetId="18" hidden="1">[1]G!#REF!</definedName>
    <definedName name="__123Graph_F" localSheetId="19" hidden="1">[1]G!#REF!</definedName>
    <definedName name="__123Graph_F" localSheetId="20" hidden="1">[1]G!#REF!</definedName>
    <definedName name="__123Graph_F" localSheetId="21" hidden="1">[1]G!#REF!</definedName>
    <definedName name="__123Graph_F" localSheetId="25" hidden="1">[1]G!#REF!</definedName>
    <definedName name="__123Graph_F" localSheetId="26" hidden="1">[1]G!#REF!</definedName>
    <definedName name="__123Graph_F" localSheetId="0" hidden="1">[1]G!#REF!</definedName>
    <definedName name="__123Graph_F" localSheetId="1" hidden="1">[2]G!#REF!</definedName>
    <definedName name="__123Graph_F" localSheetId="2" hidden="1">[2]G!#REF!</definedName>
    <definedName name="__123Graph_F" localSheetId="3" hidden="1">[1]G!#REF!</definedName>
    <definedName name="__123Graph_F" localSheetId="4" hidden="1">[1]G!#REF!</definedName>
    <definedName name="__123Graph_F" localSheetId="6" hidden="1">[2]G!#REF!</definedName>
    <definedName name="__123Graph_F" localSheetId="7" hidden="1">[2]G!#REF!</definedName>
    <definedName name="__123Graph_F" localSheetId="8" hidden="1">[2]G!#REF!</definedName>
    <definedName name="__123Graph_F" localSheetId="9" hidden="1">[2]G!#REF!</definedName>
    <definedName name="__123Graph_F" localSheetId="10" hidden="1">[2]G!#REF!</definedName>
    <definedName name="__123Graph_F" hidden="1">[2]G!#REF!</definedName>
    <definedName name="__DAT1">#REF!</definedName>
    <definedName name="__DAT2">#REF!</definedName>
    <definedName name="__DAT3" localSheetId="3">#REF!</definedName>
    <definedName name="__DAT3" localSheetId="4">#REF!</definedName>
    <definedName name="__DAT3" localSheetId="6">#REF!</definedName>
    <definedName name="__DAT3">#REF!</definedName>
    <definedName name="__DAT4">#REF!</definedName>
    <definedName name="__DAT5" localSheetId="3">#REF!</definedName>
    <definedName name="__DAT5" localSheetId="4">#REF!</definedName>
    <definedName name="__DAT5" localSheetId="6">#REF!</definedName>
    <definedName name="__DAT5">#REF!</definedName>
    <definedName name="__DAT6" localSheetId="3">#REF!</definedName>
    <definedName name="__DAT6" localSheetId="4">#REF!</definedName>
    <definedName name="__DAT6" localSheetId="6">#REF!</definedName>
    <definedName name="__DAT6">#REF!</definedName>
    <definedName name="__ebe1" localSheetId="6">#REF!</definedName>
    <definedName name="__ebe1">#REF!</definedName>
    <definedName name="__ebe2" localSheetId="6">#REF!</definedName>
    <definedName name="__ebe2">#REF!</definedName>
    <definedName name="__ebe3" localSheetId="6">#REF!</definedName>
    <definedName name="__ebe3">#REF!</definedName>
    <definedName name="__ebe4" localSheetId="6">#REF!</definedName>
    <definedName name="__ebe4">#REF!</definedName>
    <definedName name="__ebe5" localSheetId="6">#REF!</definedName>
    <definedName name="__ebe5">#REF!</definedName>
    <definedName name="__ebe6" localSheetId="6">#REF!</definedName>
    <definedName name="__ebe6">#REF!</definedName>
    <definedName name="__ebe7" localSheetId="6">#REF!</definedName>
    <definedName name="__ebe7">#REF!</definedName>
    <definedName name="__ebx1" localSheetId="6">#REF!</definedName>
    <definedName name="__ebx1">#REF!</definedName>
    <definedName name="__ebx2" localSheetId="6">#REF!</definedName>
    <definedName name="__ebx2">#REF!</definedName>
    <definedName name="_1" localSheetId="17">#REF!</definedName>
    <definedName name="_1" localSheetId="12">#REF!</definedName>
    <definedName name="_1" localSheetId="13">#REF!</definedName>
    <definedName name="_1" localSheetId="14">#REF!</definedName>
    <definedName name="_1" localSheetId="15">#REF!</definedName>
    <definedName name="_1" localSheetId="16">#REF!</definedName>
    <definedName name="_1" localSheetId="18">#REF!</definedName>
    <definedName name="_1" localSheetId="19">#REF!</definedName>
    <definedName name="_1" localSheetId="20">#REF!</definedName>
    <definedName name="_1" localSheetId="21">#REF!</definedName>
    <definedName name="_1" localSheetId="25">#REF!</definedName>
    <definedName name="_1" localSheetId="26">#REF!</definedName>
    <definedName name="_1" localSheetId="0">#REF!</definedName>
    <definedName name="_1" localSheetId="3">#REF!</definedName>
    <definedName name="_1" localSheetId="4">#REF!</definedName>
    <definedName name="_1">#REF!</definedName>
    <definedName name="_1_181" localSheetId="2">#REF!</definedName>
    <definedName name="_1_181" localSheetId="6">#REF!</definedName>
    <definedName name="_1_181">#REF!</definedName>
    <definedName name="_12MEACT" localSheetId="26">'[5]Page 1'!#REF!</definedName>
    <definedName name="_12MEACT" localSheetId="2">'[5]Page 1'!#REF!</definedName>
    <definedName name="_12MEACT" localSheetId="3">'[5]Page 1'!#REF!</definedName>
    <definedName name="_12MEACT" localSheetId="4">'[5]Page 1'!#REF!</definedName>
    <definedName name="_12MEACT" localSheetId="6">'[5]Page 1'!#REF!</definedName>
    <definedName name="_12MEACT" localSheetId="9">'[5]Page 1'!#REF!</definedName>
    <definedName name="_12MEACT" localSheetId="10">'[5]Page 1'!#REF!</definedName>
    <definedName name="_12MEACT">'[5]Page 1'!#REF!</definedName>
    <definedName name="_12MEBUD" localSheetId="26">'[5]Page 1'!#REF!</definedName>
    <definedName name="_12MEBUD" localSheetId="2">'[5]Page 1'!#REF!</definedName>
    <definedName name="_12MEBUD" localSheetId="3">'[5]Page 1'!#REF!</definedName>
    <definedName name="_12MEBUD" localSheetId="4">'[5]Page 1'!#REF!</definedName>
    <definedName name="_12MEBUD" localSheetId="6">'[5]Page 1'!#REF!</definedName>
    <definedName name="_12MEBUD" localSheetId="9">'[5]Page 1'!#REF!</definedName>
    <definedName name="_12MEBUD" localSheetId="10">'[5]Page 1'!#REF!</definedName>
    <definedName name="_12MEBUD">'[5]Page 1'!#REF!</definedName>
    <definedName name="_181">#REF!</definedName>
    <definedName name="_2" localSheetId="17">#REF!</definedName>
    <definedName name="_2" localSheetId="12">#REF!</definedName>
    <definedName name="_2" localSheetId="13">#REF!</definedName>
    <definedName name="_2" localSheetId="14">#REF!</definedName>
    <definedName name="_2" localSheetId="15">#REF!</definedName>
    <definedName name="_2" localSheetId="16">#REF!</definedName>
    <definedName name="_2" localSheetId="18">#REF!</definedName>
    <definedName name="_2" localSheetId="19">#REF!</definedName>
    <definedName name="_2" localSheetId="20">#REF!</definedName>
    <definedName name="_2" localSheetId="21">#REF!</definedName>
    <definedName name="_2" localSheetId="25">#REF!</definedName>
    <definedName name="_2" localSheetId="26">#REF!</definedName>
    <definedName name="_2" localSheetId="0">#REF!</definedName>
    <definedName name="_2" localSheetId="3">#REF!</definedName>
    <definedName name="_2" localSheetId="4">#REF!</definedName>
    <definedName name="_2">#REF!</definedName>
    <definedName name="_2_181">#REF!</definedName>
    <definedName name="_2B_15" localSheetId="6">#REF!</definedName>
    <definedName name="_2B_15">#REF!</definedName>
    <definedName name="_3" localSheetId="17">#REF!</definedName>
    <definedName name="_3" localSheetId="12">#REF!</definedName>
    <definedName name="_3" localSheetId="13">#REF!</definedName>
    <definedName name="_3" localSheetId="14">#REF!</definedName>
    <definedName name="_3" localSheetId="15">#REF!</definedName>
    <definedName name="_3" localSheetId="16">#REF!</definedName>
    <definedName name="_3" localSheetId="18">#REF!</definedName>
    <definedName name="_3" localSheetId="19">#REF!</definedName>
    <definedName name="_3" localSheetId="20">#REF!</definedName>
    <definedName name="_3" localSheetId="21">#REF!</definedName>
    <definedName name="_3" localSheetId="25">#REF!</definedName>
    <definedName name="_3" localSheetId="26">#REF!</definedName>
    <definedName name="_3" localSheetId="0">#REF!</definedName>
    <definedName name="_3" localSheetId="3">#REF!</definedName>
    <definedName name="_3" localSheetId="4">#REF!</definedName>
    <definedName name="_3">#REF!</definedName>
    <definedName name="_331" localSheetId="17">'[3]C-3.10'!#REF!</definedName>
    <definedName name="_331" localSheetId="12">'[3]C-3.10'!#REF!</definedName>
    <definedName name="_331" localSheetId="13">'[3]C-3.10'!#REF!</definedName>
    <definedName name="_331" localSheetId="14">'[3]C-3.10'!#REF!</definedName>
    <definedName name="_331" localSheetId="15">'[3]C-3.10'!#REF!</definedName>
    <definedName name="_331" localSheetId="16">'[3]C-3.10'!#REF!</definedName>
    <definedName name="_331" localSheetId="18">'[3]C-3.10'!#REF!</definedName>
    <definedName name="_331" localSheetId="19">'[3]C-3.10'!#REF!</definedName>
    <definedName name="_331" localSheetId="20">'[3]C-3.10'!#REF!</definedName>
    <definedName name="_331" localSheetId="21">'[3]C-3.10'!#REF!</definedName>
    <definedName name="_331" localSheetId="25">'[3]C-3.10'!#REF!</definedName>
    <definedName name="_331" localSheetId="26">'[3]C-3.10'!#REF!</definedName>
    <definedName name="_331" localSheetId="0">'[3]C-3.10'!#REF!</definedName>
    <definedName name="_331" localSheetId="1">'[4]C-3.10'!#REF!</definedName>
    <definedName name="_331" localSheetId="2">'[4]C-3.10'!#REF!</definedName>
    <definedName name="_331" localSheetId="3">'[3]C-3.10'!#REF!</definedName>
    <definedName name="_331" localSheetId="4">'[3]C-3.10'!#REF!</definedName>
    <definedName name="_331" localSheetId="6">'[4]C-3.10'!#REF!</definedName>
    <definedName name="_331" localSheetId="7">'[4]C-3.10'!#REF!</definedName>
    <definedName name="_331" localSheetId="8">'[4]C-3.10'!#REF!</definedName>
    <definedName name="_331" localSheetId="9">'[4]C-3.10'!#REF!</definedName>
    <definedName name="_331" localSheetId="10">'[4]C-3.10'!#REF!</definedName>
    <definedName name="_331">'[4]C-3.10'!#REF!</definedName>
    <definedName name="_34" localSheetId="17">'[3]C-3.10'!#REF!</definedName>
    <definedName name="_34" localSheetId="12">'[3]C-3.10'!#REF!</definedName>
    <definedName name="_34" localSheetId="13">'[3]C-3.10'!#REF!</definedName>
    <definedName name="_34" localSheetId="14">'[3]C-3.10'!#REF!</definedName>
    <definedName name="_34" localSheetId="15">'[3]C-3.10'!#REF!</definedName>
    <definedName name="_34" localSheetId="16">'[3]C-3.10'!#REF!</definedName>
    <definedName name="_34" localSheetId="18">'[3]C-3.10'!#REF!</definedName>
    <definedName name="_34" localSheetId="19">'[3]C-3.10'!#REF!</definedName>
    <definedName name="_34" localSheetId="20">'[3]C-3.10'!#REF!</definedName>
    <definedName name="_34" localSheetId="21">'[3]C-3.10'!#REF!</definedName>
    <definedName name="_34" localSheetId="25">'[3]C-3.10'!#REF!</definedName>
    <definedName name="_34" localSheetId="26">'[3]C-3.10'!#REF!</definedName>
    <definedName name="_34" localSheetId="0">'[3]C-3.10'!#REF!</definedName>
    <definedName name="_34" localSheetId="1">'[4]C-3.10'!#REF!</definedName>
    <definedName name="_34" localSheetId="2">'[4]C-3.10'!#REF!</definedName>
    <definedName name="_34" localSheetId="3">'[3]C-3.10'!#REF!</definedName>
    <definedName name="_34" localSheetId="4">'[3]C-3.10'!#REF!</definedName>
    <definedName name="_34" localSheetId="6">'[4]C-3.10'!#REF!</definedName>
    <definedName name="_34" localSheetId="7">'[4]C-3.10'!#REF!</definedName>
    <definedName name="_34" localSheetId="8">'[4]C-3.10'!#REF!</definedName>
    <definedName name="_34" localSheetId="9">'[4]C-3.10'!#REF!</definedName>
    <definedName name="_34" localSheetId="10">'[4]C-3.10'!#REF!</definedName>
    <definedName name="_34">'[4]C-3.10'!#REF!</definedName>
    <definedName name="_347" localSheetId="17">'[3]C-3.10'!#REF!</definedName>
    <definedName name="_347" localSheetId="12">'[3]C-3.10'!#REF!</definedName>
    <definedName name="_347" localSheetId="13">'[3]C-3.10'!#REF!</definedName>
    <definedName name="_347" localSheetId="14">'[3]C-3.10'!#REF!</definedName>
    <definedName name="_347" localSheetId="15">'[3]C-3.10'!#REF!</definedName>
    <definedName name="_347" localSheetId="16">'[3]C-3.10'!#REF!</definedName>
    <definedName name="_347" localSheetId="18">'[3]C-3.10'!#REF!</definedName>
    <definedName name="_347" localSheetId="19">'[3]C-3.10'!#REF!</definedName>
    <definedName name="_347" localSheetId="20">'[3]C-3.10'!#REF!</definedName>
    <definedName name="_347" localSheetId="21">'[3]C-3.10'!#REF!</definedName>
    <definedName name="_347" localSheetId="25">'[3]C-3.10'!#REF!</definedName>
    <definedName name="_347" localSheetId="26">'[3]C-3.10'!#REF!</definedName>
    <definedName name="_347" localSheetId="0">'[3]C-3.10'!#REF!</definedName>
    <definedName name="_347" localSheetId="1">'[4]C-3.10'!#REF!</definedName>
    <definedName name="_347" localSheetId="2">'[4]C-3.10'!#REF!</definedName>
    <definedName name="_347" localSheetId="3">'[3]C-3.10'!#REF!</definedName>
    <definedName name="_347" localSheetId="4">'[3]C-3.10'!#REF!</definedName>
    <definedName name="_347" localSheetId="6">'[4]C-3.10'!#REF!</definedName>
    <definedName name="_347" localSheetId="7">'[4]C-3.10'!#REF!</definedName>
    <definedName name="_347" localSheetId="8">'[4]C-3.10'!#REF!</definedName>
    <definedName name="_347" localSheetId="9">'[4]C-3.10'!#REF!</definedName>
    <definedName name="_347" localSheetId="10">'[4]C-3.10'!#REF!</definedName>
    <definedName name="_347">'[4]C-3.10'!#REF!</definedName>
    <definedName name="_348" localSheetId="17">'[3]C-3.10'!#REF!</definedName>
    <definedName name="_348" localSheetId="12">'[3]C-3.10'!#REF!</definedName>
    <definedName name="_348" localSheetId="13">'[3]C-3.10'!#REF!</definedName>
    <definedName name="_348" localSheetId="14">'[3]C-3.10'!#REF!</definedName>
    <definedName name="_348" localSheetId="15">'[3]C-3.10'!#REF!</definedName>
    <definedName name="_348" localSheetId="16">'[3]C-3.10'!#REF!</definedName>
    <definedName name="_348" localSheetId="18">'[3]C-3.10'!#REF!</definedName>
    <definedName name="_348" localSheetId="19">'[3]C-3.10'!#REF!</definedName>
    <definedName name="_348" localSheetId="20">'[3]C-3.10'!#REF!</definedName>
    <definedName name="_348" localSheetId="21">'[3]C-3.10'!#REF!</definedName>
    <definedName name="_348" localSheetId="25">'[3]C-3.10'!#REF!</definedName>
    <definedName name="_348" localSheetId="26">'[3]C-3.10'!#REF!</definedName>
    <definedName name="_348" localSheetId="0">'[3]C-3.10'!#REF!</definedName>
    <definedName name="_348" localSheetId="1">'[4]C-3.10'!#REF!</definedName>
    <definedName name="_348" localSheetId="2">'[4]C-3.10'!#REF!</definedName>
    <definedName name="_348" localSheetId="3">'[3]C-3.10'!#REF!</definedName>
    <definedName name="_348" localSheetId="4">'[3]C-3.10'!#REF!</definedName>
    <definedName name="_348" localSheetId="6">'[4]C-3.10'!#REF!</definedName>
    <definedName name="_348" localSheetId="7">'[4]C-3.10'!#REF!</definedName>
    <definedName name="_348" localSheetId="8">'[4]C-3.10'!#REF!</definedName>
    <definedName name="_348" localSheetId="9">'[4]C-3.10'!#REF!</definedName>
    <definedName name="_348" localSheetId="10">'[4]C-3.10'!#REF!</definedName>
    <definedName name="_348">'[4]C-3.10'!#REF!</definedName>
    <definedName name="_34a1" localSheetId="17">'[3]C-3.10'!#REF!</definedName>
    <definedName name="_34a1" localSheetId="12">'[3]C-3.10'!#REF!</definedName>
    <definedName name="_34a1" localSheetId="13">'[3]C-3.10'!#REF!</definedName>
    <definedName name="_34a1" localSheetId="14">'[3]C-3.10'!#REF!</definedName>
    <definedName name="_34a1" localSheetId="15">'[3]C-3.10'!#REF!</definedName>
    <definedName name="_34a1" localSheetId="16">'[3]C-3.10'!#REF!</definedName>
    <definedName name="_34a1" localSheetId="18">'[3]C-3.10'!#REF!</definedName>
    <definedName name="_34a1" localSheetId="19">'[3]C-3.10'!#REF!</definedName>
    <definedName name="_34a1" localSheetId="20">'[3]C-3.10'!#REF!</definedName>
    <definedName name="_34a1" localSheetId="21">'[3]C-3.10'!#REF!</definedName>
    <definedName name="_34a1" localSheetId="25">'[3]C-3.10'!#REF!</definedName>
    <definedName name="_34a1" localSheetId="26">'[3]C-3.10'!#REF!</definedName>
    <definedName name="_34a1" localSheetId="0">'[3]C-3.10'!#REF!</definedName>
    <definedName name="_34a1" localSheetId="1">'[4]C-3.10'!#REF!</definedName>
    <definedName name="_34a1" localSheetId="2">'[4]C-3.10'!#REF!</definedName>
    <definedName name="_34a1" localSheetId="3">'[3]C-3.10'!#REF!</definedName>
    <definedName name="_34a1" localSheetId="4">'[3]C-3.10'!#REF!</definedName>
    <definedName name="_34a1" localSheetId="6">'[4]C-3.10'!#REF!</definedName>
    <definedName name="_34a1" localSheetId="7">'[4]C-3.10'!#REF!</definedName>
    <definedName name="_34a1" localSheetId="8">'[4]C-3.10'!#REF!</definedName>
    <definedName name="_34a1" localSheetId="9">'[4]C-3.10'!#REF!</definedName>
    <definedName name="_34a1" localSheetId="10">'[4]C-3.10'!#REF!</definedName>
    <definedName name="_34a1">'[4]C-3.10'!#REF!</definedName>
    <definedName name="_34a2" localSheetId="17">'[3]C-3.10'!#REF!</definedName>
    <definedName name="_34a2" localSheetId="12">'[3]C-3.10'!#REF!</definedName>
    <definedName name="_34a2" localSheetId="13">'[3]C-3.10'!#REF!</definedName>
    <definedName name="_34a2" localSheetId="14">'[3]C-3.10'!#REF!</definedName>
    <definedName name="_34a2" localSheetId="15">'[3]C-3.10'!#REF!</definedName>
    <definedName name="_34a2" localSheetId="16">'[3]C-3.10'!#REF!</definedName>
    <definedName name="_34a2" localSheetId="18">'[3]C-3.10'!#REF!</definedName>
    <definedName name="_34a2" localSheetId="19">'[3]C-3.10'!#REF!</definedName>
    <definedName name="_34a2" localSheetId="20">'[3]C-3.10'!#REF!</definedName>
    <definedName name="_34a2" localSheetId="21">'[3]C-3.10'!#REF!</definedName>
    <definedName name="_34a2" localSheetId="25">'[3]C-3.10'!#REF!</definedName>
    <definedName name="_34a2" localSheetId="26">'[3]C-3.10'!#REF!</definedName>
    <definedName name="_34a2" localSheetId="0">'[3]C-3.10'!#REF!</definedName>
    <definedName name="_34a2" localSheetId="1">'[4]C-3.10'!#REF!</definedName>
    <definedName name="_34a2" localSheetId="2">'[4]C-3.10'!#REF!</definedName>
    <definedName name="_34a2" localSheetId="3">'[3]C-3.10'!#REF!</definedName>
    <definedName name="_34a2" localSheetId="4">'[3]C-3.10'!#REF!</definedName>
    <definedName name="_34a2" localSheetId="6">'[4]C-3.10'!#REF!</definedName>
    <definedName name="_34a2" localSheetId="7">'[4]C-3.10'!#REF!</definedName>
    <definedName name="_34a2" localSheetId="8">'[4]C-3.10'!#REF!</definedName>
    <definedName name="_34a2" localSheetId="9">'[4]C-3.10'!#REF!</definedName>
    <definedName name="_34a2" localSheetId="10">'[4]C-3.10'!#REF!</definedName>
    <definedName name="_34a2">'[4]C-3.10'!#REF!</definedName>
    <definedName name="_34E" localSheetId="17">'[3]C-3.10'!#REF!</definedName>
    <definedName name="_34E" localSheetId="12">'[3]C-3.10'!#REF!</definedName>
    <definedName name="_34E" localSheetId="13">'[3]C-3.10'!#REF!</definedName>
    <definedName name="_34E" localSheetId="14">'[3]C-3.10'!#REF!</definedName>
    <definedName name="_34E" localSheetId="15">'[3]C-3.10'!#REF!</definedName>
    <definedName name="_34E" localSheetId="16">'[3]C-3.10'!#REF!</definedName>
    <definedName name="_34E" localSheetId="18">'[3]C-3.10'!#REF!</definedName>
    <definedName name="_34E" localSheetId="19">'[3]C-3.10'!#REF!</definedName>
    <definedName name="_34E" localSheetId="20">'[3]C-3.10'!#REF!</definedName>
    <definedName name="_34E" localSheetId="21">'[3]C-3.10'!#REF!</definedName>
    <definedName name="_34E" localSheetId="25">'[3]C-3.10'!#REF!</definedName>
    <definedName name="_34E" localSheetId="26">'[3]C-3.10'!#REF!</definedName>
    <definedName name="_34E" localSheetId="0">'[3]C-3.10'!#REF!</definedName>
    <definedName name="_34E" localSheetId="1">'[4]C-3.10'!#REF!</definedName>
    <definedName name="_34E" localSheetId="2">'[4]C-3.10'!#REF!</definedName>
    <definedName name="_34E" localSheetId="3">'[3]C-3.10'!#REF!</definedName>
    <definedName name="_34E" localSheetId="4">'[3]C-3.10'!#REF!</definedName>
    <definedName name="_34E" localSheetId="6">'[4]C-3.10'!#REF!</definedName>
    <definedName name="_34E" localSheetId="7">'[4]C-3.10'!#REF!</definedName>
    <definedName name="_34E" localSheetId="8">'[4]C-3.10'!#REF!</definedName>
    <definedName name="_34E" localSheetId="9">'[4]C-3.10'!#REF!</definedName>
    <definedName name="_34E" localSheetId="10">'[4]C-3.10'!#REF!</definedName>
    <definedName name="_34E">'[4]C-3.10'!#REF!</definedName>
    <definedName name="_35" localSheetId="17">'[3]C-3.10'!#REF!</definedName>
    <definedName name="_35" localSheetId="12">'[3]C-3.10'!#REF!</definedName>
    <definedName name="_35" localSheetId="13">'[3]C-3.10'!#REF!</definedName>
    <definedName name="_35" localSheetId="14">'[3]C-3.10'!#REF!</definedName>
    <definedName name="_35" localSheetId="15">'[3]C-3.10'!#REF!</definedName>
    <definedName name="_35" localSheetId="16">'[3]C-3.10'!#REF!</definedName>
    <definedName name="_35" localSheetId="18">'[3]C-3.10'!#REF!</definedName>
    <definedName name="_35" localSheetId="19">'[3]C-3.10'!#REF!</definedName>
    <definedName name="_35" localSheetId="20">'[3]C-3.10'!#REF!</definedName>
    <definedName name="_35" localSheetId="21">'[3]C-3.10'!#REF!</definedName>
    <definedName name="_35" localSheetId="25">'[3]C-3.10'!#REF!</definedName>
    <definedName name="_35" localSheetId="26">'[3]C-3.10'!#REF!</definedName>
    <definedName name="_35" localSheetId="0">'[3]C-3.10'!#REF!</definedName>
    <definedName name="_35" localSheetId="1">'[4]C-3.10'!#REF!</definedName>
    <definedName name="_35" localSheetId="2">'[4]C-3.10'!#REF!</definedName>
    <definedName name="_35" localSheetId="3">'[3]C-3.10'!#REF!</definedName>
    <definedName name="_35" localSheetId="4">'[3]C-3.10'!#REF!</definedName>
    <definedName name="_35" localSheetId="6">'[4]C-3.10'!#REF!</definedName>
    <definedName name="_35" localSheetId="7">'[4]C-3.10'!#REF!</definedName>
    <definedName name="_35" localSheetId="8">'[4]C-3.10'!#REF!</definedName>
    <definedName name="_35" localSheetId="9">'[4]C-3.10'!#REF!</definedName>
    <definedName name="_35" localSheetId="10">'[4]C-3.10'!#REF!</definedName>
    <definedName name="_35">'[4]C-3.10'!#REF!</definedName>
    <definedName name="_351" localSheetId="17">'[3]C-3.10'!#REF!</definedName>
    <definedName name="_351" localSheetId="12">'[3]C-3.10'!#REF!</definedName>
    <definedName name="_351" localSheetId="13">'[3]C-3.10'!#REF!</definedName>
    <definedName name="_351" localSheetId="14">'[3]C-3.10'!#REF!</definedName>
    <definedName name="_351" localSheetId="15">'[3]C-3.10'!#REF!</definedName>
    <definedName name="_351" localSheetId="16">'[3]C-3.10'!#REF!</definedName>
    <definedName name="_351" localSheetId="18">'[3]C-3.10'!#REF!</definedName>
    <definedName name="_351" localSheetId="19">'[3]C-3.10'!#REF!</definedName>
    <definedName name="_351" localSheetId="20">'[3]C-3.10'!#REF!</definedName>
    <definedName name="_351" localSheetId="21">'[3]C-3.10'!#REF!</definedName>
    <definedName name="_351" localSheetId="25">'[3]C-3.10'!#REF!</definedName>
    <definedName name="_351" localSheetId="26">'[3]C-3.10'!#REF!</definedName>
    <definedName name="_351" localSheetId="0">'[3]C-3.10'!#REF!</definedName>
    <definedName name="_351" localSheetId="1">'[4]C-3.10'!#REF!</definedName>
    <definedName name="_351" localSheetId="2">'[4]C-3.10'!#REF!</definedName>
    <definedName name="_351" localSheetId="3">'[3]C-3.10'!#REF!</definedName>
    <definedName name="_351" localSheetId="4">'[3]C-3.10'!#REF!</definedName>
    <definedName name="_351" localSheetId="6">'[4]C-3.10'!#REF!</definedName>
    <definedName name="_351" localSheetId="7">'[4]C-3.10'!#REF!</definedName>
    <definedName name="_351" localSheetId="8">'[4]C-3.10'!#REF!</definedName>
    <definedName name="_351" localSheetId="9">'[4]C-3.10'!#REF!</definedName>
    <definedName name="_351" localSheetId="10">'[4]C-3.10'!#REF!</definedName>
    <definedName name="_351">'[4]C-3.10'!#REF!</definedName>
    <definedName name="_36" localSheetId="17">'[3]C-3.10'!#REF!</definedName>
    <definedName name="_36" localSheetId="12">'[3]C-3.10'!#REF!</definedName>
    <definedName name="_36" localSheetId="13">'[3]C-3.10'!#REF!</definedName>
    <definedName name="_36" localSheetId="14">'[3]C-3.10'!#REF!</definedName>
    <definedName name="_36" localSheetId="15">'[3]C-3.10'!#REF!</definedName>
    <definedName name="_36" localSheetId="16">'[3]C-3.10'!#REF!</definedName>
    <definedName name="_36" localSheetId="18">'[3]C-3.10'!#REF!</definedName>
    <definedName name="_36" localSheetId="19">'[3]C-3.10'!#REF!</definedName>
    <definedName name="_36" localSheetId="20">'[3]C-3.10'!#REF!</definedName>
    <definedName name="_36" localSheetId="21">'[3]C-3.10'!#REF!</definedName>
    <definedName name="_36" localSheetId="25">'[3]C-3.10'!#REF!</definedName>
    <definedName name="_36" localSheetId="26">'[3]C-3.10'!#REF!</definedName>
    <definedName name="_36" localSheetId="0">'[3]C-3.10'!#REF!</definedName>
    <definedName name="_36" localSheetId="1">'[4]C-3.10'!#REF!</definedName>
    <definedName name="_36" localSheetId="2">'[4]C-3.10'!#REF!</definedName>
    <definedName name="_36" localSheetId="3">'[3]C-3.10'!#REF!</definedName>
    <definedName name="_36" localSheetId="4">'[3]C-3.10'!#REF!</definedName>
    <definedName name="_36" localSheetId="6">'[4]C-3.10'!#REF!</definedName>
    <definedName name="_36" localSheetId="7">'[4]C-3.10'!#REF!</definedName>
    <definedName name="_36" localSheetId="8">'[4]C-3.10'!#REF!</definedName>
    <definedName name="_36" localSheetId="9">'[4]C-3.10'!#REF!</definedName>
    <definedName name="_36" localSheetId="10">'[4]C-3.10'!#REF!</definedName>
    <definedName name="_36">'[4]C-3.10'!#REF!</definedName>
    <definedName name="_3B_15" localSheetId="2">#REF!</definedName>
    <definedName name="_3TEFIS_00_08" localSheetId="6">#REF!</definedName>
    <definedName name="_3TEFIS_00_08">#REF!</definedName>
    <definedName name="_4B_15">#REF!</definedName>
    <definedName name="_5TEFIS_00_08" localSheetId="2">#REF!</definedName>
    <definedName name="_6TEFIS_00_08">#REF!</definedName>
    <definedName name="_DAT1" localSheetId="25">#REF!</definedName>
    <definedName name="_DAT1" localSheetId="26">#REF!</definedName>
    <definedName name="_DAT1" localSheetId="6">#REF!</definedName>
    <definedName name="_DAT1">#REF!</definedName>
    <definedName name="_DAT2" localSheetId="25">#REF!</definedName>
    <definedName name="_DAT2" localSheetId="26">#REF!</definedName>
    <definedName name="_DAT2" localSheetId="6">#REF!</definedName>
    <definedName name="_DAT2">#REF!</definedName>
    <definedName name="_DAT3" localSheetId="3">#REF!</definedName>
    <definedName name="_DAT3" localSheetId="4">#REF!</definedName>
    <definedName name="_DAT3" localSheetId="6">#REF!</definedName>
    <definedName name="_DAT3">#REF!</definedName>
    <definedName name="_DAT4" localSheetId="25">#REF!</definedName>
    <definedName name="_DAT4" localSheetId="26">#REF!</definedName>
    <definedName name="_DAT4" localSheetId="6">#REF!</definedName>
    <definedName name="_DAT4">#REF!</definedName>
    <definedName name="_DAT5" localSheetId="3">#REF!</definedName>
    <definedName name="_DAT5" localSheetId="4">#REF!</definedName>
    <definedName name="_DAT5" localSheetId="6">#REF!</definedName>
    <definedName name="_DAT5">#REF!</definedName>
    <definedName name="_DAT6" localSheetId="3">#REF!</definedName>
    <definedName name="_DAT6" localSheetId="4">#REF!</definedName>
    <definedName name="_DAT6" localSheetId="6">#REF!</definedName>
    <definedName name="_DAT6">#REF!</definedName>
    <definedName name="_ebe1">#REF!</definedName>
    <definedName name="_ebe2">#REF!</definedName>
    <definedName name="_ebe3">#REF!</definedName>
    <definedName name="_ebe4">#REF!</definedName>
    <definedName name="_ebe5">#REF!</definedName>
    <definedName name="_ebe6">#REF!</definedName>
    <definedName name="_ebe7">#REF!</definedName>
    <definedName name="_ebx1">#REF!</definedName>
    <definedName name="_ebx2">#REF!</definedName>
    <definedName name="_Fill" localSheetId="17" hidden="1">'[6]Bond Returns'!$A$8:$A$107</definedName>
    <definedName name="_Fill" localSheetId="12" hidden="1">'[6]Bond Returns'!$A$8:$A$107</definedName>
    <definedName name="_Fill" localSheetId="13" hidden="1">'[6]Bond Returns'!$A$8:$A$107</definedName>
    <definedName name="_Fill" localSheetId="14" hidden="1">'[6]Bond Returns'!$A$8:$A$107</definedName>
    <definedName name="_Fill" localSheetId="15" hidden="1">'[7]Bond Returns'!$A$8:$A$107</definedName>
    <definedName name="_Fill" localSheetId="16" hidden="1">'[7]Bond Returns'!$A$8:$A$107</definedName>
    <definedName name="_Fill" localSheetId="18" hidden="1">'[8]Bond Returns'!$A$8:$A$107</definedName>
    <definedName name="_Fill" localSheetId="19" hidden="1">'[8]Bond Returns'!$A$8:$A$107</definedName>
    <definedName name="_Fill" localSheetId="20" hidden="1">'[7]Bond Returns'!$A$8:$A$107</definedName>
    <definedName name="_Fill" localSheetId="21" hidden="1">'[7]Bond Returns'!$A$8:$A$107</definedName>
    <definedName name="_Fill" localSheetId="25" hidden="1">'[6]Bond Returns'!$A$8:$A$107</definedName>
    <definedName name="_Fill" localSheetId="26" hidden="1">'[6]Bond Returns'!$A$8:$A$107</definedName>
    <definedName name="_Fill" localSheetId="0" hidden="1">'[7]Bond Returns'!$A$8:$A$107</definedName>
    <definedName name="_Fill" localSheetId="3" hidden="1">'[7]Bond Returns'!$A$8:$A$107</definedName>
    <definedName name="_Fill" localSheetId="4" hidden="1">'[7]Bond Returns'!$A$8:$A$107</definedName>
    <definedName name="_Fill" hidden="1">'[9]Bond Returns'!$A$8:$A$107</definedName>
    <definedName name="_Key1" localSheetId="17"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5" hidden="1">#REF!</definedName>
    <definedName name="_Key1" localSheetId="26"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hidden="1">#REF!</definedName>
    <definedName name="_Key2" localSheetId="17"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16" hidden="1">#REF!</definedName>
    <definedName name="_Key2" localSheetId="18" hidden="1">#REF!</definedName>
    <definedName name="_Key2" localSheetId="19" hidden="1">#REF!</definedName>
    <definedName name="_Key2" localSheetId="20" hidden="1">#REF!</definedName>
    <definedName name="_Key2" localSheetId="21" hidden="1">#REF!</definedName>
    <definedName name="_Key2" localSheetId="25" hidden="1">#REF!</definedName>
    <definedName name="_Key2" localSheetId="26"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6" hidden="1">#REF!</definedName>
    <definedName name="_Key2" localSheetId="7" hidden="1">#REF!</definedName>
    <definedName name="_Key2" localSheetId="8" hidden="1">#REF!</definedName>
    <definedName name="_Key2" localSheetId="9" hidden="1">#REF!</definedName>
    <definedName name="_Key2" hidden="1">#REF!</definedName>
    <definedName name="_M" localSheetId="17">#REF!</definedName>
    <definedName name="_M" localSheetId="12">#REF!</definedName>
    <definedName name="_M" localSheetId="13">#REF!</definedName>
    <definedName name="_M" localSheetId="14">#REF!</definedName>
    <definedName name="_M" localSheetId="15">#REF!</definedName>
    <definedName name="_M" localSheetId="16">#REF!</definedName>
    <definedName name="_M" localSheetId="18">#REF!</definedName>
    <definedName name="_M" localSheetId="19">#REF!</definedName>
    <definedName name="_M" localSheetId="20">#REF!</definedName>
    <definedName name="_M" localSheetId="21">#REF!</definedName>
    <definedName name="_M" localSheetId="25">#REF!</definedName>
    <definedName name="_M" localSheetId="26">#REF!</definedName>
    <definedName name="_M" localSheetId="0">#REF!</definedName>
    <definedName name="_M" localSheetId="3">#REF!</definedName>
    <definedName name="_M" localSheetId="4">#REF!</definedName>
    <definedName name="_M">#REF!</definedName>
    <definedName name="_Order1" hidden="1">255</definedName>
    <definedName name="_Order2" hidden="1">255</definedName>
    <definedName name="_Regression_Int" localSheetId="0" hidden="1">1</definedName>
    <definedName name="_Regression_Out" localSheetId="17" hidden="1">#REF!</definedName>
    <definedName name="_Regression_Out" localSheetId="12" hidden="1">#REF!</definedName>
    <definedName name="_Regression_Out" localSheetId="13" hidden="1">#REF!</definedName>
    <definedName name="_Regression_Out" localSheetId="14" hidden="1">#REF!</definedName>
    <definedName name="_Regression_Out" localSheetId="15" hidden="1">#REF!</definedName>
    <definedName name="_Regression_Out" localSheetId="16" hidden="1">#REF!</definedName>
    <definedName name="_Regression_Out" localSheetId="18" hidden="1">#REF!</definedName>
    <definedName name="_Regression_Out" localSheetId="19" hidden="1">#REF!</definedName>
    <definedName name="_Regression_Out" localSheetId="20" hidden="1">#REF!</definedName>
    <definedName name="_Regression_Out" localSheetId="21" hidden="1">#REF!</definedName>
    <definedName name="_Regression_Out" localSheetId="25" hidden="1">#REF!</definedName>
    <definedName name="_Regression_Out" localSheetId="26" hidden="1">#REF!</definedName>
    <definedName name="_Regression_Out" localSheetId="0" hidden="1">#REF!</definedName>
    <definedName name="_Regression_Out" localSheetId="3" hidden="1">#REF!</definedName>
    <definedName name="_Regression_Out" localSheetId="4" hidden="1">#REF!</definedName>
    <definedName name="_Regression_Out" hidden="1">#REF!</definedName>
    <definedName name="_Regression_X" localSheetId="17"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localSheetId="18" hidden="1">#REF!</definedName>
    <definedName name="_Regression_X" localSheetId="19" hidden="1">#REF!</definedName>
    <definedName name="_Regression_X" localSheetId="20" hidden="1">#REF!</definedName>
    <definedName name="_Regression_X" localSheetId="21" hidden="1">#REF!</definedName>
    <definedName name="_Regression_X" localSheetId="25" hidden="1">#REF!</definedName>
    <definedName name="_Regression_X" localSheetId="26" hidden="1">#REF!</definedName>
    <definedName name="_Regression_X" localSheetId="0" hidden="1">#REF!</definedName>
    <definedName name="_Regression_X" localSheetId="3" hidden="1">#REF!</definedName>
    <definedName name="_Regression_X" localSheetId="4" hidden="1">#REF!</definedName>
    <definedName name="_Regression_X" hidden="1">#REF!</definedName>
    <definedName name="_Regression_Y" localSheetId="17" hidden="1">#REF!</definedName>
    <definedName name="_Regression_Y" localSheetId="12" hidden="1">#REF!</definedName>
    <definedName name="_Regression_Y" localSheetId="13" hidden="1">#REF!</definedName>
    <definedName name="_Regression_Y" localSheetId="14" hidden="1">#REF!</definedName>
    <definedName name="_Regression_Y" localSheetId="15" hidden="1">#REF!</definedName>
    <definedName name="_Regression_Y" localSheetId="16" hidden="1">#REF!</definedName>
    <definedName name="_Regression_Y" localSheetId="18" hidden="1">#REF!</definedName>
    <definedName name="_Regression_Y" localSheetId="19" hidden="1">#REF!</definedName>
    <definedName name="_Regression_Y" localSheetId="20" hidden="1">#REF!</definedName>
    <definedName name="_Regression_Y" localSheetId="21" hidden="1">#REF!</definedName>
    <definedName name="_Regression_Y" localSheetId="25" hidden="1">#REF!</definedName>
    <definedName name="_Regression_Y" localSheetId="26" hidden="1">#REF!</definedName>
    <definedName name="_Regression_Y" localSheetId="0" hidden="1">#REF!</definedName>
    <definedName name="_Regression_Y" localSheetId="3" hidden="1">#REF!</definedName>
    <definedName name="_Regression_Y" localSheetId="4" hidden="1">#REF!</definedName>
    <definedName name="_Regression_Y" hidden="1">#REF!</definedName>
    <definedName name="_Sort" localSheetId="17"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localSheetId="25" hidden="1">#REF!</definedName>
    <definedName name="_Sort" localSheetId="26"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hidden="1">#REF!</definedName>
    <definedName name="_x" hidden="1">#REF!</definedName>
    <definedName name="A" localSheetId="17">#REF!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8">#REF!</definedName>
    <definedName name="A" localSheetId="19">#REF!</definedName>
    <definedName name="A" localSheetId="20">#REF!</definedName>
    <definedName name="A" localSheetId="21">#REF!</definedName>
    <definedName name="A" localSheetId="25">#REF!</definedName>
    <definedName name="A" localSheetId="26">#REF!</definedName>
    <definedName name="A" localSheetId="0">#REF!</definedName>
    <definedName name="A" localSheetId="3">#REF!</definedName>
    <definedName name="A" localSheetId="4">#REF!</definedName>
    <definedName name="A">#REF!</definedName>
    <definedName name="ADJTS" localSheetId="2">#REF!</definedName>
    <definedName name="ADJTS">#REF!</definedName>
    <definedName name="ALL" localSheetId="2">[10]A!$P$10:$Q$117</definedName>
    <definedName name="ALL">[10]A!$P$10:$Q$117</definedName>
    <definedName name="AP_OTHER" localSheetId="2">#REF!</definedName>
    <definedName name="AP_OTHER">#REF!</definedName>
    <definedName name="ASD">#REF!</definedName>
    <definedName name="ASSUMPTIONS" localSheetId="2">#REF!</definedName>
    <definedName name="ASSUMPTIONS">#REF!</definedName>
    <definedName name="B" localSheetId="17">#REF!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8">#REF!</definedName>
    <definedName name="B" localSheetId="19">#REF!</definedName>
    <definedName name="B" localSheetId="20">#REF!</definedName>
    <definedName name="B" localSheetId="21">#REF!</definedName>
    <definedName name="B" localSheetId="25">#REF!</definedName>
    <definedName name="B" localSheetId="26">#REF!</definedName>
    <definedName name="B" localSheetId="0">#REF!</definedName>
    <definedName name="B" localSheetId="3">#REF!</definedName>
    <definedName name="B" localSheetId="4">#REF!</definedName>
    <definedName name="B">#REF!</definedName>
    <definedName name="BACKUP">'[11]CAPM Backup (Sc 12 - p. 2)'!$A$18:$K$79</definedName>
    <definedName name="BAL" localSheetId="2">#REF!</definedName>
    <definedName name="BAL">#REF!</definedName>
    <definedName name="BalDatData" localSheetId="2">#REF!</definedName>
    <definedName name="BalDatData">#REF!</definedName>
    <definedName name="BegMonth" localSheetId="2">#REF!</definedName>
    <definedName name="BegMonth">#REF!</definedName>
    <definedName name="BENEFITS_EXP">#REF!</definedName>
    <definedName name="BETA" localSheetId="0">#REF!</definedName>
    <definedName name="BETA" localSheetId="2">#REF!</definedName>
    <definedName name="BETA" localSheetId="6">#REF!</definedName>
    <definedName name="BETA">#REF!</definedName>
    <definedName name="betaadj" localSheetId="0">#REF!</definedName>
    <definedName name="betaadj" localSheetId="2">#REF!</definedName>
    <definedName name="betaadj" localSheetId="6">#REF!</definedName>
    <definedName name="betaadj">#REF!</definedName>
    <definedName name="BORDER1" localSheetId="25">#REF!</definedName>
    <definedName name="BORDER1" localSheetId="26">#REF!</definedName>
    <definedName name="BORDER1" localSheetId="6">#REF!</definedName>
    <definedName name="BORDER1">#REF!</definedName>
    <definedName name="BORDER2" localSheetId="25">#REF!</definedName>
    <definedName name="BORDER2" localSheetId="26">#REF!</definedName>
    <definedName name="BORDER2" localSheetId="6">#REF!</definedName>
    <definedName name="BORDER2">#REF!</definedName>
    <definedName name="BOTH" localSheetId="25">#REF!</definedName>
    <definedName name="BOTH" localSheetId="26">#REF!</definedName>
    <definedName name="BOTH" localSheetId="6">#REF!</definedName>
    <definedName name="BOTH">#REF!</definedName>
    <definedName name="bruce" localSheetId="17">#REF!</definedName>
    <definedName name="bruce" localSheetId="12">#REF!</definedName>
    <definedName name="bruce" localSheetId="13">#REF!</definedName>
    <definedName name="bruce" localSheetId="14">#REF!</definedName>
    <definedName name="bruce" localSheetId="15">#REF!</definedName>
    <definedName name="bruce" localSheetId="16">#REF!</definedName>
    <definedName name="bruce" localSheetId="18">#REF!</definedName>
    <definedName name="bruce" localSheetId="19">#REF!</definedName>
    <definedName name="bruce" localSheetId="20">#REF!</definedName>
    <definedName name="bruce" localSheetId="21">#REF!</definedName>
    <definedName name="bruce" localSheetId="25">#REF!</definedName>
    <definedName name="bruce" localSheetId="26">#REF!</definedName>
    <definedName name="bruce" localSheetId="0">#REF!</definedName>
    <definedName name="bruce" localSheetId="3">#REF!</definedName>
    <definedName name="bruce" localSheetId="4">#REF!</definedName>
    <definedName name="bruce">#REF!</definedName>
    <definedName name="BS_Forecast" localSheetId="2">#REF!</definedName>
    <definedName name="BS_Forecast">#REF!</definedName>
    <definedName name="BS_Plan" localSheetId="2">#REF!</definedName>
    <definedName name="BS_Plan">#REF!</definedName>
    <definedName name="BS_Plan2" localSheetId="2">#REF!</definedName>
    <definedName name="BS_Plan2">#REF!</definedName>
    <definedName name="BTLTAX">#REF!</definedName>
    <definedName name="BTLTAXES" localSheetId="2">#REF!</definedName>
    <definedName name="BTLTAXES">#REF!</definedName>
    <definedName name="BTLTXBUD" localSheetId="2">#REF!</definedName>
    <definedName name="BTLTXBUD">#REF!</definedName>
    <definedName name="BUDGET3" localSheetId="17">#REF!</definedName>
    <definedName name="BUDGET3" localSheetId="12">#REF!</definedName>
    <definedName name="BUDGET3" localSheetId="13">#REF!</definedName>
    <definedName name="BUDGET3" localSheetId="14">#REF!</definedName>
    <definedName name="BUDGET3" localSheetId="15">#REF!</definedName>
    <definedName name="BUDGET3" localSheetId="16">#REF!</definedName>
    <definedName name="BUDGET3" localSheetId="18">#REF!</definedName>
    <definedName name="BUDGET3" localSheetId="19">#REF!</definedName>
    <definedName name="BUDGET3" localSheetId="20">#REF!</definedName>
    <definedName name="BUDGET3" localSheetId="21">#REF!</definedName>
    <definedName name="BUDGET3" localSheetId="25">#REF!</definedName>
    <definedName name="BUDGET3" localSheetId="26">#REF!</definedName>
    <definedName name="BUDGET3" localSheetId="0">#REF!</definedName>
    <definedName name="BUDGET3" localSheetId="3">#REF!</definedName>
    <definedName name="BUDGET3" localSheetId="4">#REF!</definedName>
    <definedName name="BUDGET3">#REF!</definedName>
    <definedName name="C_" localSheetId="17">#REF!</definedName>
    <definedName name="C_" localSheetId="12">#REF!</definedName>
    <definedName name="C_" localSheetId="13">#REF!</definedName>
    <definedName name="C_" localSheetId="14">#REF!</definedName>
    <definedName name="C_" localSheetId="15">#REF!</definedName>
    <definedName name="C_" localSheetId="16">#REF!</definedName>
    <definedName name="C_" localSheetId="18">#REF!</definedName>
    <definedName name="C_" localSheetId="19">#REF!</definedName>
    <definedName name="C_" localSheetId="20">#REF!</definedName>
    <definedName name="C_" localSheetId="21">#REF!</definedName>
    <definedName name="C_" localSheetId="25">#REF!</definedName>
    <definedName name="C_" localSheetId="26">#REF!</definedName>
    <definedName name="C_" localSheetId="0">#REF!</definedName>
    <definedName name="C_" localSheetId="3">#REF!</definedName>
    <definedName name="C_" localSheetId="4">#REF!</definedName>
    <definedName name="C_">#REF!</definedName>
    <definedName name="capitalization">'[12]CS Data'!$B$11:$I$64</definedName>
    <definedName name="CASHFLS" localSheetId="26">'[13]CASH FLOWS BKUP'!#REF!</definedName>
    <definedName name="CASHFLS" localSheetId="2">'[13]CASH FLOWS BKUP'!#REF!</definedName>
    <definedName name="CASHFLS" localSheetId="3">'[13]CASH FLOWS BKUP'!#REF!</definedName>
    <definedName name="CASHFLS" localSheetId="4">'[13]CASH FLOWS BKUP'!#REF!</definedName>
    <definedName name="CASHFLS" localSheetId="6">'[13]CASH FLOWS BKUP'!#REF!</definedName>
    <definedName name="CASHFLS" localSheetId="9">'[13]CASH FLOWS BKUP'!#REF!</definedName>
    <definedName name="CASHFLS" localSheetId="10">'[13]CASH FLOWS BKUP'!#REF!</definedName>
    <definedName name="CASHFLS">'[13]CASH FLOWS BKUP'!#REF!</definedName>
    <definedName name="CF_Forecast" localSheetId="2">#REF!</definedName>
    <definedName name="CF_Forecast">#REF!</definedName>
    <definedName name="CF_Plan2" localSheetId="2">#REF!</definedName>
    <definedName name="CF_Plan2">#REF!</definedName>
    <definedName name="CMACT" localSheetId="26">'[5]Page 1'!#REF!</definedName>
    <definedName name="CMACT" localSheetId="2">'[5]Page 1'!#REF!</definedName>
    <definedName name="CMACT" localSheetId="3">'[5]Page 1'!#REF!</definedName>
    <definedName name="CMACT" localSheetId="4">'[5]Page 1'!#REF!</definedName>
    <definedName name="CMACT" localSheetId="6">'[5]Page 1'!#REF!</definedName>
    <definedName name="CMACT" localSheetId="9">'[5]Page 1'!#REF!</definedName>
    <definedName name="CMACT" localSheetId="10">'[5]Page 1'!#REF!</definedName>
    <definedName name="CMACT">'[5]Page 1'!#REF!</definedName>
    <definedName name="CMBUD" localSheetId="26">'[5]Page 1'!#REF!</definedName>
    <definedName name="CMBUD" localSheetId="2">'[5]Page 1'!#REF!</definedName>
    <definedName name="CMBUD" localSheetId="3">'[5]Page 1'!#REF!</definedName>
    <definedName name="CMBUD" localSheetId="4">'[5]Page 1'!#REF!</definedName>
    <definedName name="CMBUD" localSheetId="6">'[5]Page 1'!#REF!</definedName>
    <definedName name="CMBUD" localSheetId="9">'[5]Page 1'!#REF!</definedName>
    <definedName name="CMBUD" localSheetId="10">'[5]Page 1'!#REF!</definedName>
    <definedName name="CMBUD">'[5]Page 1'!#REF!</definedName>
    <definedName name="COAST1">#REF!</definedName>
    <definedName name="COM_COASTX">#REF!</definedName>
    <definedName name="COM_EBE">#REF!</definedName>
    <definedName name="COM_EBX">#REF!</definedName>
    <definedName name="COM_OAP">#REF!</definedName>
    <definedName name="COM_ONAQ">#REF!</definedName>
    <definedName name="COM_SBAE">#REF!</definedName>
    <definedName name="COM_TOTAL">#REF!</definedName>
    <definedName name="COM_WATER">#REF!</definedName>
    <definedName name="Composite" localSheetId="2">#REF!</definedName>
    <definedName name="Composite">#REF!</definedName>
    <definedName name="CONSCF4A">#REF!</definedName>
    <definedName name="CONSCF4B" localSheetId="26">#REF!</definedName>
    <definedName name="CONSCF4B" localSheetId="2">#REF!</definedName>
    <definedName name="CONSCF4B" localSheetId="3">#REF!</definedName>
    <definedName name="CONSCF4B" localSheetId="4">#REF!</definedName>
    <definedName name="CONSCF4B" localSheetId="6">#REF!</definedName>
    <definedName name="CONSCF4B" localSheetId="9">#REF!</definedName>
    <definedName name="CONSCF4B" localSheetId="10">#REF!</definedName>
    <definedName name="CONSCF4B">#REF!</definedName>
    <definedName name="CONSOLP1">#REF!</definedName>
    <definedName name="CONSOLP2">#REF!</definedName>
    <definedName name="CONSOLP3">#REF!</definedName>
    <definedName name="CONSOLP4">#REF!</definedName>
    <definedName name="D" localSheetId="17">'[3]C-3.10'!#REF!</definedName>
    <definedName name="D" localSheetId="12">'[3]C-3.10'!#REF!</definedName>
    <definedName name="D" localSheetId="13">'[3]C-3.10'!#REF!</definedName>
    <definedName name="D" localSheetId="14">'[3]C-3.10'!#REF!</definedName>
    <definedName name="D" localSheetId="15">'[3]C-3.10'!#REF!</definedName>
    <definedName name="D" localSheetId="16">'[3]C-3.10'!#REF!</definedName>
    <definedName name="D" localSheetId="18">'[3]C-3.10'!#REF!</definedName>
    <definedName name="D" localSheetId="19">'[3]C-3.10'!#REF!</definedName>
    <definedName name="D" localSheetId="20">'[3]C-3.10'!#REF!</definedName>
    <definedName name="D" localSheetId="21">'[3]C-3.10'!#REF!</definedName>
    <definedName name="D" localSheetId="25">'[3]C-3.10'!#REF!</definedName>
    <definedName name="D" localSheetId="26">'[3]C-3.10'!#REF!</definedName>
    <definedName name="D" localSheetId="0">'[3]C-3.10'!#REF!</definedName>
    <definedName name="D" localSheetId="1">'[4]C-3.10'!#REF!</definedName>
    <definedName name="D" localSheetId="2">'[4]C-3.10'!#REF!</definedName>
    <definedName name="D" localSheetId="3">'[3]C-3.10'!#REF!</definedName>
    <definedName name="D" localSheetId="4">'[3]C-3.10'!#REF!</definedName>
    <definedName name="D" localSheetId="6">'[4]C-3.10'!#REF!</definedName>
    <definedName name="D" localSheetId="7">'[4]C-3.10'!#REF!</definedName>
    <definedName name="D" localSheetId="8">'[4]C-3.10'!#REF!</definedName>
    <definedName name="D" localSheetId="9">'[4]C-3.10'!#REF!</definedName>
    <definedName name="D" localSheetId="10">'[4]C-3.10'!#REF!</definedName>
    <definedName name="D">'[4]C-3.10'!#REF!</definedName>
    <definedName name="DAT">'[14]DAT ACCOUNTS'!$A$1:$D$65536</definedName>
    <definedName name="DATA">#N/A</definedName>
    <definedName name="Date">'[15]Debt Info'!$B$3</definedName>
    <definedName name="DCpropor">#REF!</definedName>
    <definedName name="DEC" localSheetId="2">#REF!</definedName>
    <definedName name="DEC">#REF!</definedName>
    <definedName name="DEC_Proj" localSheetId="2">#REF!</definedName>
    <definedName name="DEC_Proj">#REF!</definedName>
    <definedName name="DETAIL146234" localSheetId="26">#REF!</definedName>
    <definedName name="DETAIL146234" localSheetId="2">#REF!</definedName>
    <definedName name="DETAIL146234" localSheetId="3">#REF!</definedName>
    <definedName name="DETAIL146234" localSheetId="4">#REF!</definedName>
    <definedName name="DETAIL146234" localSheetId="6">#REF!</definedName>
    <definedName name="DETAIL146234" localSheetId="9">#REF!</definedName>
    <definedName name="DETAIL146234" localSheetId="10">#REF!</definedName>
    <definedName name="DETAIL146234">#REF!</definedName>
    <definedName name="DocketNum">'[16]ANNUALIZE CTs'!$B$5</definedName>
    <definedName name="DOWNLOAD">[17]Download!$A$1:$D$2443</definedName>
    <definedName name="DOWNLOAD_1099" localSheetId="2">#REF!</definedName>
    <definedName name="DOWNLOAD_1099">#REF!</definedName>
    <definedName name="E" localSheetId="17">'[3]C-3.10'!#REF!</definedName>
    <definedName name="E" localSheetId="12">'[3]C-3.10'!#REF!</definedName>
    <definedName name="E" localSheetId="13">'[3]C-3.10'!#REF!</definedName>
    <definedName name="E" localSheetId="14">'[3]C-3.10'!#REF!</definedName>
    <definedName name="E" localSheetId="15">'[3]C-3.10'!#REF!</definedName>
    <definedName name="E" localSheetId="16">'[3]C-3.10'!#REF!</definedName>
    <definedName name="E" localSheetId="18">'[3]C-3.10'!#REF!</definedName>
    <definedName name="E" localSheetId="19">'[3]C-3.10'!#REF!</definedName>
    <definedName name="E" localSheetId="20">'[3]C-3.10'!#REF!</definedName>
    <definedName name="E" localSheetId="21">'[3]C-3.10'!#REF!</definedName>
    <definedName name="E" localSheetId="25">'[3]C-3.10'!#REF!</definedName>
    <definedName name="E" localSheetId="26">'[3]C-3.10'!#REF!</definedName>
    <definedName name="E" localSheetId="0">'[3]C-3.10'!#REF!</definedName>
    <definedName name="E" localSheetId="1">'[4]C-3.10'!#REF!</definedName>
    <definedName name="E" localSheetId="2">'[4]C-3.10'!#REF!</definedName>
    <definedName name="E" localSheetId="3">'[3]C-3.10'!#REF!</definedName>
    <definedName name="E" localSheetId="4">'[3]C-3.10'!#REF!</definedName>
    <definedName name="E" localSheetId="6">'[4]C-3.10'!#REF!</definedName>
    <definedName name="E" localSheetId="7">'[4]C-3.10'!#REF!</definedName>
    <definedName name="E" localSheetId="8">'[4]C-3.10'!#REF!</definedName>
    <definedName name="E" localSheetId="9">'[4]C-3.10'!#REF!</definedName>
    <definedName name="E" localSheetId="10">'[4]C-3.10'!#REF!</definedName>
    <definedName name="E">'[4]C-3.10'!#REF!</definedName>
    <definedName name="EGY12MIS" localSheetId="2">#REF!</definedName>
    <definedName name="EGY12MIS">#REF!</definedName>
    <definedName name="EGYASSTS" localSheetId="2">#REF!</definedName>
    <definedName name="EGYASSTS">#REF!</definedName>
    <definedName name="EGYCFSCH" localSheetId="2">#REF!</definedName>
    <definedName name="EGYCFSCH">#REF!</definedName>
    <definedName name="EGYCMIS" localSheetId="2">#REF!</definedName>
    <definedName name="EGYCMIS">#REF!</definedName>
    <definedName name="EGYLIABS" localSheetId="2">#REF!</definedName>
    <definedName name="EGYLIABS">#REF!</definedName>
    <definedName name="EGYPCFSH" localSheetId="2">#REF!</definedName>
    <definedName name="EGYPCFSH">#REF!</definedName>
    <definedName name="EGYPCFSHPORT" localSheetId="2">#REF!</definedName>
    <definedName name="EGYPCFSHPORT">#REF!</definedName>
    <definedName name="EGYPRIS" localSheetId="2">#REF!</definedName>
    <definedName name="EGYPRIS">#REF!</definedName>
    <definedName name="EGYRESCH" localSheetId="2">#REF!</definedName>
    <definedName name="EGYRESCH">#REF!</definedName>
    <definedName name="ESOP_GOAL">#REF!</definedName>
    <definedName name="ESOPWP">#REF!</definedName>
    <definedName name="EV__ALLOWSTOPEXPAND__" hidden="1">1</definedName>
    <definedName name="EV__EVCOM_OPTIONS__" hidden="1">8</definedName>
    <definedName name="EV__EXPOPTIONS__" hidden="1">1</definedName>
    <definedName name="EV__LASTREFTIME__" hidden="1">39198.5712152778</definedName>
    <definedName name="EV__LOCKEDCVW__BGE_FP" hidden="1">"INCOMESTATEMENT,ACTUAL,ALL_COMPANIES,NO_ORG,TOTALADJ,2002.TOTAL,PERIODIC,"</definedName>
    <definedName name="EV__LOCKEDCVW__CAPITAL" hidden="1">"ACTUAL,3XXXXX,CAPITAL_EXP_TYPES,MAJOR_CATEGORY,FACTORS,TOTAL_PORTFOLIO,2002.TOTAL,PERIODIC,"</definedName>
    <definedName name="EV__LOCKEDCVW__CPA" hidden="1">"O_M,ALL_ACTIVITIES,ACTUAL,ALL_SPENDERS,ALL_EXPTYPES,ALL_PROCESSES,OM_MAJOR_CATEGORY,2005.TOTAL,PERIODIC,"</definedName>
    <definedName name="EV__LOCKEDCVW__SLR" hidden="1">"2005_ORIGBUDGET,ALL_EXPTYPES,IN_UNIT,ALL_COMPANIES,ALL_EMPLOYEES,ALL_SPENDERS,2006.TOTAL,PERIODIC,"</definedName>
    <definedName name="EV__LOCKEDCVW__STAFF_PLANNING" hidden="1">"ALL_STAT_ACCOUNTS,ACTUAL,BGE_CC,ALL_EXP_RESOURCES,ALL_RESOURCES,2002.TOTAL,PERIODIC,"</definedName>
    <definedName name="EV__LOCKSTATUS__" hidden="1">1</definedName>
    <definedName name="EV__MAXEXPCOLS__" hidden="1">100</definedName>
    <definedName name="EV__MAXEXPROWS__" hidden="1">20000</definedName>
    <definedName name="EV__MEMORYCVW__" hidden="1">0</definedName>
    <definedName name="EV__WBEVMODE__" hidden="1">0</definedName>
    <definedName name="EV__WBREFOPTIONS__" hidden="1">134217799</definedName>
    <definedName name="EV__WBVERSION__" hidden="1">0</definedName>
    <definedName name="F_1" localSheetId="25">#REF!</definedName>
    <definedName name="F_1" localSheetId="26">#REF!</definedName>
    <definedName name="F_1" localSheetId="6">#REF!</definedName>
    <definedName name="F_1">#REF!</definedName>
    <definedName name="F_2" localSheetId="25">#REF!</definedName>
    <definedName name="F_2" localSheetId="26">#REF!</definedName>
    <definedName name="F_2" localSheetId="6">#REF!</definedName>
    <definedName name="F_2">#REF!</definedName>
    <definedName name="F_2_2" localSheetId="25">#REF!</definedName>
    <definedName name="F_2_2" localSheetId="26">#REF!</definedName>
    <definedName name="F_2_2" localSheetId="6">#REF!</definedName>
    <definedName name="F_2_2">#REF!</definedName>
    <definedName name="F_4" localSheetId="25">#REF!</definedName>
    <definedName name="F_4" localSheetId="26">#REF!</definedName>
    <definedName name="F_4" localSheetId="6">#REF!</definedName>
    <definedName name="F_4">#REF!</definedName>
    <definedName name="F_6" localSheetId="25">#REF!</definedName>
    <definedName name="F_6" localSheetId="26">#REF!</definedName>
    <definedName name="F_6" localSheetId="6">#REF!</definedName>
    <definedName name="F_6">#REF!</definedName>
    <definedName name="F_7" localSheetId="25">#REF!</definedName>
    <definedName name="F_7" localSheetId="26">#REF!</definedName>
    <definedName name="F_7" localSheetId="6">#REF!</definedName>
    <definedName name="F_7">#REF!</definedName>
    <definedName name="F_8" localSheetId="25">#REF!</definedName>
    <definedName name="F_8" localSheetId="26">#REF!</definedName>
    <definedName name="F_8" localSheetId="6">#REF!</definedName>
    <definedName name="F_8">#REF!</definedName>
    <definedName name="FILE">#REF!</definedName>
    <definedName name="FINANCIALREQ" localSheetId="6">#REF!</definedName>
    <definedName name="FINANCIALREQ">#REF!</definedName>
    <definedName name="FIVEYR" localSheetId="17">#REF!</definedName>
    <definedName name="FIVEYR" localSheetId="12">#REF!</definedName>
    <definedName name="FIVEYR" localSheetId="13">#REF!</definedName>
    <definedName name="FIVEYR" localSheetId="14">#REF!</definedName>
    <definedName name="FIVEYR" localSheetId="15">#REF!</definedName>
    <definedName name="FIVEYR" localSheetId="16">#REF!</definedName>
    <definedName name="FIVEYR" localSheetId="18">#REF!</definedName>
    <definedName name="FIVEYR" localSheetId="19">#REF!</definedName>
    <definedName name="FIVEYR" localSheetId="20">#REF!</definedName>
    <definedName name="FIVEYR" localSheetId="21">#REF!</definedName>
    <definedName name="FIVEYR" localSheetId="25">#REF!</definedName>
    <definedName name="FIVEYR" localSheetId="26">#REF!</definedName>
    <definedName name="FIVEYR" localSheetId="0">#REF!</definedName>
    <definedName name="FIVEYR" localSheetId="3">#REF!</definedName>
    <definedName name="FIVEYR" localSheetId="4">#REF!</definedName>
    <definedName name="FIVEYR">#REF!</definedName>
    <definedName name="FOR_DENISE_O." localSheetId="26">#REF!</definedName>
    <definedName name="FOR_DENISE_O." localSheetId="2">#REF!</definedName>
    <definedName name="FOR_DENISE_O." localSheetId="3">#REF!</definedName>
    <definedName name="FOR_DENISE_O." localSheetId="4">#REF!</definedName>
    <definedName name="FOR_DENISE_O." localSheetId="6">#REF!</definedName>
    <definedName name="FOR_DENISE_O." localSheetId="9">#REF!</definedName>
    <definedName name="FOR_DENISE_O." localSheetId="10">#REF!</definedName>
    <definedName name="FOR_DENISE_O.">#REF!</definedName>
    <definedName name="FY4_LACTUAL">"a"</definedName>
    <definedName name="GLDOWNLOAD" localSheetId="2">#REF!</definedName>
    <definedName name="GLDOWNLOAD">#REF!</definedName>
    <definedName name="GRANDTOT">#REF!</definedName>
    <definedName name="GROWTH" localSheetId="0">#REF!</definedName>
    <definedName name="GROWTH" localSheetId="2">#REF!</definedName>
    <definedName name="GROWTH" localSheetId="6">#REF!</definedName>
    <definedName name="GROWTH">#REF!</definedName>
    <definedName name="HistYear">[18]Sheet1!$B$17</definedName>
    <definedName name="hldgpd" localSheetId="0">#REF!</definedName>
    <definedName name="hldgpd" localSheetId="2">#REF!</definedName>
    <definedName name="hldgpd" localSheetId="6">#REF!</definedName>
    <definedName name="hldgpd">#REF!</definedName>
    <definedName name="HTML_CodePage" hidden="1">1252</definedName>
    <definedName name="HTML_Control" localSheetId="17" hidden="1">{"'Sheet1'!$A$1:$O$40"}</definedName>
    <definedName name="HTML_Control" localSheetId="12" hidden="1">{"'Sheet1'!$A$1:$O$40"}</definedName>
    <definedName name="HTML_Control" localSheetId="13" hidden="1">{"'Sheet1'!$A$1:$O$40"}</definedName>
    <definedName name="HTML_Control" localSheetId="14" hidden="1">{"'Sheet1'!$A$1:$O$40"}</definedName>
    <definedName name="HTML_Control" localSheetId="15" hidden="1">{"'Sheet1'!$A$1:$O$40"}</definedName>
    <definedName name="HTML_Control" localSheetId="16" hidden="1">{"'Sheet1'!$A$1:$O$40"}</definedName>
    <definedName name="HTML_Control" localSheetId="18" hidden="1">{"'Sheet1'!$A$1:$O$40"}</definedName>
    <definedName name="HTML_Control" localSheetId="19" hidden="1">{"'Sheet1'!$A$1:$O$40"}</definedName>
    <definedName name="HTML_Control" localSheetId="20" hidden="1">{"'Sheet1'!$A$1:$O$40"}</definedName>
    <definedName name="HTML_Control" localSheetId="21" hidden="1">{"'Sheet1'!$A$1:$O$40"}</definedName>
    <definedName name="HTML_Control" localSheetId="24" hidden="1">{"'Sheet1'!$A$1:$O$40"}</definedName>
    <definedName name="HTML_Control" localSheetId="25" hidden="1">{"'Sheet1'!$A$1:$O$40"}</definedName>
    <definedName name="HTML_Control" localSheetId="26" hidden="1">{"'Sheet1'!$A$1:$O$40"}</definedName>
    <definedName name="HTML_Control" localSheetId="0" hidden="1">{"'Sheet1'!$A$1:$O$40"}</definedName>
    <definedName name="HTML_Control" localSheetId="1" hidden="1">{"'Sheet1'!$A$1:$O$40"}</definedName>
    <definedName name="HTML_Control" localSheetId="2" hidden="1">{"'Sheet1'!$A$1:$O$40"}</definedName>
    <definedName name="HTML_Control" localSheetId="3" hidden="1">{"'Sheet1'!$A$1:$O$40"}</definedName>
    <definedName name="HTML_Control" localSheetId="4" hidden="1">{"'Sheet1'!$A$1:$O$40"}</definedName>
    <definedName name="HTML_Control" localSheetId="6" hidden="1">{"'Sheet1'!$A$1:$O$40"}</definedName>
    <definedName name="HTML_Control" localSheetId="7" hidden="1">{"'Sheet1'!$A$1:$O$40"}</definedName>
    <definedName name="HTML_Control" localSheetId="8" hidden="1">{"'Sheet1'!$A$1:$O$40"}</definedName>
    <definedName name="HTML_Control" localSheetId="9" hidden="1">{"'Sheet1'!$A$1:$O$40"}</definedName>
    <definedName name="HTML_Control" hidden="1">{"'Sheet1'!$A$1:$O$40"}</definedName>
    <definedName name="HTML_Description" hidden="1">""</definedName>
    <definedName name="HTML_Email" hidden="1">""</definedName>
    <definedName name="HTML_Header" hidden="1">"Sheet1"</definedName>
    <definedName name="HTML_LastUpdate" hidden="1">"2/5/99"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HD:HomePageStuff:pc:datasets:implprem.html"</definedName>
    <definedName name="HTML_Title" hidden="1">"S&amp;P Implied Equity Premiums"</definedName>
    <definedName name="HTML1_1" hidden="1">"[RiskPremiumUS]Sheet1!$A$1:$M$38"</definedName>
    <definedName name="HTML1_10" hidden="1">""</definedName>
    <definedName name="HTML1_11" hidden="1">1</definedName>
    <definedName name="HTML1_12" hidden="1">"Zip 100:New_Home_Page:datafile:implpr.html"</definedName>
    <definedName name="HTML1_2" hidden="1">1</definedName>
    <definedName name="HTML1_3" hidden="1">"RiskPremiumUS"</definedName>
    <definedName name="HTML1_4" hidden="1">"Implied Risk Premiums for US"</definedName>
    <definedName name="HTML1_5" hidden="1">""</definedName>
    <definedName name="HTML1_6" hidden="1">-4146</definedName>
    <definedName name="HTML1_7" hidden="1">-4146</definedName>
    <definedName name="HTML1_8" hidden="1">"3/19/97"</definedName>
    <definedName name="HTML1_9" hidden="1">"Aswath Damodaran"</definedName>
    <definedName name="HTMLCount" hidden="1">1</definedName>
    <definedName name="INPUT" localSheetId="0">#REF!</definedName>
    <definedName name="INPUT" localSheetId="2">#REF!</definedName>
    <definedName name="INPUT" localSheetId="6">#REF!</definedName>
    <definedName name="INPUT">#REF!</definedName>
    <definedName name="INTEXP" localSheetId="2">#REF!</definedName>
    <definedName name="INTEXP">#REF!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Y" hidden="1">"c102"</definedName>
    <definedName name="IQ_CAL_Y_EST" hidden="1">"c6797"</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EST" hidden="1">"c399"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Y" hidden="1">"c441"</definedName>
    <definedName name="IQ_FISCAL_Y_EST" hidden="1">"c6795"</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INSURED_FDIC" hidden="1">"c6374"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39623.4334259259</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_Forecast" localSheetId="2">#REF!</definedName>
    <definedName name="IS_Forecast">#REF!</definedName>
    <definedName name="IS_Monthly" localSheetId="2">#REF!</definedName>
    <definedName name="IS_Monthly">#REF!</definedName>
    <definedName name="IS_Plan" localSheetId="2">#REF!</definedName>
    <definedName name="IS_Plan">#REF!</definedName>
    <definedName name="IS_Plan2" localSheetId="2">#REF!</definedName>
    <definedName name="IS_Plan2">#REF!</definedName>
    <definedName name="jhlkqFL" localSheetId="13" hidden="1">{"'Sheet1'!$A$1:$O$40"}</definedName>
    <definedName name="jhlkqFL" localSheetId="14" hidden="1">{"'Sheet1'!$A$1:$O$40"}</definedName>
    <definedName name="jhlkqFL" localSheetId="24" hidden="1">{"'Sheet1'!$A$1:$O$40"}</definedName>
    <definedName name="jhlkqFL" localSheetId="25" hidden="1">{"'Sheet1'!$A$1:$O$40"}</definedName>
    <definedName name="jhlkqFL" localSheetId="26" hidden="1">{"'Sheet1'!$A$1:$O$40"}</definedName>
    <definedName name="jhlkqFL" localSheetId="0" hidden="1">{"'Sheet1'!$A$1:$O$40"}</definedName>
    <definedName name="jhlkqFL" localSheetId="1" hidden="1">{"'Sheet1'!$A$1:$O$40"}</definedName>
    <definedName name="jhlkqFL" localSheetId="2" hidden="1">{"'Sheet1'!$A$1:$O$40"}</definedName>
    <definedName name="jhlkqFL" localSheetId="4" hidden="1">{"'Sheet1'!$A$1:$O$40"}</definedName>
    <definedName name="jhlkqFL" localSheetId="6" hidden="1">{"'Sheet1'!$A$1:$O$40"}</definedName>
    <definedName name="jhlkqFL" localSheetId="7" hidden="1">{"'Sheet1'!$A$1:$O$40"}</definedName>
    <definedName name="jhlkqFL" localSheetId="8" hidden="1">{"'Sheet1'!$A$1:$O$40"}</definedName>
    <definedName name="jhlkqFL" hidden="1">{"'Sheet1'!$A$1:$O$40"}</definedName>
    <definedName name="JIM" localSheetId="17">#REF!</definedName>
    <definedName name="JIM" localSheetId="12">#REF!</definedName>
    <definedName name="JIM" localSheetId="13">#REF!</definedName>
    <definedName name="JIM" localSheetId="14">#REF!</definedName>
    <definedName name="JIM" localSheetId="15">#REF!</definedName>
    <definedName name="JIM" localSheetId="16">#REF!</definedName>
    <definedName name="JIM" localSheetId="18">#REF!</definedName>
    <definedName name="JIM" localSheetId="19">#REF!</definedName>
    <definedName name="JIM" localSheetId="20">#REF!</definedName>
    <definedName name="JIM" localSheetId="21">#REF!</definedName>
    <definedName name="JIM" localSheetId="25">#REF!</definedName>
    <definedName name="JIM" localSheetId="26">#REF!</definedName>
    <definedName name="JIM" localSheetId="0">#REF!</definedName>
    <definedName name="JIM" localSheetId="3">#REF!</definedName>
    <definedName name="JIM" localSheetId="4">#REF!</definedName>
    <definedName name="JIM">#REF!</definedName>
    <definedName name="K2_WBEVMODE" hidden="1">0</definedName>
    <definedName name="LORICLARKDATA" localSheetId="26">#REF!</definedName>
    <definedName name="LORICLARKDATA" localSheetId="2">#REF!</definedName>
    <definedName name="LORICLARKDATA" localSheetId="3">#REF!</definedName>
    <definedName name="LORICLARKDATA" localSheetId="4">#REF!</definedName>
    <definedName name="LORICLARKDATA" localSheetId="6">#REF!</definedName>
    <definedName name="LORICLARKDATA" localSheetId="9">#REF!</definedName>
    <definedName name="LORICLARKDATA" localSheetId="10">#REF!</definedName>
    <definedName name="LORICLARKDATA">#REF!</definedName>
    <definedName name="LYN">#REF!</definedName>
    <definedName name="map">#REF!</definedName>
    <definedName name="MB" localSheetId="2">[10]A!$I$125:$HH$180</definedName>
    <definedName name="MB">[10]A!$I$125:$HH$180</definedName>
    <definedName name="N" localSheetId="17">#REF!</definedName>
    <definedName name="N" localSheetId="12">#REF!</definedName>
    <definedName name="N" localSheetId="13">#REF!</definedName>
    <definedName name="N" localSheetId="14">#REF!</definedName>
    <definedName name="N" localSheetId="15">#REF!</definedName>
    <definedName name="N" localSheetId="16">#REF!</definedName>
    <definedName name="N" localSheetId="18">#REF!</definedName>
    <definedName name="N" localSheetId="19">#REF!</definedName>
    <definedName name="N" localSheetId="20">#REF!</definedName>
    <definedName name="N" localSheetId="21">#REF!</definedName>
    <definedName name="N" localSheetId="25">#REF!</definedName>
    <definedName name="N" localSheetId="26">#REF!</definedName>
    <definedName name="N" localSheetId="0">#REF!</definedName>
    <definedName name="N" localSheetId="3">#REF!</definedName>
    <definedName name="N" localSheetId="4">#REF!</definedName>
    <definedName name="N">#REF!</definedName>
    <definedName name="NAME" localSheetId="17">#REF!</definedName>
    <definedName name="NAME" localSheetId="12">#REF!</definedName>
    <definedName name="NAME" localSheetId="13">#REF!</definedName>
    <definedName name="NAME" localSheetId="14">#REF!</definedName>
    <definedName name="NAME" localSheetId="15">#REF!</definedName>
    <definedName name="NAME" localSheetId="16">#REF!</definedName>
    <definedName name="NAME" localSheetId="18">#REF!</definedName>
    <definedName name="NAME" localSheetId="19">#REF!</definedName>
    <definedName name="NAME" localSheetId="20">#REF!</definedName>
    <definedName name="NAME" localSheetId="21">#REF!</definedName>
    <definedName name="NAME" localSheetId="25">#REF!</definedName>
    <definedName name="NAME" localSheetId="26">#REF!</definedName>
    <definedName name="NAME" localSheetId="0">#REF!</definedName>
    <definedName name="NAME" localSheetId="3">#REF!</definedName>
    <definedName name="NAME" localSheetId="4">#REF!</definedName>
    <definedName name="NAME">#REF!</definedName>
    <definedName name="NBUDGET3" localSheetId="17">#REF!</definedName>
    <definedName name="NBUDGET3" localSheetId="12">#REF!</definedName>
    <definedName name="NBUDGET3" localSheetId="13">#REF!</definedName>
    <definedName name="NBUDGET3" localSheetId="14">#REF!</definedName>
    <definedName name="NBUDGET3" localSheetId="15">#REF!</definedName>
    <definedName name="NBUDGET3" localSheetId="16">#REF!</definedName>
    <definedName name="NBUDGET3" localSheetId="18">#REF!</definedName>
    <definedName name="NBUDGET3" localSheetId="19">#REF!</definedName>
    <definedName name="NBUDGET3" localSheetId="20">#REF!</definedName>
    <definedName name="NBUDGET3" localSheetId="21">#REF!</definedName>
    <definedName name="NBUDGET3" localSheetId="25">#REF!</definedName>
    <definedName name="NBUDGET3" localSheetId="26">#REF!</definedName>
    <definedName name="NBUDGET3" localSheetId="0">#REF!</definedName>
    <definedName name="NBUDGET3" localSheetId="3">#REF!</definedName>
    <definedName name="NBUDGET3" localSheetId="4">#REF!</definedName>
    <definedName name="NBUDGET3">#REF!</definedName>
    <definedName name="NOI" localSheetId="2">#REF!</definedName>
    <definedName name="NOI">#REF!</definedName>
    <definedName name="NvsASD">"V2000-12-31"</definedName>
    <definedName name="NvsAutoDrillOk">"VN"</definedName>
    <definedName name="NvsElapsedTime">0.000288657407509163</definedName>
    <definedName name="NvsEndTime">36964.5993967593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"VUI"</definedName>
    <definedName name="NvsPanelEffdt">"V1900-01-01"</definedName>
    <definedName name="NvsPanelSetid">"VUI"</definedName>
    <definedName name="NvsParentRef">"[FERCINC.xls]Sheet1!$F$11"</definedName>
    <definedName name="NvsReqBU">"VUI"</definedName>
    <definedName name="NvsReqBUOnly">"VY"</definedName>
    <definedName name="NvsTransLed">"VN"</definedName>
    <definedName name="NvsTreeASD">"V2000-12-31"</definedName>
    <definedName name="NvsValTbl.ACCOUNT">"GL_ACCOUNT_TBL"</definedName>
    <definedName name="NvsValTbl.BUSINESS_UNIT">"BUS_UNIT_TBL_GL"</definedName>
    <definedName name="NvsValTbl.OPERATING_UNIT">"OPERUNIT_ALL_VW"</definedName>
    <definedName name="NvsValTbl.PROJECT_ID">"PROJECT_VW"</definedName>
    <definedName name="NvsValTbl.UI_COST_CLASS">"UI_CSTCL_ALL_VW"</definedName>
    <definedName name="NvsValTbl.UI_RC">"UI_RC_ALL_VW"</definedName>
    <definedName name="OFFAQ1">#REF!</definedName>
    <definedName name="OFFAQ2">#REF!</definedName>
    <definedName name="OFFAQ3">#REF!</definedName>
    <definedName name="OFFAQ4">#REF!</definedName>
    <definedName name="OFFAQ5">#REF!</definedName>
    <definedName name="OFFAQ6">#REF!</definedName>
    <definedName name="OFFAQ7">#REF!</definedName>
    <definedName name="one" localSheetId="17">#REF!</definedName>
    <definedName name="one" localSheetId="12">#REF!</definedName>
    <definedName name="one" localSheetId="13">#REF!</definedName>
    <definedName name="one" localSheetId="14">#REF!</definedName>
    <definedName name="one" localSheetId="15">#REF!</definedName>
    <definedName name="one" localSheetId="16">#REF!</definedName>
    <definedName name="one" localSheetId="18">#REF!</definedName>
    <definedName name="one" localSheetId="19">#REF!</definedName>
    <definedName name="one" localSheetId="20">#REF!</definedName>
    <definedName name="one" localSheetId="21">#REF!</definedName>
    <definedName name="one" localSheetId="25">#REF!</definedName>
    <definedName name="one" localSheetId="26">#REF!</definedName>
    <definedName name="one" localSheetId="0">#REF!</definedName>
    <definedName name="one" localSheetId="3">#REF!</definedName>
    <definedName name="one" localSheetId="4">#REF!</definedName>
    <definedName name="one">#REF!</definedName>
    <definedName name="OTHER_CF" localSheetId="2">#REF!</definedName>
    <definedName name="OTHER_CF">#REF!</definedName>
    <definedName name="OTHER_CR" localSheetId="2">#REF!</definedName>
    <definedName name="OTHER_CR">#REF!</definedName>
    <definedName name="OUTPUT" localSheetId="2">[19]A!$C$11:$Z$98</definedName>
    <definedName name="OUTPUT">[19]A!$C$11:$Z$98</definedName>
    <definedName name="Page_8" localSheetId="26">'[20]LTD Principal'!#REF!</definedName>
    <definedName name="Page_8" localSheetId="2">'[20]LTD Principal'!#REF!</definedName>
    <definedName name="Page_8" localSheetId="3">'[20]LTD Principal'!#REF!</definedName>
    <definedName name="Page_8" localSheetId="4">'[20]LTD Principal'!#REF!</definedName>
    <definedName name="Page_8" localSheetId="6">'[20]LTD Principal'!#REF!</definedName>
    <definedName name="Page_8" localSheetId="9">'[20]LTD Principal'!#REF!</definedName>
    <definedName name="Page_8" localSheetId="10">'[20]LTD Principal'!#REF!</definedName>
    <definedName name="Page_8">'[20]LTD Principal'!#REF!</definedName>
    <definedName name="PAGE1" localSheetId="17">#REF!</definedName>
    <definedName name="PAGE1" localSheetId="12">#REF!</definedName>
    <definedName name="PAGE1" localSheetId="13">#REF!</definedName>
    <definedName name="PAGE1" localSheetId="14">#REF!</definedName>
    <definedName name="PAGE1" localSheetId="15">#REF!</definedName>
    <definedName name="PAGE1" localSheetId="16">#REF!</definedName>
    <definedName name="PAGE1" localSheetId="18">#REF!</definedName>
    <definedName name="PAGE1" localSheetId="19">#REF!</definedName>
    <definedName name="PAGE1" localSheetId="20">#REF!</definedName>
    <definedName name="PAGE1" localSheetId="21">#REF!</definedName>
    <definedName name="PAGE1" localSheetId="25">#REF!</definedName>
    <definedName name="PAGE1" localSheetId="26">#REF!</definedName>
    <definedName name="PAGE1" localSheetId="0">#REF!</definedName>
    <definedName name="PAGE1" localSheetId="3">#REF!</definedName>
    <definedName name="PAGE1" localSheetId="4">#REF!</definedName>
    <definedName name="PAGE1">#REF!</definedName>
    <definedName name="PAGE10" localSheetId="2">#REF!</definedName>
    <definedName name="PAGE10">#REF!</definedName>
    <definedName name="PAGE1A" localSheetId="26">'[21]Page 1 last month YTD'!#REF!</definedName>
    <definedName name="PAGE1A" localSheetId="2">'[21]Page 1 last month YTD'!#REF!</definedName>
    <definedName name="PAGE1A" localSheetId="3">'[21]Page 1 last month YTD'!#REF!</definedName>
    <definedName name="PAGE1A" localSheetId="4">'[21]Page 1 last month YTD'!#REF!</definedName>
    <definedName name="PAGE1A" localSheetId="6">'[21]Page 1 last month YTD'!#REF!</definedName>
    <definedName name="PAGE1A" localSheetId="9">'[21]Page 1 last month YTD'!#REF!</definedName>
    <definedName name="PAGE1A" localSheetId="10">'[21]Page 1 last month YTD'!#REF!</definedName>
    <definedName name="PAGE1A">'[21]Page 1 last month YTD'!#REF!</definedName>
    <definedName name="PAGE1C" localSheetId="26">'[21]Page 1 last month YTD'!#REF!</definedName>
    <definedName name="PAGE1C" localSheetId="2">'[21]Page 1 last month YTD'!#REF!</definedName>
    <definedName name="PAGE1C" localSheetId="3">'[21]Page 1 last month YTD'!#REF!</definedName>
    <definedName name="PAGE1C" localSheetId="4">'[21]Page 1 last month YTD'!#REF!</definedName>
    <definedName name="PAGE1C" localSheetId="6">'[21]Page 1 last month YTD'!#REF!</definedName>
    <definedName name="PAGE1C" localSheetId="9">'[21]Page 1 last month YTD'!#REF!</definedName>
    <definedName name="PAGE1C" localSheetId="10">'[21]Page 1 last month YTD'!#REF!</definedName>
    <definedName name="PAGE1C">'[21]Page 1 last month YTD'!#REF!</definedName>
    <definedName name="PAGE1D" localSheetId="26">'[21]Page 1 last month YTD'!#REF!</definedName>
    <definedName name="PAGE1D" localSheetId="2">'[21]Page 1 last month YTD'!#REF!</definedName>
    <definedName name="PAGE1D" localSheetId="3">'[21]Page 1 last month YTD'!#REF!</definedName>
    <definedName name="PAGE1D" localSheetId="4">'[21]Page 1 last month YTD'!#REF!</definedName>
    <definedName name="PAGE1D" localSheetId="6">'[21]Page 1 last month YTD'!#REF!</definedName>
    <definedName name="PAGE1D" localSheetId="9">'[21]Page 1 last month YTD'!#REF!</definedName>
    <definedName name="PAGE1D" localSheetId="10">'[21]Page 1 last month YTD'!#REF!</definedName>
    <definedName name="PAGE1D">'[21]Page 1 last month YTD'!#REF!</definedName>
    <definedName name="PAGE1D2" localSheetId="26">'[21]Page 1 last month YTD'!#REF!</definedName>
    <definedName name="PAGE1D2" localSheetId="2">'[21]Page 1 last month YTD'!#REF!</definedName>
    <definedName name="PAGE1D2" localSheetId="3">'[21]Page 1 last month YTD'!#REF!</definedName>
    <definedName name="PAGE1D2" localSheetId="4">'[21]Page 1 last month YTD'!#REF!</definedName>
    <definedName name="PAGE1D2" localSheetId="6">'[21]Page 1 last month YTD'!#REF!</definedName>
    <definedName name="PAGE1D2" localSheetId="9">'[21]Page 1 last month YTD'!#REF!</definedName>
    <definedName name="PAGE1D2" localSheetId="10">'[21]Page 1 last month YTD'!#REF!</definedName>
    <definedName name="PAGE1D2">'[21]Page 1 last month YTD'!#REF!</definedName>
    <definedName name="PAGE2" localSheetId="17">#REF!</definedName>
    <definedName name="PAGE2" localSheetId="12">#REF!</definedName>
    <definedName name="PAGE2" localSheetId="13">#REF!</definedName>
    <definedName name="PAGE2" localSheetId="14">#REF!</definedName>
    <definedName name="PAGE2" localSheetId="15">#REF!</definedName>
    <definedName name="PAGE2" localSheetId="16">#REF!</definedName>
    <definedName name="PAGE2" localSheetId="18">#REF!</definedName>
    <definedName name="PAGE2" localSheetId="19">#REF!</definedName>
    <definedName name="PAGE2" localSheetId="20">#REF!</definedName>
    <definedName name="PAGE2" localSheetId="21">#REF!</definedName>
    <definedName name="PAGE2" localSheetId="25">#REF!</definedName>
    <definedName name="PAGE2" localSheetId="26">#REF!</definedName>
    <definedName name="PAGE2" localSheetId="0">#REF!</definedName>
    <definedName name="PAGE2" localSheetId="3">#REF!</definedName>
    <definedName name="PAGE2" localSheetId="4">#REF!</definedName>
    <definedName name="PAGE2">#REF!</definedName>
    <definedName name="PAGE2A" localSheetId="2">#REF!</definedName>
    <definedName name="PAGE2A">#REF!</definedName>
    <definedName name="PAGE2B" localSheetId="2">#REF!</definedName>
    <definedName name="PAGE2B">#REF!</definedName>
    <definedName name="PAGE3" localSheetId="17">#REF!</definedName>
    <definedName name="PAGE3" localSheetId="12">#REF!</definedName>
    <definedName name="PAGE3" localSheetId="13">#REF!</definedName>
    <definedName name="PAGE3" localSheetId="14">#REF!</definedName>
    <definedName name="PAGE3" localSheetId="15">#REF!</definedName>
    <definedName name="PAGE3" localSheetId="16">#REF!</definedName>
    <definedName name="PAGE3" localSheetId="18">#REF!</definedName>
    <definedName name="PAGE3" localSheetId="19">#REF!</definedName>
    <definedName name="PAGE3" localSheetId="20">#REF!</definedName>
    <definedName name="PAGE3" localSheetId="21">#REF!</definedName>
    <definedName name="PAGE3" localSheetId="25">#REF!</definedName>
    <definedName name="PAGE3" localSheetId="26">#REF!</definedName>
    <definedName name="PAGE3" localSheetId="0">#REF!</definedName>
    <definedName name="PAGE3" localSheetId="3">#REF!</definedName>
    <definedName name="PAGE3" localSheetId="4">#REF!</definedName>
    <definedName name="PAGE3">#REF!</definedName>
    <definedName name="PAGE4" localSheetId="17">#REF!</definedName>
    <definedName name="PAGE4" localSheetId="12">#REF!</definedName>
    <definedName name="PAGE4" localSheetId="13">#REF!</definedName>
    <definedName name="PAGE4" localSheetId="14">#REF!</definedName>
    <definedName name="PAGE4" localSheetId="15">#REF!</definedName>
    <definedName name="PAGE4" localSheetId="16">#REF!</definedName>
    <definedName name="PAGE4" localSheetId="18">#REF!</definedName>
    <definedName name="PAGE4" localSheetId="19">#REF!</definedName>
    <definedName name="PAGE4" localSheetId="20">#REF!</definedName>
    <definedName name="PAGE4" localSheetId="21">#REF!</definedName>
    <definedName name="PAGE4" localSheetId="25">#REF!</definedName>
    <definedName name="PAGE4" localSheetId="26">#REF!</definedName>
    <definedName name="PAGE4" localSheetId="0">#REF!</definedName>
    <definedName name="PAGE4" localSheetId="3">#REF!</definedName>
    <definedName name="PAGE4" localSheetId="4">#REF!</definedName>
    <definedName name="PAGE4">#REF!</definedName>
    <definedName name="PAGE5" localSheetId="17">#REF!</definedName>
    <definedName name="PAGE5" localSheetId="12">#REF!</definedName>
    <definedName name="PAGE5" localSheetId="13">#REF!</definedName>
    <definedName name="PAGE5" localSheetId="14">#REF!</definedName>
    <definedName name="PAGE5" localSheetId="15">#REF!</definedName>
    <definedName name="PAGE5" localSheetId="16">#REF!</definedName>
    <definedName name="PAGE5" localSheetId="18">#REF!</definedName>
    <definedName name="PAGE5" localSheetId="19">#REF!</definedName>
    <definedName name="PAGE5" localSheetId="20">#REF!</definedName>
    <definedName name="PAGE5" localSheetId="21">#REF!</definedName>
    <definedName name="PAGE5" localSheetId="25">#REF!</definedName>
    <definedName name="PAGE5" localSheetId="26">#REF!</definedName>
    <definedName name="PAGE5" localSheetId="0">#REF!</definedName>
    <definedName name="PAGE5" localSheetId="3">#REF!</definedName>
    <definedName name="PAGE5" localSheetId="4">#REF!</definedName>
    <definedName name="PAGE5">#REF!</definedName>
    <definedName name="PAGE6" localSheetId="17">#REF!</definedName>
    <definedName name="PAGE6" localSheetId="12">#REF!</definedName>
    <definedName name="PAGE6" localSheetId="13">#REF!</definedName>
    <definedName name="PAGE6" localSheetId="14">#REF!</definedName>
    <definedName name="PAGE6" localSheetId="15">#REF!</definedName>
    <definedName name="PAGE6" localSheetId="16">#REF!</definedName>
    <definedName name="PAGE6" localSheetId="18">#REF!</definedName>
    <definedName name="PAGE6" localSheetId="19">#REF!</definedName>
    <definedName name="PAGE6" localSheetId="20">#REF!</definedName>
    <definedName name="PAGE6" localSheetId="21">#REF!</definedName>
    <definedName name="PAGE6" localSheetId="25">#REF!</definedName>
    <definedName name="PAGE6" localSheetId="26">#REF!</definedName>
    <definedName name="PAGE6" localSheetId="0">#REF!</definedName>
    <definedName name="PAGE6" localSheetId="3">#REF!</definedName>
    <definedName name="PAGE6" localSheetId="4">#REF!</definedName>
    <definedName name="PAGE6">#REF!</definedName>
    <definedName name="PAGE7" localSheetId="2">#REF!</definedName>
    <definedName name="PAGE7">#REF!</definedName>
    <definedName name="PAGE8" localSheetId="2">#REF!</definedName>
    <definedName name="PAGE8">#REF!</definedName>
    <definedName name="PAGE9" localSheetId="2">#REF!</definedName>
    <definedName name="PAGE9">#REF!</definedName>
    <definedName name="PE_CPYIS" localSheetId="26">'[5]PEC Income Stmt'!#REF!</definedName>
    <definedName name="PE_CPYIS" localSheetId="2">'[5]PEC Income Stmt'!#REF!</definedName>
    <definedName name="PE_CPYIS" localSheetId="3">'[5]PEC Income Stmt'!#REF!</definedName>
    <definedName name="PE_CPYIS" localSheetId="4">'[5]PEC Income Stmt'!#REF!</definedName>
    <definedName name="PE_CPYIS" localSheetId="6">'[5]PEC Income Stmt'!#REF!</definedName>
    <definedName name="PE_CPYIS" localSheetId="9">'[5]PEC Income Stmt'!#REF!</definedName>
    <definedName name="PE_CPYIS" localSheetId="10">'[5]PEC Income Stmt'!#REF!</definedName>
    <definedName name="PE_CPYIS">'[5]PEC Income Stmt'!#REF!</definedName>
    <definedName name="PED" localSheetId="20">'[22]04 '!#REF!</definedName>
    <definedName name="PED" localSheetId="26">'[22]04 '!#REF!</definedName>
    <definedName name="PED" localSheetId="2">'[22]04 '!#REF!</definedName>
    <definedName name="PED" localSheetId="3">'[22]04 '!#REF!</definedName>
    <definedName name="PED" localSheetId="4">'[22]04 '!#REF!</definedName>
    <definedName name="PED" localSheetId="6">'[22]04 '!#REF!</definedName>
    <definedName name="PED" localSheetId="9">'[22]04 '!#REF!</definedName>
    <definedName name="PED" localSheetId="10">'[22]04 '!#REF!</definedName>
    <definedName name="PED">'[22]04 '!#REF!</definedName>
    <definedName name="PLine1">'[16]ANNUALIZE CTs'!$B$8</definedName>
    <definedName name="PLine2">'[16]ANNUALIZE CTs'!$B$9</definedName>
    <definedName name="PLine3">'[16]ANNUALIZE CTs'!$B$10</definedName>
    <definedName name="PLine4">[18]Sheet1!$B$11</definedName>
    <definedName name="POWER1">#REF!</definedName>
    <definedName name="POWER2">#REF!</definedName>
    <definedName name="POWER3">#REF!</definedName>
    <definedName name="POWER4">#REF!</definedName>
    <definedName name="_xlnm.Print_Area" localSheetId="17">'JRW 12.3'!$B$1:$H$94</definedName>
    <definedName name="_xlnm.Print_Area" localSheetId="12">'JRW-10'!$B$1:$G$42</definedName>
    <definedName name="_xlnm.Print_Area" localSheetId="13">'JRW-11.1'!$A$1:$I$32</definedName>
    <definedName name="_xlnm.Print_Area" localSheetId="14">'JRW-11.2'!$A$1:$G$18</definedName>
    <definedName name="_xlnm.Print_Area" localSheetId="15">'JRW-12.1'!$D$1:$I$44</definedName>
    <definedName name="_xlnm.Print_Area" localSheetId="16">'JRW-12.2'!$C$1:$H$92</definedName>
    <definedName name="_xlnm.Print_Area" localSheetId="18">'JRW-12.4'!$B$1:$H$101</definedName>
    <definedName name="_xlnm.Print_Area" localSheetId="19">'JRW-12.5'!$B$1:$F$88</definedName>
    <definedName name="_xlnm.Print_Area" localSheetId="20">'JRW-12.6'!$D$1:$G$21</definedName>
    <definedName name="_xlnm.Print_Area" localSheetId="21">'JRW-13.1'!$C$1:$G$37</definedName>
    <definedName name="_xlnm.Print_Area" localSheetId="22">'JRW-13.2'!$A$1:$N$31</definedName>
    <definedName name="_xlnm.Print_Area" localSheetId="23">'JRW-13.3'!$B$1:$D$96</definedName>
    <definedName name="_xlnm.Print_Area" localSheetId="24">'JRW-13.4'!$A$1:$D$24</definedName>
    <definedName name="_xlnm.Print_Area" localSheetId="25">'JRW-13.5 '!$B$1:$L$79</definedName>
    <definedName name="_xlnm.Print_Area" localSheetId="26">'JRW-13.6'!$A$1:$K$45</definedName>
    <definedName name="_xlnm.Print_Area" localSheetId="27">'JRW-14'!$A$1:$E$24</definedName>
    <definedName name="_xlnm.Print_Area" localSheetId="28">'JRW-15'!$A$1:$C$18</definedName>
    <definedName name="_xlnm.Print_Area" localSheetId="0">'JRW-3'!$A$1:$E$19</definedName>
    <definedName name="_xlnm.Print_Area" localSheetId="1">'JRW-4'!$A$1:$F$56</definedName>
    <definedName name="_xlnm.Print_Area" localSheetId="2">'JRW-5'!$A$1:$J$55</definedName>
    <definedName name="_xlnm.Print_Area" localSheetId="3">'JRW-6.1'!$D$1:$P$83</definedName>
    <definedName name="_xlnm.Print_Area" localSheetId="4">'JRW-6.2'!$B$1:$G$82</definedName>
    <definedName name="_xlnm.Print_Area" localSheetId="6">'JRW-7'!$A$1:$D$34</definedName>
    <definedName name="_xlnm.Print_Area" localSheetId="7">'JRW-8.1'!$A$1:$F$57</definedName>
    <definedName name="_xlnm.Print_Area" localSheetId="8">'JRW-8.2'!$A$1:$G$30</definedName>
    <definedName name="_xlnm.Print_Area" localSheetId="9">'JRW-9.1 '!$A$1:$J$34</definedName>
    <definedName name="_xlnm.Print_Area" localSheetId="10">'JRW-9.2'!$A$1:$L$63</definedName>
    <definedName name="_xlnm.Print_Area" localSheetId="11">'JRW-9.3'!$A$1:$J$59</definedName>
    <definedName name="_xlnm.Print_Area">#REF!</definedName>
    <definedName name="Print_Area_MI" localSheetId="17">#REF!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 localSheetId="18">#REF!</definedName>
    <definedName name="Print_Area_MI" localSheetId="19">#REF!</definedName>
    <definedName name="Print_Area_MI" localSheetId="20">#REF!</definedName>
    <definedName name="Print_Area_MI" localSheetId="21">#REF!</definedName>
    <definedName name="Print_Area_MI" localSheetId="25">#REF!</definedName>
    <definedName name="Print_Area_MI" localSheetId="26">#REF!</definedName>
    <definedName name="Print_Area_MI" localSheetId="0">'JRW-3'!$A$6:$B$11</definedName>
    <definedName name="Print_Area_MI" localSheetId="3">#REF!</definedName>
    <definedName name="Print_Area_MI" localSheetId="4">#REF!</definedName>
    <definedName name="Print_Area_MI">#REF!</definedName>
    <definedName name="Print_Area_Reset">#N/A</definedName>
    <definedName name="_xlnm.Print_Titles">#N/A</definedName>
    <definedName name="printa1a_d12">#N/A</definedName>
    <definedName name="PRINTALL" localSheetId="25">#REF!</definedName>
    <definedName name="PRINTALL" localSheetId="26">#REF!</definedName>
    <definedName name="PRINTALL" localSheetId="6">#REF!</definedName>
    <definedName name="PRINTALL">#REF!</definedName>
    <definedName name="PriorYear">[18]Sheet1!$B$16</definedName>
    <definedName name="PRN" localSheetId="2">[10]A!$S$11</definedName>
    <definedName name="PRN">[10]A!$S$11</definedName>
    <definedName name="PRNGROWTH" localSheetId="2">[10]A!$S$11</definedName>
    <definedName name="PRNGROWTH">[10]A!$S$11</definedName>
    <definedName name="PRTALL" localSheetId="4">#REF!</definedName>
    <definedName name="PRTALL" localSheetId="7">#REF!</definedName>
    <definedName name="PRTALL" localSheetId="8">#REF!</definedName>
    <definedName name="PRTALL">#REF!</definedName>
    <definedName name="PRTPG1" localSheetId="4">#REF!</definedName>
    <definedName name="PRTPG1" localSheetId="7">#REF!</definedName>
    <definedName name="PRTPG1" localSheetId="8">#REF!</definedName>
    <definedName name="PRTPG1">#REF!</definedName>
    <definedName name="PRTPG10" localSheetId="4">#REF!</definedName>
    <definedName name="PRTPG10" localSheetId="7">#REF!</definedName>
    <definedName name="PRTPG10" localSheetId="8">#REF!</definedName>
    <definedName name="PRTPG10">#REF!</definedName>
    <definedName name="PRTPG2" localSheetId="4">#REF!</definedName>
    <definedName name="PRTPG2" localSheetId="7">#REF!</definedName>
    <definedName name="PRTPG2" localSheetId="8">#REF!</definedName>
    <definedName name="PRTPG2">#REF!</definedName>
    <definedName name="PRTPG3" localSheetId="4">#REF!</definedName>
    <definedName name="PRTPG3" localSheetId="7">#REF!</definedName>
    <definedName name="PRTPG3" localSheetId="8">#REF!</definedName>
    <definedName name="PRTPG3">#REF!</definedName>
    <definedName name="PRTPG4" localSheetId="4">#REF!</definedName>
    <definedName name="PRTPG4" localSheetId="7">#REF!</definedName>
    <definedName name="PRTPG4" localSheetId="8">#REF!</definedName>
    <definedName name="PRTPG4">#REF!</definedName>
    <definedName name="PRTPG5" localSheetId="4">#REF!</definedName>
    <definedName name="PRTPG5" localSheetId="7">#REF!</definedName>
    <definedName name="PRTPG5" localSheetId="8">#REF!</definedName>
    <definedName name="PRTPG5">#REF!</definedName>
    <definedName name="PRTPG6" localSheetId="4">#REF!</definedName>
    <definedName name="PRTPG6" localSheetId="7">#REF!</definedName>
    <definedName name="PRTPG6" localSheetId="8">#REF!</definedName>
    <definedName name="PRTPG6">#REF!</definedName>
    <definedName name="PRTPG7" localSheetId="4">#REF!</definedName>
    <definedName name="PRTPG7" localSheetId="7">#REF!</definedName>
    <definedName name="PRTPG7" localSheetId="8">#REF!</definedName>
    <definedName name="PRTPG7">#REF!</definedName>
    <definedName name="PRTPG8" localSheetId="4">#REF!</definedName>
    <definedName name="PRTPG8" localSheetId="7">#REF!</definedName>
    <definedName name="PRTPG8" localSheetId="8">#REF!</definedName>
    <definedName name="PRTPG8">#REF!</definedName>
    <definedName name="PRTPG9" localSheetId="4">#REF!</definedName>
    <definedName name="PRTPG9" localSheetId="7">#REF!</definedName>
    <definedName name="PRTPG9" localSheetId="8">#REF!</definedName>
    <definedName name="PRTPG9">#REF!</definedName>
    <definedName name="PYEGYASSTS" localSheetId="2">#REF!</definedName>
    <definedName name="PYEGYASSTS">#REF!</definedName>
    <definedName name="PYEGYLIABS" localSheetId="2">#REF!</definedName>
    <definedName name="PYEGYLIABS">#REF!</definedName>
    <definedName name="PYISWP" localSheetId="2">#REF!</definedName>
    <definedName name="PYISWP">#REF!</definedName>
    <definedName name="Rankings" localSheetId="2">#REF!</definedName>
    <definedName name="Rankings">#REF!</definedName>
    <definedName name="RATE1" localSheetId="17">#REF!</definedName>
    <definedName name="RATE1" localSheetId="12">#REF!</definedName>
    <definedName name="RATE1" localSheetId="13">#REF!</definedName>
    <definedName name="RATE1" localSheetId="14">#REF!</definedName>
    <definedName name="RATE1" localSheetId="15">#REF!</definedName>
    <definedName name="RATE1" localSheetId="16">#REF!</definedName>
    <definedName name="RATE1" localSheetId="18">#REF!</definedName>
    <definedName name="RATE1" localSheetId="19">#REF!</definedName>
    <definedName name="RATE1" localSheetId="20">#REF!</definedName>
    <definedName name="RATE1" localSheetId="21">#REF!</definedName>
    <definedName name="RATE1" localSheetId="25">#REF!</definedName>
    <definedName name="RATE1" localSheetId="26">#REF!</definedName>
    <definedName name="RATE1" localSheetId="0">#REF!</definedName>
    <definedName name="RATE1" localSheetId="3">#REF!</definedName>
    <definedName name="RATE1" localSheetId="4">#REF!</definedName>
    <definedName name="RATE1">#REF!</definedName>
    <definedName name="RECON_ASSETS" localSheetId="2">#REF!</definedName>
    <definedName name="RECON_ASSETS">#REF!</definedName>
    <definedName name="RECON_LIABILITIES" localSheetId="2">#REF!</definedName>
    <definedName name="RECON_LIABILITIES">#REF!</definedName>
    <definedName name="RECON_SUMMARY" localSheetId="2">#REF!</definedName>
    <definedName name="RECON_SUMMARY">#REF!</definedName>
    <definedName name="RETURN" localSheetId="2">[10]A!$M$129:$M$143</definedName>
    <definedName name="RETURN">[10]A!$M$129:$M$143</definedName>
    <definedName name="RID">#REF!</definedName>
    <definedName name="riskmeasures">'[12]Combination Utility Group'!$B$8:$N$60</definedName>
    <definedName name="riskprem" localSheetId="0">#REF!</definedName>
    <definedName name="riskprem" localSheetId="2">#REF!</definedName>
    <definedName name="riskprem" localSheetId="6">#REF!</definedName>
    <definedName name="riskprem">#REF!</definedName>
    <definedName name="ROE_COMPARISON" localSheetId="2">#REF!</definedName>
    <definedName name="ROE_COMPARISON">#REF!</definedName>
    <definedName name="ROR_Rate" localSheetId="17">'[23]Input '!$C$25</definedName>
    <definedName name="ROR_Rate" localSheetId="12">'[23]Input '!$C$25</definedName>
    <definedName name="ROR_Rate" localSheetId="13">'[23]Input '!$C$25</definedName>
    <definedName name="ROR_Rate" localSheetId="14">'[23]Input '!$C$25</definedName>
    <definedName name="ROR_Rate" localSheetId="15">'[23]Input '!$C$25</definedName>
    <definedName name="ROR_Rate" localSheetId="16">'[23]Input '!$C$25</definedName>
    <definedName name="ROR_Rate" localSheetId="18">'[23]Input '!$C$25</definedName>
    <definedName name="ROR_Rate" localSheetId="19">'[23]Input '!$C$25</definedName>
    <definedName name="ROR_Rate" localSheetId="20">'[23]Input '!$C$25</definedName>
    <definedName name="ROR_Rate" localSheetId="21">'[23]Input '!$C$25</definedName>
    <definedName name="ROR_Rate" localSheetId="25">'[23]Input '!$C$25</definedName>
    <definedName name="ROR_Rate" localSheetId="26">'[23]Input '!$C$25</definedName>
    <definedName name="ROR_Rate" localSheetId="3">'[23]Input '!$C$25</definedName>
    <definedName name="ROR_Rate" localSheetId="4">'[23]Input '!$C$25</definedName>
    <definedName name="ROR_Rate">'[24]Input '!$C$25</definedName>
    <definedName name="RORD" localSheetId="17">[25]ROR!$A$2:$O$201</definedName>
    <definedName name="RORD" localSheetId="12">[25]ROR!$A$2:$O$201</definedName>
    <definedName name="RORD" localSheetId="13">[25]ROR!$A$2:$O$201</definedName>
    <definedName name="RORD" localSheetId="14">[25]ROR!$A$2:$O$201</definedName>
    <definedName name="RORD" localSheetId="15">[25]ROR!$A$2:$O$201</definedName>
    <definedName name="RORD" localSheetId="16">[25]ROR!$A$2:$O$201</definedName>
    <definedName name="RORD" localSheetId="18">[25]ROR!$A$2:$O$201</definedName>
    <definedName name="RORD" localSheetId="19">[25]ROR!$A$2:$O$201</definedName>
    <definedName name="RORD" localSheetId="20">[25]ROR!$A$2:$O$201</definedName>
    <definedName name="RORD" localSheetId="21">[25]ROR!$A$2:$O$201</definedName>
    <definedName name="RORD" localSheetId="25">[25]ROR!$A$2:$O$201</definedName>
    <definedName name="RORD" localSheetId="26">[25]ROR!$A$2:$O$201</definedName>
    <definedName name="RORD" localSheetId="0">[25]ROR!$A$2:$O$201</definedName>
    <definedName name="RORD" localSheetId="3">[25]ROR!$A$2:$O$201</definedName>
    <definedName name="RORD" localSheetId="4">[25]ROR!$A$2:$O$201</definedName>
    <definedName name="RORD">[26]ROR!$A$2:$O$201</definedName>
    <definedName name="s">[27]Sheet1!$B$10</definedName>
    <definedName name="SAPBEXrevision" hidden="1">41</definedName>
    <definedName name="SAPBEXsysID" hidden="1">"PBW"</definedName>
    <definedName name="SAPBEXwbID" hidden="1">"3TD2FVG7ME7U056LVECBWI4A2"</definedName>
    <definedName name="SBA">#REF!</definedName>
    <definedName name="Schedule_3" localSheetId="6">#REF!</definedName>
    <definedName name="Schedule_3">#REF!</definedName>
    <definedName name="Schedule_4" localSheetId="0">'[28]JRW-2.4'!#REF!</definedName>
    <definedName name="Schedule_4" localSheetId="2">'[28]JRW-2.4'!#REF!</definedName>
    <definedName name="Schedule_4" localSheetId="6">'[29]JRW-2.4'!#REF!</definedName>
    <definedName name="Schedule_4">'[28]JRW-2.4'!#REF!</definedName>
    <definedName name="Schedule_5" localSheetId="0">'[28]JRW-2.4'!#REF!</definedName>
    <definedName name="Schedule_5" localSheetId="2">'[28]JRW-2.4'!#REF!</definedName>
    <definedName name="Schedule_5" localSheetId="6">'[29]JRW-2.4'!#REF!</definedName>
    <definedName name="Schedule_5">'[28]JRW-2.4'!#REF!</definedName>
    <definedName name="Schedule_5_1" localSheetId="6">#REF!</definedName>
    <definedName name="Schedule_5_1">#REF!</definedName>
    <definedName name="Schedule_6" localSheetId="6">#REF!</definedName>
    <definedName name="Schedule_6">#REF!</definedName>
    <definedName name="Schedule_7" localSheetId="6">#REF!</definedName>
    <definedName name="Schedule_7">#REF!</definedName>
    <definedName name="Schedule_8" localSheetId="6">#REF!</definedName>
    <definedName name="Schedule_8">#REF!</definedName>
    <definedName name="SERIES1">#REF!</definedName>
    <definedName name="SERIES2">#REF!</definedName>
    <definedName name="SERIES3">#REF!</definedName>
    <definedName name="SERIES4">#REF!</definedName>
    <definedName name="SERIES5">#REF!</definedName>
    <definedName name="SERIES6">#REF!</definedName>
    <definedName name="SPWS_WBID">"5C3BEB3C-3631-11D4-B07C-00104BC5D17F"</definedName>
    <definedName name="START" localSheetId="17">#REF!</definedName>
    <definedName name="START" localSheetId="12">#REF!</definedName>
    <definedName name="START" localSheetId="13">#REF!</definedName>
    <definedName name="START" localSheetId="14">#REF!</definedName>
    <definedName name="START" localSheetId="15">#REF!</definedName>
    <definedName name="START" localSheetId="16">#REF!</definedName>
    <definedName name="START" localSheetId="18">#REF!</definedName>
    <definedName name="START" localSheetId="19">#REF!</definedName>
    <definedName name="START" localSheetId="20">#REF!</definedName>
    <definedName name="START" localSheetId="21">#REF!</definedName>
    <definedName name="START" localSheetId="25">#REF!</definedName>
    <definedName name="START" localSheetId="26">#REF!</definedName>
    <definedName name="START" localSheetId="0">#REF!</definedName>
    <definedName name="START" localSheetId="3">#REF!</definedName>
    <definedName name="START" localSheetId="4">#REF!</definedName>
    <definedName name="START">#REF!</definedName>
    <definedName name="Stockprice" localSheetId="4">'[30]Stock Price (Electric)'!$C$1:$AY$33</definedName>
    <definedName name="Stockprice" localSheetId="7">'[30]Stock Price (Electric)'!$C$1:$AY$33</definedName>
    <definedName name="Stockprice" localSheetId="8">'[30]Stock Price (Electric)'!$C$1:$AY$33</definedName>
    <definedName name="Stockprice">'[31]Stock Price (Electric)'!$C$1:$AY$33</definedName>
    <definedName name="SUMMARY" localSheetId="2">#REF!</definedName>
    <definedName name="SUMMARY">#REF!</definedName>
    <definedName name="SURV">'[32]SURV ACCOUNTS'!$A$1:$C$453</definedName>
    <definedName name="TEAB">#REF!</definedName>
    <definedName name="TEFIS99" localSheetId="2">#REF!</definedName>
    <definedName name="TEFIS99">#REF!</definedName>
    <definedName name="TEMP" localSheetId="17">'[6]Bond Returns'!$O$8</definedName>
    <definedName name="TEMP" localSheetId="12">'[6]Bond Returns'!$O$8</definedName>
    <definedName name="TEMP" localSheetId="13">'[6]Bond Returns'!$O$8</definedName>
    <definedName name="TEMP" localSheetId="14">'[6]Bond Returns'!$O$8</definedName>
    <definedName name="TEMP" localSheetId="15">'[7]Bond Returns'!$O$8</definedName>
    <definedName name="TEMP" localSheetId="16">'[7]Bond Returns'!$O$8</definedName>
    <definedName name="TEMP" localSheetId="18">'[8]Bond Returns'!$O$8</definedName>
    <definedName name="TEMP" localSheetId="19">'[8]Bond Returns'!$O$8</definedName>
    <definedName name="TEMP" localSheetId="20">'[7]Bond Returns'!$O$8</definedName>
    <definedName name="TEMP" localSheetId="21">'[7]Bond Returns'!$O$8</definedName>
    <definedName name="TEMP" localSheetId="25">'[6]Bond Returns'!$O$8</definedName>
    <definedName name="TEMP" localSheetId="26">'[6]Bond Returns'!$O$8</definedName>
    <definedName name="TEMP" localSheetId="0">'[7]Bond Returns'!$O$8</definedName>
    <definedName name="TEMP" localSheetId="3">'[7]Bond Returns'!$O$8</definedName>
    <definedName name="TEMP" localSheetId="4">'[7]Bond Returns'!$O$8</definedName>
    <definedName name="TEMP">'[9]Bond Returns'!$O$8</definedName>
    <definedName name="TEST0" localSheetId="25">#REF!</definedName>
    <definedName name="TEST0" localSheetId="26">#REF!</definedName>
    <definedName name="TEST0" localSheetId="6">#REF!</definedName>
    <definedName name="TEST0">#REF!</definedName>
    <definedName name="TESTHKEY" localSheetId="25">#REF!</definedName>
    <definedName name="TESTHKEY" localSheetId="26">#REF!</definedName>
    <definedName name="TESTHKEY" localSheetId="6">#REF!</definedName>
    <definedName name="TESTHKEY">#REF!</definedName>
    <definedName name="TESTKEYS" localSheetId="25">#REF!</definedName>
    <definedName name="TESTKEYS" localSheetId="26">#REF!</definedName>
    <definedName name="TESTKEYS" localSheetId="6">#REF!</definedName>
    <definedName name="TESTKEYS">#REF!</definedName>
    <definedName name="TESTVKEY" localSheetId="25">#REF!</definedName>
    <definedName name="TESTVKEY" localSheetId="26">#REF!</definedName>
    <definedName name="TESTVKEY" localSheetId="6">#REF!</definedName>
    <definedName name="TESTVKEY">#REF!</definedName>
    <definedName name="TestYear">[18]Sheet1!$B$15</definedName>
    <definedName name="three" localSheetId="17">#REF!</definedName>
    <definedName name="three" localSheetId="12">#REF!</definedName>
    <definedName name="three" localSheetId="13">#REF!</definedName>
    <definedName name="three" localSheetId="14">#REF!</definedName>
    <definedName name="three" localSheetId="15">#REF!</definedName>
    <definedName name="three" localSheetId="16">#REF!</definedName>
    <definedName name="three" localSheetId="18">#REF!</definedName>
    <definedName name="three" localSheetId="19">#REF!</definedName>
    <definedName name="three" localSheetId="20">#REF!</definedName>
    <definedName name="three" localSheetId="21">#REF!</definedName>
    <definedName name="three" localSheetId="25">#REF!</definedName>
    <definedName name="three" localSheetId="26">#REF!</definedName>
    <definedName name="three" localSheetId="0">#REF!</definedName>
    <definedName name="three" localSheetId="3">#REF!</definedName>
    <definedName name="three" localSheetId="4">#REF!</definedName>
    <definedName name="three">#REF!</definedName>
    <definedName name="Ticker">""</definedName>
    <definedName name="two" localSheetId="17">#REF!</definedName>
    <definedName name="two" localSheetId="12">#REF!</definedName>
    <definedName name="two" localSheetId="13">#REF!</definedName>
    <definedName name="two" localSheetId="14">#REF!</definedName>
    <definedName name="two" localSheetId="15">#REF!</definedName>
    <definedName name="two" localSheetId="16">#REF!</definedName>
    <definedName name="two" localSheetId="18">#REF!</definedName>
    <definedName name="two" localSheetId="19">#REF!</definedName>
    <definedName name="two" localSheetId="20">#REF!</definedName>
    <definedName name="two" localSheetId="21">#REF!</definedName>
    <definedName name="two" localSheetId="25">#REF!</definedName>
    <definedName name="two" localSheetId="26">#REF!</definedName>
    <definedName name="two" localSheetId="0">#REF!</definedName>
    <definedName name="two" localSheetId="3">#REF!</definedName>
    <definedName name="two" localSheetId="4">#REF!</definedName>
    <definedName name="two">#REF!</definedName>
    <definedName name="vlapp">'[11]CAPM VL Appr Pot. (Sc 12 - WP)'!$A$1:$J$51</definedName>
    <definedName name="vldatabase">'[12]Value Line Data'!$B$8:$AE$60</definedName>
    <definedName name="WATER1">#REF!</definedName>
    <definedName name="WATER2">#REF!</definedName>
    <definedName name="WATER3">#REF!</definedName>
    <definedName name="WATER4">#REF!</definedName>
    <definedName name="WATER5">#REF!</definedName>
    <definedName name="WATER6">#REF!</definedName>
    <definedName name="WC_AVG" localSheetId="2">#REF!</definedName>
    <definedName name="WC_AVG">#REF!</definedName>
    <definedName name="WC_CHECK" localSheetId="2">#REF!</definedName>
    <definedName name="WC_CHECK">#REF!</definedName>
    <definedName name="WC_FUEL_CONSRV_ECRC" localSheetId="2">#REF!</definedName>
    <definedName name="WC_FUEL_CONSRV_ECRC">#REF!</definedName>
    <definedName name="WC_INVESTOR_Funds" localSheetId="2">#REF!</definedName>
    <definedName name="WC_INVESTOR_Funds">#REF!</definedName>
    <definedName name="WC_NONUTILITY_Assets" localSheetId="2">#REF!</definedName>
    <definedName name="WC_NONUTILITY_Assets">#REF!</definedName>
    <definedName name="WC_NONUTILITY_Liabilities" localSheetId="2">#REF!</definedName>
    <definedName name="WC_NONUTILITY_Liabilities">#REF!</definedName>
    <definedName name="WC_OTHER_Adjustments" localSheetId="2">#REF!</definedName>
    <definedName name="WC_OTHER_Adjustments">#REF!</definedName>
    <definedName name="WC_OTHERRETURN_Assets" localSheetId="2">#REF!</definedName>
    <definedName name="WC_OTHERRETURN_Assets">#REF!</definedName>
    <definedName name="WC_OTHERRETURN_Liabilities" localSheetId="2">#REF!</definedName>
    <definedName name="WC_OTHERRETURN_Liabilities">#REF!</definedName>
    <definedName name="WC_SCH_Assets" localSheetId="2">#REF!</definedName>
    <definedName name="WC_SCH_Assets">#REF!</definedName>
    <definedName name="WC_SCH_Liabilities" localSheetId="2">#REF!</definedName>
    <definedName name="WC_SCH_Liabilities">#REF!</definedName>
    <definedName name="WC_SUMMARY" localSheetId="2">#REF!</definedName>
    <definedName name="WC_SUMMARY">#REF!</definedName>
    <definedName name="wrn.Budget._.Exhibits." localSheetId="13"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14"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24"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25"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26"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0"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1"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2"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4"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6"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7"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localSheetId="8"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rn.Budget._.Exhibits."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WTP">#REF!</definedName>
    <definedName name="X" localSheetId="17">#REF!</definedName>
    <definedName name="X" localSheetId="12">#REF!</definedName>
    <definedName name="X" localSheetId="13">#REF!</definedName>
    <definedName name="X" localSheetId="14">#REF!</definedName>
    <definedName name="X" localSheetId="15">#REF!</definedName>
    <definedName name="X" localSheetId="16">#REF!</definedName>
    <definedName name="X" localSheetId="18">#REF!</definedName>
    <definedName name="X" localSheetId="19">#REF!</definedName>
    <definedName name="X" localSheetId="20">#REF!</definedName>
    <definedName name="X" localSheetId="21">#REF!</definedName>
    <definedName name="X" localSheetId="25">#REF!</definedName>
    <definedName name="X" localSheetId="26">#REF!</definedName>
    <definedName name="X" localSheetId="0">#REF!</definedName>
    <definedName name="X" localSheetId="3">#REF!</definedName>
    <definedName name="X" localSheetId="4">#REF!</definedName>
    <definedName name="X">#REF!</definedName>
    <definedName name="xx">'[33]C-3.10'!$A$1:$I$22</definedName>
    <definedName name="xxx" localSheetId="4" hidden="1">{"'Sheet1'!$A$1:$O$40"}</definedName>
    <definedName name="xxx" localSheetId="7" hidden="1">{"'Sheet1'!$A$1:$O$40"}</definedName>
    <definedName name="xxx" localSheetId="8" hidden="1">{"'Sheet1'!$A$1:$O$40"}</definedName>
    <definedName name="xxx" hidden="1">{"'Sheet1'!$A$1:$O$40"}</definedName>
    <definedName name="xxxx" localSheetId="13"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14"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24"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25"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26"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0"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1"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2"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4"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6"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7"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localSheetId="8"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13"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14"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24"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25"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26"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0"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1"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2"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4"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6"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7"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localSheetId="8"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xxxxx" hidden="1">{#N/A,#N/A,FALSE,"Deliveries";#N/A,#N/A,FALSE,"DWR_Fiscal";#N/A,#N/A,FALSE,"DWR_Annual";#N/A,#N/A,FALSE,"DWR Fix";#N/A,#N/A,FALSE,"DWR Var";#N/A,#N/A,FALSE,"CCWA_CRG";#N/A,#N/A,FALSE,"DebtSvc";#N/A,#N/A,FALSE,"Mod_CCWA_CRG - C1";#N/A,#N/A,FALSE,"Exch Mod - Y2C1";#N/A,#N/A,FALSE,"RA Mod - Y2C1";#N/A,#N/A,FALSE,"Exch Mod - Y3C1";#N/A,#N/A,FALSE,"RA Mod - Y3C1";#N/A,#N/A,FALSE,"Exch Mod - Y4C1";#N/A,#N/A,FALSE,"RA Mod - Y4C1";#N/A,#N/A,FALSE,"Exch Mod - Y5C1";#N/A,#N/A,FALSE,"RA Mod - Y5C1";#N/A,#N/A,FALSE,"RA1_Expl";#N/A,#N/A,FALSE,"GOL_2500AF";#N/A,#N/A,FALSE,"TotSWPChgs"}</definedName>
    <definedName name="Yield">'[34]Dividend Yield - Utility'!$B$4:$D$52</definedName>
    <definedName name="YIELDS" localSheetId="0">#REF!</definedName>
    <definedName name="YIELDS" localSheetId="2">#REF!</definedName>
    <definedName name="YIELDS" localSheetId="6">#REF!</definedName>
    <definedName name="YIELDS">#REF!</definedName>
    <definedName name="YTDACT" localSheetId="26">'[5]Page 1'!#REF!</definedName>
    <definedName name="YTDACT" localSheetId="2">'[5]Page 1'!#REF!</definedName>
    <definedName name="YTDACT" localSheetId="3">'[5]Page 1'!#REF!</definedName>
    <definedName name="YTDACT" localSheetId="4">'[5]Page 1'!#REF!</definedName>
    <definedName name="YTDACT" localSheetId="6">'[5]Page 1'!#REF!</definedName>
    <definedName name="YTDACT" localSheetId="9">'[5]Page 1'!#REF!</definedName>
    <definedName name="YTDACT" localSheetId="10">'[5]Page 1'!#REF!</definedName>
    <definedName name="YTDACT">'[5]Page 1'!#REF!</definedName>
    <definedName name="YTDBUD" localSheetId="26">'[5]Page 1'!#REF!</definedName>
    <definedName name="YTDBUD" localSheetId="2">'[5]Page 1'!#REF!</definedName>
    <definedName name="YTDBUD" localSheetId="3">'[5]Page 1'!#REF!</definedName>
    <definedName name="YTDBUD" localSheetId="4">'[5]Page 1'!#REF!</definedName>
    <definedName name="YTDBUD" localSheetId="6">'[5]Page 1'!#REF!</definedName>
    <definedName name="YTDBUD" localSheetId="9">'[5]Page 1'!#REF!</definedName>
    <definedName name="YTDBUD" localSheetId="10">'[5]Page 1'!#REF!</definedName>
    <definedName name="YTDBUD">'[5]Page 1'!#REF!</definedName>
    <definedName name="Z" localSheetId="17">#REF!</definedName>
    <definedName name="Z" localSheetId="12">#REF!</definedName>
    <definedName name="Z" localSheetId="13">#REF!</definedName>
    <definedName name="Z" localSheetId="14">#REF!</definedName>
    <definedName name="Z" localSheetId="15">#REF!</definedName>
    <definedName name="Z" localSheetId="16">#REF!</definedName>
    <definedName name="Z" localSheetId="18">#REF!</definedName>
    <definedName name="Z" localSheetId="19">#REF!</definedName>
    <definedName name="Z" localSheetId="20">#REF!</definedName>
    <definedName name="Z" localSheetId="21">#REF!</definedName>
    <definedName name="Z" localSheetId="25">#REF!</definedName>
    <definedName name="Z" localSheetId="26">#REF!</definedName>
    <definedName name="Z" localSheetId="0">#REF!</definedName>
    <definedName name="Z" localSheetId="3">#REF!</definedName>
    <definedName name="Z" localSheetId="4">#REF!</definedName>
    <definedName name="Z">#REF!</definedName>
    <definedName name="ZPAGE1" localSheetId="4">#REF!</definedName>
    <definedName name="ZPAGE1" localSheetId="7">#REF!</definedName>
    <definedName name="ZPAGE1" localSheetId="8">#REF!</definedName>
    <definedName name="ZPAGE1">#REF!</definedName>
    <definedName name="ZPAGE10" localSheetId="4">#REF!</definedName>
    <definedName name="ZPAGE10" localSheetId="7">#REF!</definedName>
    <definedName name="ZPAGE10" localSheetId="8">#REF!</definedName>
    <definedName name="ZPAGE10">#REF!</definedName>
    <definedName name="ZPAGE2" localSheetId="4">#REF!</definedName>
    <definedName name="ZPAGE2" localSheetId="7">#REF!</definedName>
    <definedName name="ZPAGE2" localSheetId="8">#REF!</definedName>
    <definedName name="ZPAGE2">#REF!</definedName>
    <definedName name="ZPAGE3" localSheetId="4">#REF!</definedName>
    <definedName name="ZPAGE3" localSheetId="7">#REF!</definedName>
    <definedName name="ZPAGE3" localSheetId="8">#REF!</definedName>
    <definedName name="ZPAGE3">#REF!</definedName>
    <definedName name="ZPAGE4" localSheetId="4">#REF!</definedName>
    <definedName name="ZPAGE4" localSheetId="7">#REF!</definedName>
    <definedName name="ZPAGE4" localSheetId="8">#REF!</definedName>
    <definedName name="ZPAGE4">#REF!</definedName>
    <definedName name="ZPAGE5" localSheetId="4">#REF!</definedName>
    <definedName name="ZPAGE5" localSheetId="7">#REF!</definedName>
    <definedName name="ZPAGE5" localSheetId="8">#REF!</definedName>
    <definedName name="ZPAGE5">#REF!</definedName>
    <definedName name="ZPAGE6" localSheetId="4">#REF!</definedName>
    <definedName name="ZPAGE6" localSheetId="7">#REF!</definedName>
    <definedName name="ZPAGE6" localSheetId="8">#REF!</definedName>
    <definedName name="ZPAGE6">#REF!</definedName>
    <definedName name="ZPAGE7" localSheetId="4">#REF!</definedName>
    <definedName name="ZPAGE7" localSheetId="7">#REF!</definedName>
    <definedName name="ZPAGE7" localSheetId="8">#REF!</definedName>
    <definedName name="ZPAGE7">#REF!</definedName>
    <definedName name="ZPAGE8" localSheetId="4">#REF!</definedName>
    <definedName name="ZPAGE8" localSheetId="7">#REF!</definedName>
    <definedName name="ZPAGE8" localSheetId="8">#REF!</definedName>
    <definedName name="ZPAGE8">#REF!</definedName>
    <definedName name="ZPAGE9" localSheetId="4">#REF!</definedName>
    <definedName name="ZPAGE9" localSheetId="7">#REF!</definedName>
    <definedName name="ZPAGE9" localSheetId="8">#REF!</definedName>
    <definedName name="ZPAGE9">#REF!</definedName>
    <definedName name="ZZ_EVCOMOPTS" hidden="1">10</definedName>
    <definedName name="zzz" localSheetId="4" hidden="1">{"'Sheet1'!$A$1:$O$40"}</definedName>
    <definedName name="zzz" localSheetId="7" hidden="1">{"'Sheet1'!$A$1:$O$40"}</definedName>
    <definedName name="zzz" localSheetId="8" hidden="1">{"'Sheet1'!$A$1:$O$40"}</definedName>
    <definedName name="zzz" hidden="1">{"'Sheet1'!$A$1:$O$40"}</definedName>
  </definedNames>
  <calcPr calcId="145621"/>
</workbook>
</file>

<file path=xl/calcChain.xml><?xml version="1.0" encoding="utf-8"?>
<calcChain xmlns="http://schemas.openxmlformats.org/spreadsheetml/2006/main">
  <c r="A63" i="304" l="1"/>
  <c r="A64" i="304" s="1"/>
  <c r="A65" i="304" s="1"/>
  <c r="A66" i="304" s="1"/>
  <c r="A67" i="304" s="1"/>
  <c r="A68" i="304" s="1"/>
  <c r="A69" i="304" s="1"/>
  <c r="A70" i="304" s="1"/>
  <c r="A71" i="304" s="1"/>
  <c r="A72" i="304" s="1"/>
  <c r="A73" i="304" s="1"/>
  <c r="A74" i="304" s="1"/>
  <c r="A75" i="304" s="1"/>
  <c r="A76" i="304" s="1"/>
  <c r="A77" i="304" s="1"/>
  <c r="A78" i="304" s="1"/>
  <c r="A79" i="304" s="1"/>
  <c r="A56" i="280"/>
  <c r="A57" i="280" s="1"/>
  <c r="A58" i="280" s="1"/>
  <c r="A59" i="280" s="1"/>
  <c r="A60" i="280" s="1"/>
  <c r="A61" i="280" s="1"/>
  <c r="A62" i="280" s="1"/>
  <c r="A63" i="280" s="1"/>
  <c r="A64" i="280" s="1"/>
  <c r="A65" i="280" s="1"/>
  <c r="A66" i="280" s="1"/>
  <c r="A67" i="280" s="1"/>
  <c r="A68" i="280" s="1"/>
  <c r="A69" i="280" s="1"/>
  <c r="H76" i="279" l="1"/>
  <c r="H75" i="279"/>
  <c r="H70" i="279"/>
  <c r="H69" i="279"/>
  <c r="H68" i="279"/>
  <c r="H66" i="279"/>
  <c r="H65" i="279"/>
  <c r="H64" i="279"/>
  <c r="H62" i="279"/>
  <c r="H61" i="279"/>
  <c r="A61" i="279"/>
  <c r="A62" i="279" s="1"/>
  <c r="A63" i="279" s="1"/>
  <c r="A64" i="279" s="1"/>
  <c r="A65" i="279" s="1"/>
  <c r="A66" i="279" s="1"/>
  <c r="A67" i="279" s="1"/>
  <c r="A68" i="279" s="1"/>
  <c r="A69" i="279" s="1"/>
  <c r="A70" i="279" s="1"/>
  <c r="A71" i="279" s="1"/>
  <c r="A72" i="279" s="1"/>
  <c r="A73" i="279" s="1"/>
  <c r="A74" i="279" s="1"/>
  <c r="A75" i="279" s="1"/>
  <c r="A76" i="279" s="1"/>
  <c r="A60" i="279"/>
  <c r="H60" i="279"/>
  <c r="H47" i="279"/>
  <c r="H46" i="279"/>
  <c r="H45" i="279"/>
  <c r="H44" i="279"/>
  <c r="H43" i="279"/>
  <c r="H42" i="279"/>
  <c r="H41" i="279"/>
  <c r="H40" i="279"/>
  <c r="H39" i="279"/>
  <c r="H38" i="279"/>
  <c r="H37" i="279"/>
  <c r="H36" i="279"/>
  <c r="H35" i="279"/>
  <c r="H34" i="279"/>
  <c r="H33" i="279"/>
  <c r="H32" i="279"/>
  <c r="H31" i="279"/>
  <c r="H30" i="279"/>
  <c r="H29" i="279"/>
  <c r="H28" i="279"/>
  <c r="H27" i="279"/>
  <c r="H26" i="279"/>
  <c r="H25" i="279"/>
  <c r="H24" i="279"/>
  <c r="H23" i="279"/>
  <c r="H22" i="279"/>
  <c r="H21" i="279"/>
  <c r="H20" i="279"/>
  <c r="H19" i="279"/>
  <c r="H18" i="279"/>
  <c r="C55" i="304"/>
  <c r="B18" i="393" l="1"/>
  <c r="D17" i="393"/>
  <c r="D18" i="393" s="1"/>
  <c r="B21" i="466"/>
  <c r="D20" i="466"/>
  <c r="D21" i="466"/>
  <c r="B34" i="407"/>
  <c r="P82" i="326" l="1"/>
  <c r="P81" i="326"/>
  <c r="O81" i="326"/>
  <c r="N81" i="326"/>
  <c r="L82" i="326"/>
  <c r="L81" i="326"/>
  <c r="I82" i="326"/>
  <c r="I81" i="326"/>
  <c r="G81" i="326"/>
  <c r="H82" i="326"/>
  <c r="H81" i="326"/>
  <c r="F81" i="326"/>
  <c r="E82" i="326"/>
  <c r="E81" i="326"/>
  <c r="G81" i="458"/>
  <c r="F81" i="458"/>
  <c r="E81" i="458"/>
  <c r="C81" i="458"/>
  <c r="C95" i="304"/>
  <c r="C94" i="304"/>
  <c r="F35" i="159"/>
  <c r="F56" i="280"/>
  <c r="E86" i="280"/>
  <c r="D86" i="280"/>
  <c r="C86" i="280"/>
  <c r="E85" i="280"/>
  <c r="D85" i="280"/>
  <c r="C85" i="280"/>
  <c r="F84" i="280"/>
  <c r="F83" i="280"/>
  <c r="F82" i="280"/>
  <c r="F81" i="280"/>
  <c r="F80" i="280"/>
  <c r="F79" i="280"/>
  <c r="F78" i="280"/>
  <c r="F77" i="280"/>
  <c r="F69" i="280"/>
  <c r="F68" i="280"/>
  <c r="F65" i="280"/>
  <c r="F63" i="280"/>
  <c r="F62" i="280"/>
  <c r="F61" i="280"/>
  <c r="F60" i="280"/>
  <c r="F59" i="280"/>
  <c r="F58" i="280"/>
  <c r="F57" i="280"/>
  <c r="F54" i="280"/>
  <c r="F53" i="280"/>
  <c r="F52" i="280"/>
  <c r="F85" i="280" l="1"/>
  <c r="F86" i="280"/>
  <c r="D48" i="279" l="1"/>
  <c r="H63" i="279"/>
  <c r="G98" i="279"/>
  <c r="F98" i="279"/>
  <c r="E98" i="279"/>
  <c r="D98" i="279"/>
  <c r="C98" i="279"/>
  <c r="G97" i="279"/>
  <c r="F97" i="279"/>
  <c r="E97" i="279"/>
  <c r="D97" i="279"/>
  <c r="C97" i="279"/>
  <c r="H96" i="279"/>
  <c r="H95" i="279"/>
  <c r="H94" i="279"/>
  <c r="H93" i="279"/>
  <c r="H92" i="279"/>
  <c r="H91" i="279"/>
  <c r="H90" i="279"/>
  <c r="H89" i="279"/>
  <c r="H93" i="278"/>
  <c r="G93" i="278"/>
  <c r="F93" i="278"/>
  <c r="E93" i="278"/>
  <c r="D93" i="278"/>
  <c r="C93" i="278"/>
  <c r="H92" i="278"/>
  <c r="G92" i="278"/>
  <c r="F92" i="278"/>
  <c r="E92" i="278"/>
  <c r="D92" i="278"/>
  <c r="C92" i="278"/>
  <c r="H38" i="156"/>
  <c r="H39" i="156" s="1"/>
  <c r="H98" i="279" l="1"/>
  <c r="H99" i="279" s="1"/>
  <c r="G20" i="281" s="1"/>
  <c r="H97" i="279"/>
  <c r="D99" i="279"/>
  <c r="G18" i="281" s="1"/>
  <c r="F94" i="278"/>
  <c r="G16" i="281" s="1"/>
  <c r="G73" i="177"/>
  <c r="G91" i="177"/>
  <c r="F91" i="177"/>
  <c r="G90" i="177"/>
  <c r="F90" i="177"/>
  <c r="E91" i="177"/>
  <c r="E90" i="177"/>
  <c r="H48" i="326" l="1"/>
  <c r="B14" i="435" l="1"/>
  <c r="I108" i="326"/>
  <c r="I109" i="326" s="1"/>
  <c r="I110" i="326" s="1"/>
  <c r="I111" i="326" s="1"/>
  <c r="I112" i="326" s="1"/>
  <c r="I113" i="326" s="1"/>
  <c r="I114" i="326" s="1"/>
  <c r="I115" i="326" s="1"/>
  <c r="I116" i="326" s="1"/>
  <c r="I117" i="326" s="1"/>
  <c r="I118" i="326" s="1"/>
  <c r="I119" i="326" s="1"/>
  <c r="I120" i="326" s="1"/>
  <c r="I121" i="326" s="1"/>
  <c r="I122" i="326" s="1"/>
  <c r="I123" i="326" s="1"/>
  <c r="C81" i="304"/>
  <c r="C80" i="304"/>
  <c r="H74" i="279"/>
  <c r="H73" i="279"/>
  <c r="H71" i="279"/>
  <c r="A50" i="458"/>
  <c r="A51" i="458" s="1"/>
  <c r="A52" i="458" s="1"/>
  <c r="A53" i="458" s="1"/>
  <c r="A54" i="458" s="1"/>
  <c r="A55" i="458" s="1"/>
  <c r="A56" i="458" s="1"/>
  <c r="A57" i="458" s="1"/>
  <c r="A58" i="458" s="1"/>
  <c r="A59" i="458" s="1"/>
  <c r="A60" i="458" s="1"/>
  <c r="A61" i="458" s="1"/>
  <c r="A62" i="458" s="1"/>
  <c r="A63" i="458" s="1"/>
  <c r="A64" i="458" s="1"/>
  <c r="A65" i="458" s="1"/>
  <c r="A66" i="458" s="1"/>
  <c r="A57" i="278"/>
  <c r="A58" i="278" s="1"/>
  <c r="A59" i="278" s="1"/>
  <c r="A60" i="278" s="1"/>
  <c r="A61" i="278" s="1"/>
  <c r="A62" i="278" s="1"/>
  <c r="A63" i="278" s="1"/>
  <c r="A64" i="278" s="1"/>
  <c r="A65" i="278" s="1"/>
  <c r="A66" i="278" s="1"/>
  <c r="A67" i="278" s="1"/>
  <c r="A68" i="278" s="1"/>
  <c r="A69" i="278" s="1"/>
  <c r="A70" i="278" s="1"/>
  <c r="A71" i="278" s="1"/>
  <c r="A72" i="278" s="1"/>
  <c r="A73" i="278" s="1"/>
  <c r="A53" i="280"/>
  <c r="A54" i="280" s="1"/>
  <c r="A55" i="280" s="1"/>
  <c r="A19" i="279"/>
  <c r="A20" i="279" s="1"/>
  <c r="A21" i="279" s="1"/>
  <c r="A22" i="279" s="1"/>
  <c r="A23" i="279" s="1"/>
  <c r="A24" i="279" s="1"/>
  <c r="A25" i="279" s="1"/>
  <c r="A26" i="279" s="1"/>
  <c r="A27" i="279" s="1"/>
  <c r="A28" i="279" s="1"/>
  <c r="A29" i="279" s="1"/>
  <c r="A30" i="279" s="1"/>
  <c r="A31" i="279" s="1"/>
  <c r="A32" i="279" s="1"/>
  <c r="A33" i="279" s="1"/>
  <c r="A34" i="279" s="1"/>
  <c r="A35" i="279" s="1"/>
  <c r="A36" i="279" s="1"/>
  <c r="A37" i="279" s="1"/>
  <c r="A38" i="279" s="1"/>
  <c r="A39" i="279" s="1"/>
  <c r="A40" i="279" s="1"/>
  <c r="A41" i="279" s="1"/>
  <c r="A42" i="279" s="1"/>
  <c r="A43" i="279" s="1"/>
  <c r="A44" i="279" s="1"/>
  <c r="A45" i="279" s="1"/>
  <c r="A46" i="279" s="1"/>
  <c r="A47" i="279" s="1"/>
  <c r="G49" i="279"/>
  <c r="F49" i="279"/>
  <c r="E49" i="279"/>
  <c r="D49" i="279"/>
  <c r="C49" i="279"/>
  <c r="G48" i="279"/>
  <c r="F48" i="279"/>
  <c r="E48" i="279"/>
  <c r="C48" i="279"/>
  <c r="G78" i="279"/>
  <c r="F78" i="279"/>
  <c r="E78" i="279"/>
  <c r="D78" i="279"/>
  <c r="C78" i="279"/>
  <c r="G77" i="279"/>
  <c r="F77" i="279"/>
  <c r="E77" i="279"/>
  <c r="D77" i="279"/>
  <c r="C77" i="279"/>
  <c r="H72" i="279"/>
  <c r="H67" i="279"/>
  <c r="H59" i="279"/>
  <c r="H75" i="278"/>
  <c r="G75" i="278"/>
  <c r="F75" i="278"/>
  <c r="E75" i="278"/>
  <c r="D75" i="278"/>
  <c r="C75" i="278"/>
  <c r="H74" i="278"/>
  <c r="G74" i="278"/>
  <c r="F74" i="278"/>
  <c r="E74" i="278"/>
  <c r="D74" i="278"/>
  <c r="C74" i="278"/>
  <c r="F55" i="280"/>
  <c r="F67" i="280"/>
  <c r="F66" i="280"/>
  <c r="E71" i="280"/>
  <c r="D71" i="280"/>
  <c r="C71" i="280"/>
  <c r="E70" i="280"/>
  <c r="D70" i="280"/>
  <c r="C70" i="280"/>
  <c r="F64" i="280"/>
  <c r="D50" i="279" l="1"/>
  <c r="E18" i="281" s="1"/>
  <c r="H48" i="279"/>
  <c r="H49" i="279"/>
  <c r="H50" i="279" s="1"/>
  <c r="E20" i="281" s="1"/>
  <c r="H77" i="279"/>
  <c r="D79" i="279"/>
  <c r="F18" i="281" s="1"/>
  <c r="H78" i="279"/>
  <c r="H79" i="279" s="1"/>
  <c r="F20" i="281" s="1"/>
  <c r="F76" i="278"/>
  <c r="F16" i="281" s="1"/>
  <c r="F71" i="280"/>
  <c r="F70" i="280"/>
  <c r="B56" i="177" l="1"/>
  <c r="B57" i="177" s="1"/>
  <c r="B61" i="177" s="1"/>
  <c r="B59" i="177" s="1"/>
  <c r="B58" i="177" s="1"/>
  <c r="B60" i="177" s="1"/>
  <c r="B62" i="177" s="1"/>
  <c r="B63" i="177" s="1"/>
  <c r="B64" i="177" s="1"/>
  <c r="B65" i="177" s="1"/>
  <c r="B66" i="177" s="1"/>
  <c r="B67" i="177" s="1"/>
  <c r="B68" i="177" s="1"/>
  <c r="B69" i="177" s="1"/>
  <c r="B70" i="177" s="1"/>
  <c r="B71" i="177" s="1"/>
  <c r="B72" i="177" s="1"/>
  <c r="G74" i="177"/>
  <c r="F74" i="177"/>
  <c r="E74" i="177"/>
  <c r="F73" i="177"/>
  <c r="E73" i="177"/>
  <c r="F18" i="435" l="1"/>
  <c r="E18" i="435"/>
  <c r="D18" i="435"/>
  <c r="G47" i="181" l="1"/>
  <c r="G67" i="458" l="1"/>
  <c r="F67" i="458"/>
  <c r="E67" i="458"/>
  <c r="C67" i="458"/>
  <c r="P67" i="326" l="1"/>
  <c r="P66" i="326"/>
  <c r="O67" i="326"/>
  <c r="O66" i="326"/>
  <c r="N67" i="326"/>
  <c r="B23" i="407" s="1"/>
  <c r="N66" i="326"/>
  <c r="L67" i="326"/>
  <c r="L66" i="326"/>
  <c r="I66" i="326"/>
  <c r="G67" i="326"/>
  <c r="G66" i="326"/>
  <c r="F67" i="326"/>
  <c r="F66" i="326"/>
  <c r="I67" i="326"/>
  <c r="H67" i="326"/>
  <c r="H66" i="326"/>
  <c r="E67" i="326"/>
  <c r="E66" i="326"/>
  <c r="O82" i="326" l="1"/>
  <c r="N82" i="326"/>
  <c r="B24" i="407" s="1"/>
  <c r="G82" i="326"/>
  <c r="F82" i="326"/>
  <c r="C18" i="435"/>
  <c r="B18" i="435"/>
  <c r="I42" i="326" l="1"/>
  <c r="H42" i="326"/>
  <c r="I41" i="326"/>
  <c r="H41" i="326"/>
  <c r="A26" i="304"/>
  <c r="A27" i="304" s="1"/>
  <c r="A28" i="304" s="1"/>
  <c r="A29" i="304" s="1"/>
  <c r="A30" i="304" s="1"/>
  <c r="A31" i="304" s="1"/>
  <c r="A32" i="304" s="1"/>
  <c r="A33" i="304" s="1"/>
  <c r="A34" i="304" s="1"/>
  <c r="A35" i="304" s="1"/>
  <c r="A36" i="304" s="1"/>
  <c r="A37" i="304" s="1"/>
  <c r="A38" i="304" s="1"/>
  <c r="A39" i="304" s="1"/>
  <c r="A40" i="304" s="1"/>
  <c r="A41" i="304" s="1"/>
  <c r="A42" i="304" s="1"/>
  <c r="A43" i="304" s="1"/>
  <c r="A44" i="304" s="1"/>
  <c r="A45" i="304" s="1"/>
  <c r="A46" i="304" s="1"/>
  <c r="A47" i="304" s="1"/>
  <c r="A48" i="304" s="1"/>
  <c r="A49" i="304" s="1"/>
  <c r="A50" i="304" s="1"/>
  <c r="A51" i="304" s="1"/>
  <c r="A52" i="304" s="1"/>
  <c r="A53" i="304" s="1"/>
  <c r="A54" i="304" s="1"/>
  <c r="A14" i="458" l="1"/>
  <c r="A15" i="458" s="1"/>
  <c r="A16" i="458" s="1"/>
  <c r="A17" i="458" s="1"/>
  <c r="A18" i="458" s="1"/>
  <c r="A19" i="458" s="1"/>
  <c r="A20" i="458" s="1"/>
  <c r="A21" i="458" s="1"/>
  <c r="A22" i="458" s="1"/>
  <c r="A23" i="458" s="1"/>
  <c r="A24" i="458" s="1"/>
  <c r="A25" i="458" s="1"/>
  <c r="A26" i="458" s="1"/>
  <c r="A27" i="458" s="1"/>
  <c r="A28" i="458" s="1"/>
  <c r="A29" i="458" s="1"/>
  <c r="A30" i="458" s="1"/>
  <c r="A31" i="458" s="1"/>
  <c r="A32" i="458" s="1"/>
  <c r="A33" i="458" s="1"/>
  <c r="A34" i="458" s="1"/>
  <c r="A35" i="458" s="1"/>
  <c r="A36" i="458" s="1"/>
  <c r="A37" i="458" s="1"/>
  <c r="A38" i="458" s="1"/>
  <c r="A39" i="458" s="1"/>
  <c r="A40" i="458" s="1"/>
  <c r="A41" i="458" s="1"/>
  <c r="A42" i="458" s="1"/>
  <c r="E46" i="280" l="1"/>
  <c r="D46" i="280"/>
  <c r="C46" i="280"/>
  <c r="E45" i="280"/>
  <c r="D45" i="280"/>
  <c r="C45" i="280"/>
  <c r="C48" i="278" l="1"/>
  <c r="A11" i="181"/>
  <c r="A12" i="181" s="1"/>
  <c r="A13" i="181" s="1"/>
  <c r="A14" i="181" s="1"/>
  <c r="A15" i="181" s="1"/>
  <c r="A16" i="181" s="1"/>
  <c r="A17" i="181" s="1"/>
  <c r="A18" i="181" s="1"/>
  <c r="A19" i="181" s="1"/>
  <c r="A20" i="181" s="1"/>
  <c r="A21" i="181" s="1"/>
  <c r="A22" i="181" s="1"/>
  <c r="A23" i="181" s="1"/>
  <c r="A24" i="181" s="1"/>
  <c r="A25" i="181" s="1"/>
  <c r="A26" i="181" s="1"/>
  <c r="A27" i="181" s="1"/>
  <c r="A28" i="181" s="1"/>
  <c r="A29" i="181" s="1"/>
  <c r="A30" i="181" s="1"/>
  <c r="A31" i="181" s="1"/>
  <c r="A32" i="181" s="1"/>
  <c r="A33" i="181" s="1"/>
  <c r="A34" i="181" s="1"/>
  <c r="A35" i="181" s="1"/>
  <c r="A36" i="181" s="1"/>
  <c r="A37" i="181" s="1"/>
  <c r="A38" i="181" s="1"/>
  <c r="A39" i="181" s="1"/>
  <c r="A40" i="181" s="1"/>
  <c r="A10" i="181"/>
  <c r="B17" i="407" l="1"/>
  <c r="F30" i="280" l="1"/>
  <c r="P42" i="326" l="1"/>
  <c r="P41" i="326"/>
  <c r="O42" i="326"/>
  <c r="O41" i="326"/>
  <c r="N42" i="326"/>
  <c r="B22" i="407" s="1"/>
  <c r="B25" i="407" s="1"/>
  <c r="N41" i="326"/>
  <c r="E42" i="326"/>
  <c r="E41" i="326"/>
  <c r="A16" i="280" l="1"/>
  <c r="A17" i="280" s="1"/>
  <c r="A18" i="280" s="1"/>
  <c r="A19" i="280" s="1"/>
  <c r="A20" i="280" s="1"/>
  <c r="A21" i="280" s="1"/>
  <c r="A22" i="280" s="1"/>
  <c r="A23" i="280" s="1"/>
  <c r="A24" i="280" s="1"/>
  <c r="A25" i="280" s="1"/>
  <c r="A26" i="280" s="1"/>
  <c r="A27" i="280" s="1"/>
  <c r="A28" i="280" s="1"/>
  <c r="A29" i="280" s="1"/>
  <c r="A30" i="280" s="1"/>
  <c r="A31" i="280" s="1"/>
  <c r="A32" i="280" s="1"/>
  <c r="A33" i="280" s="1"/>
  <c r="A34" i="280" s="1"/>
  <c r="A35" i="280" s="1"/>
  <c r="A36" i="280" s="1"/>
  <c r="A37" i="280" s="1"/>
  <c r="A38" i="280" s="1"/>
  <c r="A39" i="280" s="1"/>
  <c r="A40" i="280" s="1"/>
  <c r="A41" i="280" s="1"/>
  <c r="A42" i="280" s="1"/>
  <c r="A43" i="280" s="1"/>
  <c r="A44" i="280" s="1"/>
  <c r="C56" i="304" l="1"/>
  <c r="G43" i="458"/>
  <c r="F43" i="458"/>
  <c r="E43" i="458"/>
  <c r="C43" i="458"/>
  <c r="C14" i="435" l="1"/>
  <c r="D14" i="435"/>
  <c r="E14" i="435"/>
  <c r="F14" i="435"/>
  <c r="B15" i="435"/>
  <c r="C15" i="435"/>
  <c r="D15" i="435"/>
  <c r="E15" i="435"/>
  <c r="F15" i="435"/>
  <c r="B16" i="435"/>
  <c r="C16" i="435"/>
  <c r="D16" i="435"/>
  <c r="E16" i="435"/>
  <c r="F16" i="435"/>
  <c r="B17" i="435"/>
  <c r="C17" i="435"/>
  <c r="D17" i="435"/>
  <c r="E17" i="435"/>
  <c r="F17" i="435"/>
  <c r="S54" i="426" l="1"/>
  <c r="R27" i="427"/>
  <c r="I57" i="427" l="1"/>
  <c r="J15" i="427" l="1"/>
  <c r="J14" i="427"/>
  <c r="K12" i="426"/>
  <c r="K13" i="426"/>
  <c r="H48" i="278" l="1"/>
  <c r="G48" i="278"/>
  <c r="F48" i="278"/>
  <c r="E48" i="278"/>
  <c r="D48" i="278"/>
  <c r="H47" i="278"/>
  <c r="G47" i="278"/>
  <c r="F47" i="278"/>
  <c r="E47" i="278"/>
  <c r="D47" i="278"/>
  <c r="C47" i="278"/>
  <c r="A18" i="278"/>
  <c r="A19" i="278" s="1"/>
  <c r="A20" i="278" s="1"/>
  <c r="A21" i="278" s="1"/>
  <c r="A22" i="278" s="1"/>
  <c r="A23" i="278" s="1"/>
  <c r="A24" i="278" s="1"/>
  <c r="A25" i="278" s="1"/>
  <c r="A26" i="278" s="1"/>
  <c r="A27" i="278" s="1"/>
  <c r="A28" i="278" s="1"/>
  <c r="A29" i="278" s="1"/>
  <c r="A30" i="278" s="1"/>
  <c r="A31" i="278" s="1"/>
  <c r="A32" i="278" s="1"/>
  <c r="A33" i="278" s="1"/>
  <c r="A34" i="278" s="1"/>
  <c r="A35" i="278" s="1"/>
  <c r="A36" i="278" s="1"/>
  <c r="A37" i="278" s="1"/>
  <c r="A38" i="278" s="1"/>
  <c r="A39" i="278" s="1"/>
  <c r="A40" i="278" s="1"/>
  <c r="A41" i="278" s="1"/>
  <c r="A42" i="278" s="1"/>
  <c r="A43" i="278" s="1"/>
  <c r="A44" i="278" s="1"/>
  <c r="A45" i="278" s="1"/>
  <c r="A46" i="278" s="1"/>
  <c r="F49" i="278" l="1"/>
  <c r="E16" i="281" s="1"/>
  <c r="J40" i="427" l="1"/>
  <c r="K43" i="427" s="1"/>
  <c r="J36" i="427"/>
  <c r="K34" i="427"/>
  <c r="K28" i="427"/>
  <c r="K20" i="427"/>
  <c r="L77" i="426"/>
  <c r="K74" i="426"/>
  <c r="K70" i="426"/>
  <c r="K66" i="426"/>
  <c r="L68" i="426" s="1"/>
  <c r="J66" i="426"/>
  <c r="J60" i="426"/>
  <c r="J59" i="426"/>
  <c r="J58" i="426"/>
  <c r="J57" i="426"/>
  <c r="K46" i="426"/>
  <c r="J45" i="426"/>
  <c r="J43" i="426"/>
  <c r="J42" i="426"/>
  <c r="J41" i="426"/>
  <c r="K39" i="426"/>
  <c r="K36" i="426"/>
  <c r="K34" i="426"/>
  <c r="L61" i="426" s="1"/>
  <c r="J34" i="426"/>
  <c r="L28" i="426"/>
  <c r="K45" i="427" l="1"/>
  <c r="L79" i="426"/>
  <c r="K44" i="427"/>
  <c r="L78" i="426"/>
  <c r="I35" i="181" l="1"/>
  <c r="F44" i="280" l="1"/>
  <c r="F43" i="280"/>
  <c r="F42" i="280"/>
  <c r="F41" i="280"/>
  <c r="F40" i="280"/>
  <c r="F39" i="280"/>
  <c r="G47" i="177"/>
  <c r="F47" i="177"/>
  <c r="G46" i="177"/>
  <c r="F46" i="177"/>
  <c r="E47" i="177"/>
  <c r="E46" i="177"/>
  <c r="F41" i="326"/>
  <c r="G41" i="326"/>
  <c r="B17" i="177"/>
  <c r="B18" i="177" s="1"/>
  <c r="B19" i="177" s="1"/>
  <c r="B20" i="177" s="1"/>
  <c r="B21" i="177" s="1"/>
  <c r="B22" i="177" s="1"/>
  <c r="B23" i="177" s="1"/>
  <c r="B24" i="177" s="1"/>
  <c r="B25" i="177" s="1"/>
  <c r="B26" i="177" s="1"/>
  <c r="B27" i="177" s="1"/>
  <c r="B28" i="177" s="1"/>
  <c r="B29" i="177" s="1"/>
  <c r="B30" i="177" s="1"/>
  <c r="B31" i="177" s="1"/>
  <c r="B32" i="177" s="1"/>
  <c r="B33" i="177" s="1"/>
  <c r="B34" i="177" s="1"/>
  <c r="B35" i="177" s="1"/>
  <c r="B36" i="177" s="1"/>
  <c r="B37" i="177" s="1"/>
  <c r="B38" i="177" s="1"/>
  <c r="B39" i="177" s="1"/>
  <c r="B40" i="177" s="1"/>
  <c r="B41" i="177" s="1"/>
  <c r="B42" i="177" s="1"/>
  <c r="B43" i="177" s="1"/>
  <c r="B44" i="177" s="1"/>
  <c r="B45" i="177" s="1"/>
  <c r="F15" i="280"/>
  <c r="F16" i="280"/>
  <c r="F17" i="280"/>
  <c r="F18" i="280"/>
  <c r="F19" i="280"/>
  <c r="F20" i="280"/>
  <c r="F21" i="280"/>
  <c r="F22" i="280"/>
  <c r="F23" i="280"/>
  <c r="F24" i="280"/>
  <c r="F25" i="280"/>
  <c r="F26" i="280"/>
  <c r="F27" i="280"/>
  <c r="F28" i="280"/>
  <c r="F29" i="280"/>
  <c r="F31" i="280"/>
  <c r="F32" i="280"/>
  <c r="F33" i="280"/>
  <c r="F34" i="280"/>
  <c r="F35" i="280"/>
  <c r="F36" i="280"/>
  <c r="F37" i="280"/>
  <c r="F38" i="280"/>
  <c r="F58" i="427"/>
  <c r="O80" i="426"/>
  <c r="F17" i="159"/>
  <c r="F26" i="159"/>
  <c r="H16" i="156"/>
  <c r="H17" i="156" s="1"/>
  <c r="H27" i="156"/>
  <c r="H28" i="156" s="1"/>
  <c r="L41" i="326"/>
  <c r="F42" i="326"/>
  <c r="G42" i="326"/>
  <c r="L42" i="326"/>
  <c r="F46" i="280" l="1"/>
  <c r="F45" i="280"/>
</calcChain>
</file>

<file path=xl/sharedStrings.xml><?xml version="1.0" encoding="utf-8"?>
<sst xmlns="http://schemas.openxmlformats.org/spreadsheetml/2006/main" count="1845" uniqueCount="631">
  <si>
    <t>Market to Book Ratio</t>
  </si>
  <si>
    <t>Mean</t>
  </si>
  <si>
    <t>Average</t>
  </si>
  <si>
    <t>Earnings</t>
  </si>
  <si>
    <t>Dividends</t>
  </si>
  <si>
    <t>Book Value</t>
  </si>
  <si>
    <t xml:space="preserve">Value Line </t>
  </si>
  <si>
    <t>Return on</t>
  </si>
  <si>
    <t>Retention</t>
  </si>
  <si>
    <t>Internal</t>
  </si>
  <si>
    <t>Equity</t>
  </si>
  <si>
    <t>Rate</t>
  </si>
  <si>
    <t>Growth</t>
  </si>
  <si>
    <t xml:space="preserve">    Capital Source</t>
  </si>
  <si>
    <t>Capitalization</t>
  </si>
  <si>
    <t>Monthly Dividend Yields</t>
  </si>
  <si>
    <t>Industry Name</t>
  </si>
  <si>
    <t>Beta</t>
  </si>
  <si>
    <t>Market</t>
  </si>
  <si>
    <t>Dividend Yield*</t>
  </si>
  <si>
    <t>Adjustment Factor</t>
  </si>
  <si>
    <t>Adjusted Dividend Yield</t>
  </si>
  <si>
    <t>Equity Cost Rate</t>
  </si>
  <si>
    <t>CAPM Cost of Equity</t>
  </si>
  <si>
    <t>DCF Equity Cost Growth Rate Measures</t>
  </si>
  <si>
    <t>Industry Average Betas</t>
  </si>
  <si>
    <t>Page 3 of 3</t>
  </si>
  <si>
    <t>Page 1 of 3</t>
  </si>
  <si>
    <t>Long-Term 'A' Rated Public Utility Bonds</t>
  </si>
  <si>
    <t>Median</t>
  </si>
  <si>
    <t>Projected Growth</t>
  </si>
  <si>
    <t>Fama French</t>
  </si>
  <si>
    <t>Ibbotson</t>
  </si>
  <si>
    <t>Arithmetic</t>
  </si>
  <si>
    <t>Geometric</t>
  </si>
  <si>
    <t>Claus Thomas</t>
  </si>
  <si>
    <t>Surveys</t>
  </si>
  <si>
    <t xml:space="preserve">Survey of Financial Forecasters </t>
  </si>
  <si>
    <t>Social Security</t>
  </si>
  <si>
    <t>Building Block</t>
  </si>
  <si>
    <t>McKinsey</t>
  </si>
  <si>
    <t>Ivo Welch, "The Equity Risk Premium Consensus Forecast Revisited," (September 2001).  Cowles Foundation Discussion Paper No. 1325.</t>
  </si>
  <si>
    <t>John Campbell</t>
  </si>
  <si>
    <t>Peter Diamond</t>
  </si>
  <si>
    <t>John Shoven</t>
  </si>
  <si>
    <t>Office of Chief Actuary</t>
  </si>
  <si>
    <t>Arnott and Bernstein</t>
  </si>
  <si>
    <t>Equity Risk Premium</t>
  </si>
  <si>
    <r>
      <t xml:space="preserve"> Analysts’ Earnings Forecasts for Domestic and International Stock Market,” </t>
    </r>
    <r>
      <rPr>
        <i/>
        <sz val="8"/>
        <rFont val="Times New Roman"/>
        <family val="1"/>
      </rPr>
      <t>Journal of Finance</t>
    </r>
    <r>
      <rPr>
        <sz val="8"/>
        <rFont val="Times New Roman"/>
        <family val="1"/>
      </rPr>
      <t>. (October 2001).</t>
    </r>
  </si>
  <si>
    <r>
      <t>Eugene F. Fama and Kenneth R. French, “The Equity Premium,”</t>
    </r>
    <r>
      <rPr>
        <i/>
        <sz val="8"/>
        <rFont val="Times New Roman"/>
        <family val="1"/>
      </rPr>
      <t xml:space="preserve"> The Journal of Finance</t>
    </r>
    <r>
      <rPr>
        <sz val="8"/>
        <rFont val="Times New Roman"/>
        <family val="1"/>
      </rPr>
      <t xml:space="preserve">, April 2002.  </t>
    </r>
  </si>
  <si>
    <t>Page 1 of 1</t>
  </si>
  <si>
    <t>Company</t>
  </si>
  <si>
    <r>
      <t xml:space="preserve">Roger Ibbotson and Peng Chen, “Long Run Returns: Participating in the Real Economy,” </t>
    </r>
    <r>
      <rPr>
        <i/>
        <sz val="8"/>
        <rFont val="Times New Roman"/>
        <family val="1"/>
      </rPr>
      <t>Financial Analysts Journal</t>
    </r>
    <r>
      <rPr>
        <sz val="8"/>
        <rFont val="Times New Roman"/>
        <family val="1"/>
      </rPr>
      <t>, January 2003</t>
    </r>
  </si>
  <si>
    <t>Woolridge</t>
  </si>
  <si>
    <t>Growth Rate**</t>
  </si>
  <si>
    <t>Risk-Free Interest Rate</t>
  </si>
  <si>
    <t>Capital Asset Pricing Model</t>
  </si>
  <si>
    <t>Range</t>
  </si>
  <si>
    <t>Category</t>
  </si>
  <si>
    <t>Study Authors</t>
  </si>
  <si>
    <t>Low</t>
  </si>
  <si>
    <t>High</t>
  </si>
  <si>
    <t>of Range</t>
  </si>
  <si>
    <t>Constantinides</t>
  </si>
  <si>
    <t>Cornell</t>
  </si>
  <si>
    <t>Harris &amp; Marston</t>
  </si>
  <si>
    <t>Siegel</t>
  </si>
  <si>
    <r>
      <t xml:space="preserve">Elroy Dimson, Paul Marsh, and Mike Staunton, "New Evidence puts Risk Premium in Context," </t>
    </r>
    <r>
      <rPr>
        <i/>
        <sz val="8"/>
        <rFont val="Times New Roman"/>
        <family val="1"/>
      </rPr>
      <t>Corporate Finance</t>
    </r>
    <r>
      <rPr>
        <sz val="8"/>
        <rFont val="Times New Roman"/>
        <family val="1"/>
      </rPr>
      <t xml:space="preserve"> (March 2003)</t>
    </r>
  </si>
  <si>
    <t>Ibbotson and Chen</t>
  </si>
  <si>
    <t>Social Security Advisory Board, August. Online at http://</t>
  </si>
  <si>
    <t>www.ssab.gov/estimated%20rate%20of%20return.pdf.</t>
  </si>
  <si>
    <t>John Campbell, 2001. “Valuation Ratios and the Long-Run Stock Market</t>
  </si>
  <si>
    <t>Outlook: An Update.” Working paper #8221, National Bureau</t>
  </si>
  <si>
    <t>and Richard Thaler, Russell Sage Foundation, 2003.</t>
  </si>
  <si>
    <t>Peter Diamond. 2001. “What Stock Market Returns to Expect for the</t>
  </si>
  <si>
    <t>Security Advisory Board, August. Online at http://www.</t>
  </si>
  <si>
    <t>ssab.gov/estimated%20rate%20of %20return.pdf.</t>
  </si>
  <si>
    <t>Online at http://www.ssab.gov/annualreport2002.pdf.</t>
  </si>
  <si>
    <t>Risk Premium: Expectational Estimates Using Analysts’</t>
  </si>
  <si>
    <t>Sons.</t>
  </si>
  <si>
    <r>
      <t>S</t>
    </r>
    <r>
      <rPr>
        <sz val="6"/>
        <rFont val="CaslonTwoTwentyFour-Book"/>
      </rPr>
      <t>HOVEN</t>
    </r>
    <r>
      <rPr>
        <sz val="8.5"/>
        <rFont val="CaslonTwoTwentyFour-Book"/>
      </rPr>
      <t>, J</t>
    </r>
    <r>
      <rPr>
        <sz val="6"/>
        <rFont val="CaslonTwoTwentyFour-Book"/>
      </rPr>
      <t xml:space="preserve">OHN </t>
    </r>
    <r>
      <rPr>
        <sz val="8.5"/>
        <rFont val="CaslonTwoTwentyFour-Book"/>
      </rPr>
      <t>B. 2001. “What Are Reasonable Long-Run Rates of</t>
    </r>
  </si>
  <si>
    <r>
      <t xml:space="preserve">Return to Expect on Equities?” </t>
    </r>
    <r>
      <rPr>
        <i/>
        <sz val="8.5"/>
        <rFont val="CaslonTwoTwentyFour-BookIt"/>
      </rPr>
      <t>Estimating the Real Rate of</t>
    </r>
  </si>
  <si>
    <r>
      <t xml:space="preserve">Return on Stocks over the Long Term, </t>
    </r>
    <r>
      <rPr>
        <sz val="8.5"/>
        <rFont val="CaslonTwoTwentyFour-Book"/>
      </rPr>
      <t>presented to the</t>
    </r>
  </si>
  <si>
    <r>
      <t xml:space="preserve">of Economic Research. Forthcoming in </t>
    </r>
    <r>
      <rPr>
        <i/>
        <sz val="8.5"/>
        <rFont val="CaslonTwoTwentyFour-BookIt"/>
      </rPr>
      <t>Advances in</t>
    </r>
  </si>
  <si>
    <r>
      <t>D</t>
    </r>
    <r>
      <rPr>
        <sz val="6"/>
        <rFont val="CaslonTwoTwentyFour-Book"/>
      </rPr>
      <t>IMSON</t>
    </r>
    <r>
      <rPr>
        <sz val="8.5"/>
        <rFont val="CaslonTwoTwentyFour-Book"/>
      </rPr>
      <t>, E</t>
    </r>
    <r>
      <rPr>
        <sz val="6"/>
        <rFont val="CaslonTwoTwentyFour-Book"/>
      </rPr>
      <t>LROY</t>
    </r>
    <r>
      <rPr>
        <sz val="8.5"/>
        <rFont val="CaslonTwoTwentyFour-Book"/>
      </rPr>
      <t>, P</t>
    </r>
    <r>
      <rPr>
        <sz val="6"/>
        <rFont val="CaslonTwoTwentyFour-Book"/>
      </rPr>
      <t xml:space="preserve">AUL </t>
    </r>
    <r>
      <rPr>
        <sz val="8.5"/>
        <rFont val="CaslonTwoTwentyFour-Book"/>
      </rPr>
      <t>M</t>
    </r>
    <r>
      <rPr>
        <sz val="6"/>
        <rFont val="CaslonTwoTwentyFour-Book"/>
      </rPr>
      <t>ARSH</t>
    </r>
    <r>
      <rPr>
        <sz val="8.5"/>
        <rFont val="CaslonTwoTwentyFour-Book"/>
      </rPr>
      <t xml:space="preserve">, </t>
    </r>
    <r>
      <rPr>
        <sz val="6"/>
        <rFont val="CaslonTwoTwentyFour-Book"/>
      </rPr>
      <t xml:space="preserve">AND </t>
    </r>
    <r>
      <rPr>
        <sz val="8.5"/>
        <rFont val="CaslonTwoTwentyFour-Book"/>
      </rPr>
      <t>M</t>
    </r>
    <r>
      <rPr>
        <sz val="6"/>
        <rFont val="CaslonTwoTwentyFour-Book"/>
      </rPr>
      <t xml:space="preserve">IKE </t>
    </r>
    <r>
      <rPr>
        <sz val="8.5"/>
        <rFont val="CaslonTwoTwentyFour-Book"/>
      </rPr>
      <t>S</t>
    </r>
    <r>
      <rPr>
        <sz val="6"/>
        <rFont val="CaslonTwoTwentyFour-Book"/>
      </rPr>
      <t>TAUNTON</t>
    </r>
    <r>
      <rPr>
        <sz val="8.5"/>
        <rFont val="CaslonTwoTwentyFour-Book"/>
      </rPr>
      <t xml:space="preserve">. 2002. </t>
    </r>
    <r>
      <rPr>
        <i/>
        <sz val="8.5"/>
        <rFont val="CaslonTwoTwentyFour-BookIt"/>
      </rPr>
      <t>Triumph of</t>
    </r>
  </si>
  <si>
    <r>
      <t>S</t>
    </r>
    <r>
      <rPr>
        <sz val="6"/>
        <rFont val="CaslonTwoTwentyFour-Book"/>
      </rPr>
      <t xml:space="preserve">OCIAL </t>
    </r>
    <r>
      <rPr>
        <sz val="8.5"/>
        <rFont val="CaslonTwoTwentyFour-Book"/>
      </rPr>
      <t>S</t>
    </r>
    <r>
      <rPr>
        <sz val="6"/>
        <rFont val="CaslonTwoTwentyFour-Book"/>
      </rPr>
      <t xml:space="preserve">ECURITY </t>
    </r>
    <r>
      <rPr>
        <sz val="8.5"/>
        <rFont val="CaslonTwoTwentyFour-Book"/>
      </rPr>
      <t>A</t>
    </r>
    <r>
      <rPr>
        <sz val="6"/>
        <rFont val="CaslonTwoTwentyFour-Book"/>
      </rPr>
      <t xml:space="preserve">DVISORY </t>
    </r>
    <r>
      <rPr>
        <sz val="8.5"/>
        <rFont val="CaslonTwoTwentyFour-Book"/>
      </rPr>
      <t>B</t>
    </r>
    <r>
      <rPr>
        <sz val="6"/>
        <rFont val="CaslonTwoTwentyFour-Book"/>
      </rPr>
      <t>OARD</t>
    </r>
    <r>
      <rPr>
        <sz val="8.5"/>
        <rFont val="CaslonTwoTwentyFour-Book"/>
      </rPr>
      <t>. 2002. “Fiscal Year Annual Report.”</t>
    </r>
  </si>
  <si>
    <r>
      <t>Federal Reserve Bank of Philadelphia,</t>
    </r>
    <r>
      <rPr>
        <i/>
        <sz val="8"/>
        <rFont val="Times New Roman"/>
        <family val="1"/>
      </rPr>
      <t xml:space="preserve"> Survey of Professional Forecasters, </t>
    </r>
    <r>
      <rPr>
        <sz val="8"/>
        <rFont val="Times New Roman"/>
        <family val="1"/>
      </rPr>
      <t>February 13, 2007.</t>
    </r>
  </si>
  <si>
    <r>
      <t>H</t>
    </r>
    <r>
      <rPr>
        <sz val="6"/>
        <rFont val="CaslonTwoTwentyFour-Book"/>
      </rPr>
      <t>ARRIS</t>
    </r>
    <r>
      <rPr>
        <sz val="8.5"/>
        <rFont val="CaslonTwoTwentyFour-Book"/>
      </rPr>
      <t>, R</t>
    </r>
    <r>
      <rPr>
        <sz val="6"/>
        <rFont val="CaslonTwoTwentyFour-Book"/>
      </rPr>
      <t xml:space="preserve">OBERT </t>
    </r>
    <r>
      <rPr>
        <sz val="8.5"/>
        <rFont val="CaslonTwoTwentyFour-Book"/>
      </rPr>
      <t xml:space="preserve">S., </t>
    </r>
    <r>
      <rPr>
        <sz val="6"/>
        <rFont val="CaslonTwoTwentyFour-Book"/>
      </rPr>
      <t xml:space="preserve">AND </t>
    </r>
    <r>
      <rPr>
        <sz val="8.5"/>
        <rFont val="CaslonTwoTwentyFour-Book"/>
      </rPr>
      <t>F</t>
    </r>
    <r>
      <rPr>
        <sz val="6"/>
        <rFont val="CaslonTwoTwentyFour-Book"/>
      </rPr>
      <t xml:space="preserve">ELICIA </t>
    </r>
    <r>
      <rPr>
        <sz val="8.5"/>
        <rFont val="CaslonTwoTwentyFour-Book"/>
      </rPr>
      <t>C. M</t>
    </r>
    <r>
      <rPr>
        <sz val="6"/>
        <rFont val="CaslonTwoTwentyFour-Book"/>
      </rPr>
      <t>ARSTON</t>
    </r>
    <r>
      <rPr>
        <sz val="8.5"/>
        <rFont val="CaslonTwoTwentyFour-Book"/>
      </rPr>
      <t>. 2001. “The Market</t>
    </r>
  </si>
  <si>
    <r>
      <t xml:space="preserve">Forecasts,” </t>
    </r>
    <r>
      <rPr>
        <i/>
        <sz val="8.5"/>
        <rFont val="CaslonTwoTwentyFour-BookIt"/>
      </rPr>
      <t xml:space="preserve">Journal of Applied Finance </t>
    </r>
    <r>
      <rPr>
        <sz val="8.5"/>
        <rFont val="CaslonTwoTwentyFour-Book"/>
      </rPr>
      <t>11(1): 6–16.</t>
    </r>
  </si>
  <si>
    <r>
      <t>S</t>
    </r>
    <r>
      <rPr>
        <sz val="6"/>
        <rFont val="CaslonTwoTwentyFour-Book"/>
      </rPr>
      <t>IEGEL</t>
    </r>
    <r>
      <rPr>
        <sz val="8.5"/>
        <rFont val="CaslonTwoTwentyFour-Book"/>
      </rPr>
      <t>, J</t>
    </r>
    <r>
      <rPr>
        <sz val="6"/>
        <rFont val="CaslonTwoTwentyFour-Book"/>
      </rPr>
      <t xml:space="preserve">EREMY </t>
    </r>
    <r>
      <rPr>
        <sz val="8.5"/>
        <rFont val="CaslonTwoTwentyFour-Book"/>
      </rPr>
      <t xml:space="preserve">J. 1999. “The Shrinking Equity Premium,” </t>
    </r>
    <r>
      <rPr>
        <i/>
        <sz val="8.5"/>
        <rFont val="CaslonTwoTwentyFour-BookIt"/>
      </rPr>
      <t>Journal</t>
    </r>
  </si>
  <si>
    <r>
      <t xml:space="preserve">of Portfolio Management </t>
    </r>
    <r>
      <rPr>
        <sz val="8.5"/>
        <rFont val="CaslonTwoTwentyFour-Book"/>
      </rPr>
      <t>26(1): 10–17.</t>
    </r>
  </si>
  <si>
    <r>
      <t>A</t>
    </r>
    <r>
      <rPr>
        <sz val="6"/>
        <rFont val="CaslonTwoTwentyFour-Book"/>
      </rPr>
      <t>RNOTT</t>
    </r>
    <r>
      <rPr>
        <sz val="8.5"/>
        <rFont val="CaslonTwoTwentyFour-Book"/>
      </rPr>
      <t>, R</t>
    </r>
    <r>
      <rPr>
        <sz val="6"/>
        <rFont val="CaslonTwoTwentyFour-Book"/>
      </rPr>
      <t xml:space="preserve">OBERT </t>
    </r>
    <r>
      <rPr>
        <sz val="8.5"/>
        <rFont val="CaslonTwoTwentyFour-Book"/>
      </rPr>
      <t xml:space="preserve">D., </t>
    </r>
    <r>
      <rPr>
        <sz val="6"/>
        <rFont val="CaslonTwoTwentyFour-Book"/>
      </rPr>
      <t xml:space="preserve">AND </t>
    </r>
    <r>
      <rPr>
        <sz val="8.5"/>
        <rFont val="CaslonTwoTwentyFour-Book"/>
      </rPr>
      <t>P</t>
    </r>
    <r>
      <rPr>
        <sz val="6"/>
        <rFont val="CaslonTwoTwentyFour-Book"/>
      </rPr>
      <t xml:space="preserve">ETER </t>
    </r>
    <r>
      <rPr>
        <sz val="8.5"/>
        <rFont val="CaslonTwoTwentyFour-Book"/>
      </rPr>
      <t>L. B</t>
    </r>
    <r>
      <rPr>
        <sz val="6"/>
        <rFont val="CaslonTwoTwentyFour-Book"/>
      </rPr>
      <t>ERNSTEIN</t>
    </r>
    <r>
      <rPr>
        <sz val="8.5"/>
        <rFont val="CaslonTwoTwentyFour-Book"/>
      </rPr>
      <t>. 2002. “What Risk</t>
    </r>
  </si>
  <si>
    <r>
      <t xml:space="preserve">Premium Is ‘Normal’?” </t>
    </r>
    <r>
      <rPr>
        <i/>
        <sz val="8.5"/>
        <rFont val="CaslonTwoTwentyFour-BookIt"/>
      </rPr>
      <t xml:space="preserve">Financial Analysts Journal </t>
    </r>
    <r>
      <rPr>
        <sz val="8.5"/>
        <rFont val="CaslonTwoTwentyFour-Book"/>
      </rPr>
      <t>58(2): 64–</t>
    </r>
  </si>
  <si>
    <r>
      <t>C</t>
    </r>
    <r>
      <rPr>
        <sz val="6"/>
        <rFont val="CaslonTwoTwentyFour-Book"/>
      </rPr>
      <t>ORNELL</t>
    </r>
    <r>
      <rPr>
        <sz val="8.5"/>
        <rFont val="CaslonTwoTwentyFour-Book"/>
      </rPr>
      <t>, B</t>
    </r>
    <r>
      <rPr>
        <sz val="6"/>
        <rFont val="CaslonTwoTwentyFour-Book"/>
      </rPr>
      <t>RADFORD</t>
    </r>
    <r>
      <rPr>
        <sz val="8.5"/>
        <rFont val="CaslonTwoTwentyFour-Book"/>
      </rPr>
      <t xml:space="preserve">. 1999. </t>
    </r>
    <r>
      <rPr>
        <i/>
        <sz val="8.5"/>
        <rFont val="CaslonTwoTwentyFour-BookIt"/>
      </rPr>
      <t>The Equity Risk Premium: The Long-</t>
    </r>
  </si>
  <si>
    <r>
      <t xml:space="preserve">Run Future of the Stock Market. </t>
    </r>
    <r>
      <rPr>
        <sz val="8.5"/>
        <rFont val="CaslonTwoTwentyFour-Book"/>
      </rPr>
      <t>New York: John Wiley &amp;</t>
    </r>
  </si>
  <si>
    <r>
      <t>C</t>
    </r>
    <r>
      <rPr>
        <sz val="6"/>
        <rFont val="CaslonTwoTwentyFour-Book"/>
      </rPr>
      <t>ONSTANTINIDES</t>
    </r>
    <r>
      <rPr>
        <sz val="8.5"/>
        <rFont val="CaslonTwoTwentyFour-Book"/>
      </rPr>
      <t>, G</t>
    </r>
    <r>
      <rPr>
        <sz val="6"/>
        <rFont val="CaslonTwoTwentyFour-Book"/>
      </rPr>
      <t xml:space="preserve">EORGE </t>
    </r>
    <r>
      <rPr>
        <sz val="8.5"/>
        <rFont val="CaslonTwoTwentyFour-Book"/>
      </rPr>
      <t xml:space="preserve">M. 2002. “Rational Asset Prices,” </t>
    </r>
    <r>
      <rPr>
        <i/>
        <sz val="8.5"/>
        <rFont val="CaslonTwoTwentyFour-BookIt"/>
      </rPr>
      <t>Journal</t>
    </r>
  </si>
  <si>
    <r>
      <t xml:space="preserve">of Finance </t>
    </r>
    <r>
      <rPr>
        <sz val="8.5"/>
        <rFont val="CaslonTwoTwentyFour-Book"/>
      </rPr>
      <t>57(4): 1567–91.</t>
    </r>
  </si>
  <si>
    <t>Discounted Cash Flow Analysis</t>
  </si>
  <si>
    <t>Beta*</t>
  </si>
  <si>
    <t>Ex Ante Equity Risk Premium**</t>
  </si>
  <si>
    <t>Past 10 Years</t>
  </si>
  <si>
    <t>Past 5 Years</t>
  </si>
  <si>
    <r>
      <t>Value Line</t>
    </r>
    <r>
      <rPr>
        <b/>
        <sz val="12"/>
        <rFont val="Times New Roman"/>
        <family val="1"/>
      </rPr>
      <t xml:space="preserve"> Projected Growth Rates</t>
    </r>
  </si>
  <si>
    <t xml:space="preserve"> Value Line</t>
  </si>
  <si>
    <t>Analysts Projected EPS Growth Rate Estimates</t>
  </si>
  <si>
    <r>
      <t>Value Line</t>
    </r>
    <r>
      <rPr>
        <b/>
        <sz val="12"/>
        <rFont val="Times New Roman"/>
        <family val="1"/>
      </rPr>
      <t xml:space="preserve"> Historic Growth</t>
    </r>
  </si>
  <si>
    <t>Publication</t>
  </si>
  <si>
    <t>Time Period</t>
  </si>
  <si>
    <t>Return</t>
  </si>
  <si>
    <t>Midpoint</t>
  </si>
  <si>
    <t>Date</t>
  </si>
  <si>
    <t>Of Study</t>
  </si>
  <si>
    <t>Methodology</t>
  </si>
  <si>
    <t>Measure</t>
  </si>
  <si>
    <t>Historical Risk Premium</t>
  </si>
  <si>
    <t>Historical Stock Returns - Bond Returns</t>
  </si>
  <si>
    <t>1926-2005</t>
  </si>
  <si>
    <t>Ex Ante Models (Puzzle Research)</t>
  </si>
  <si>
    <t>1985-1998</t>
  </si>
  <si>
    <t>Abnormal Earnings Model</t>
  </si>
  <si>
    <t>1810-2001</t>
  </si>
  <si>
    <t>Fundamentals - Div Yld + Growth</t>
  </si>
  <si>
    <t>1872-2000</t>
  </si>
  <si>
    <t>Historical Returns &amp; Fundamentals - P/D &amp; P/E</t>
  </si>
  <si>
    <t>1926-1997</t>
  </si>
  <si>
    <t>Operating Revenue ($mil)</t>
  </si>
  <si>
    <t>Net Plant ($mil)</t>
  </si>
  <si>
    <t>Primary Service Area</t>
  </si>
  <si>
    <t>Return on Equity</t>
  </si>
  <si>
    <r>
      <t xml:space="preserve">Marc H. Goedhart, Timothy M. Koller, and Zane D. Williams, “The Real Cost of Equity,” </t>
    </r>
    <r>
      <rPr>
        <i/>
        <sz val="8"/>
        <rFont val="Times New Roman"/>
        <family val="1"/>
      </rPr>
      <t>McKinsey on Finance</t>
    </r>
    <r>
      <rPr>
        <sz val="8"/>
        <rFont val="Times New Roman"/>
        <family val="1"/>
      </rPr>
      <t xml:space="preserve"> (Autumn 2002), p.14.  </t>
    </r>
  </si>
  <si>
    <t>Fundamental DCF with Analysts' EPS Growth</t>
  </si>
  <si>
    <t>1962-2002</t>
  </si>
  <si>
    <t>Fundamental (P/E, D/P, &amp; Earnings Growth)</t>
  </si>
  <si>
    <t>1802-2001</t>
  </si>
  <si>
    <t>Historical Earnings Yield</t>
  </si>
  <si>
    <t>Grabowski</t>
  </si>
  <si>
    <t>Historical and Projected</t>
  </si>
  <si>
    <t>Maheu &amp; McCurdy</t>
  </si>
  <si>
    <t>1885-2003</t>
  </si>
  <si>
    <t xml:space="preserve">Historical Excess Returns, Structural Breaks, </t>
  </si>
  <si>
    <t>Bostock</t>
  </si>
  <si>
    <t>1960-2002</t>
  </si>
  <si>
    <t>Bond Yields, Credit Risk, and Income Volatility</t>
  </si>
  <si>
    <t>Bakshi &amp; Chen</t>
  </si>
  <si>
    <t xml:space="preserve">Fundamentals - Interest Rates </t>
  </si>
  <si>
    <t>Donaldson, Kamstra, &amp; Kramer</t>
  </si>
  <si>
    <t>1952-2004</t>
  </si>
  <si>
    <t>Fundamental, Dividend yld., Returns,, &amp; Volatility</t>
  </si>
  <si>
    <t>Fernandez</t>
  </si>
  <si>
    <t>Projection</t>
  </si>
  <si>
    <t>Required Equity Risk Premium</t>
  </si>
  <si>
    <t>1900-1995</t>
  </si>
  <si>
    <t>1860-2000</t>
  </si>
  <si>
    <t>Projected for 75 Years</t>
  </si>
  <si>
    <t>Fundamentals (D/P, GDP Growth)</t>
  </si>
  <si>
    <t>Fundamentals (D/P, P/E, GDP Growth)</t>
  </si>
  <si>
    <t>10-Year Projection</t>
  </si>
  <si>
    <t>Duke - CFO Magazine Survey</t>
  </si>
  <si>
    <t>30-Year Projection</t>
  </si>
  <si>
    <t>Historical Supply Model (D/P &amp; Earnings Growth)</t>
  </si>
  <si>
    <t>Current Supply Model (D/P &amp; Earnings Growth)</t>
  </si>
  <si>
    <t>Campbell</t>
  </si>
  <si>
    <t>1982-2007</t>
  </si>
  <si>
    <t>Historical &amp; Projections (D/P &amp; Earnings Growth)</t>
  </si>
  <si>
    <t>Best &amp; Byrne</t>
  </si>
  <si>
    <t>DeLong &amp; Magin</t>
  </si>
  <si>
    <t>Earnings Yield - TIPS</t>
  </si>
  <si>
    <t>A3</t>
  </si>
  <si>
    <t>Page 2 of 2</t>
  </si>
  <si>
    <t>Page 1 of 2</t>
  </si>
  <si>
    <r>
      <t xml:space="preserve">Behavioral Finance, Vol. II, </t>
    </r>
    <r>
      <rPr>
        <sz val="8.5"/>
        <rFont val="CaslonTwoTwentyFour-Book"/>
      </rPr>
      <t>edited by Nicholas Barberis</t>
    </r>
  </si>
  <si>
    <t>Ten-Year Treasury Yields</t>
  </si>
  <si>
    <t>1953-Present</t>
  </si>
  <si>
    <t>Source:   http://research.stlouisfed.org/fred2/data/GS10.txt</t>
  </si>
  <si>
    <r>
      <t xml:space="preserve">Future: An Update,” in </t>
    </r>
    <r>
      <rPr>
        <i/>
        <sz val="8.5"/>
        <rFont val="CaslonTwoTwentyFour-BookIt"/>
      </rPr>
      <t>Estimating the Real Rate of Return</t>
    </r>
  </si>
  <si>
    <r>
      <t xml:space="preserve">on Stocks over the Long Term, </t>
    </r>
    <r>
      <rPr>
        <sz val="8.5"/>
        <rFont val="CaslonTwoTwentyFour-Book"/>
      </rPr>
      <t>presented to the Social</t>
    </r>
  </si>
  <si>
    <t>Panel A</t>
  </si>
  <si>
    <t>Panel B</t>
  </si>
  <si>
    <t>Panel C</t>
  </si>
  <si>
    <t>Growth Rate Indicator</t>
  </si>
  <si>
    <t>in EPS, DPS, and BVPS</t>
  </si>
  <si>
    <r>
      <t xml:space="preserve">Projected </t>
    </r>
    <r>
      <rPr>
        <b/>
        <i/>
        <sz val="12"/>
        <rFont val="Times New Roman"/>
        <family val="1"/>
      </rPr>
      <t>Value Line</t>
    </r>
    <r>
      <rPr>
        <b/>
        <sz val="12"/>
        <rFont val="Times New Roman"/>
        <family val="1"/>
      </rPr>
      <t xml:space="preserve"> Growth </t>
    </r>
  </si>
  <si>
    <t>ROE * Retention Rate</t>
  </si>
  <si>
    <t>Risk Premium Approaches</t>
  </si>
  <si>
    <t>DCF Study</t>
  </si>
  <si>
    <t>CAPM Study</t>
  </si>
  <si>
    <t>Common Equity Ratio</t>
  </si>
  <si>
    <t>A-</t>
  </si>
  <si>
    <t>Pre-Tax Interest Coverage</t>
  </si>
  <si>
    <t>Historical Returns &amp; Fundamental GDP/Earnings</t>
  </si>
  <si>
    <t>Easton, Taylor, et al</t>
  </si>
  <si>
    <t>A</t>
  </si>
  <si>
    <t>1981-1998</t>
  </si>
  <si>
    <t>Residual Income Model</t>
  </si>
  <si>
    <t>1951-2000</t>
  </si>
  <si>
    <t>Fundamental DCF with EPS and DPS Growth</t>
  </si>
  <si>
    <t>1982-1998</t>
  </si>
  <si>
    <t>Yahoo</t>
  </si>
  <si>
    <r>
      <t xml:space="preserve">Data Source:  </t>
    </r>
    <r>
      <rPr>
        <b/>
        <i/>
        <sz val="9"/>
        <rFont val="Times New Roman"/>
        <family val="1"/>
      </rPr>
      <t>Value Line Investment Survey.</t>
    </r>
  </si>
  <si>
    <t>Long-Term</t>
  </si>
  <si>
    <t>Bate</t>
  </si>
  <si>
    <t>1900-2007</t>
  </si>
  <si>
    <t>Shiller</t>
  </si>
  <si>
    <t>Dimson, Marsh, and Staunton</t>
  </si>
  <si>
    <t>1900-2005</t>
  </si>
  <si>
    <t>Goyal &amp; Welch</t>
  </si>
  <si>
    <t>1872-2004</t>
  </si>
  <si>
    <t>Page 2 of 3</t>
  </si>
  <si>
    <t>2000-Present</t>
  </si>
  <si>
    <t>Long-Term Moody's Baa Yields Minus Ten-Year Treasury Yields</t>
  </si>
  <si>
    <t>DCF Growth Rate Indicators</t>
  </si>
  <si>
    <t>Welch - Academics</t>
  </si>
  <si>
    <t>Random Academics</t>
  </si>
  <si>
    <t>Reuters</t>
  </si>
  <si>
    <t>Average of Median Figures =</t>
  </si>
  <si>
    <r>
      <t xml:space="preserve">Historic </t>
    </r>
    <r>
      <rPr>
        <b/>
        <i/>
        <sz val="12"/>
        <rFont val="Times New Roman"/>
        <family val="1"/>
      </rPr>
      <t>Value Line</t>
    </r>
    <r>
      <rPr>
        <b/>
        <sz val="12"/>
        <rFont val="Times New Roman"/>
        <family val="1"/>
      </rPr>
      <t xml:space="preserve"> Growth </t>
    </r>
  </si>
  <si>
    <t>Sustainable Growth</t>
  </si>
  <si>
    <t>Page 3 of 6</t>
  </si>
  <si>
    <t>Page 4 of 6</t>
  </si>
  <si>
    <t>Page 2 of 6</t>
  </si>
  <si>
    <t>Page 1 of 6</t>
  </si>
  <si>
    <t>Page 6 of 6</t>
  </si>
  <si>
    <t>Page 5 of 6</t>
  </si>
  <si>
    <t xml:space="preserve">    Long-Term Debt</t>
  </si>
  <si>
    <t xml:space="preserve">    Common Equity</t>
  </si>
  <si>
    <t>Company Name</t>
  </si>
  <si>
    <t>Percent Gas Revenue</t>
  </si>
  <si>
    <r>
      <t>Value Line</t>
    </r>
    <r>
      <rPr>
        <b/>
        <sz val="12"/>
        <rFont val="Times New Roman"/>
        <family val="1"/>
      </rPr>
      <t xml:space="preserve"> Historic Growth Rates</t>
    </r>
  </si>
  <si>
    <t xml:space="preserve">    Total</t>
  </si>
  <si>
    <t>Ratio</t>
  </si>
  <si>
    <t>Cost</t>
  </si>
  <si>
    <t>Zacks</t>
  </si>
  <si>
    <t>Electric Utilities</t>
  </si>
  <si>
    <t>Gas Companies</t>
  </si>
  <si>
    <t>Water Companies</t>
  </si>
  <si>
    <t>Growth Stage</t>
  </si>
  <si>
    <t>Earnings Grow</t>
  </si>
  <si>
    <t>Faster Than</t>
  </si>
  <si>
    <t>$</t>
  </si>
  <si>
    <t>Transition Stage</t>
  </si>
  <si>
    <t>Dividends Grow</t>
  </si>
  <si>
    <t>Maturity Stage</t>
  </si>
  <si>
    <t>Dividends and</t>
  </si>
  <si>
    <t>At Same Rate</t>
  </si>
  <si>
    <t>Time</t>
  </si>
  <si>
    <t xml:space="preserve"> Source: Federal Reserve Bank of St. Louis, FRED Database.</t>
  </si>
  <si>
    <t>Long-Term, A-Rated Public Utility Yields</t>
  </si>
  <si>
    <t xml:space="preserve">          Long-Term, A-Rated Public Utility Yields minus -Twenty-Year Treasury Yields</t>
  </si>
  <si>
    <t xml:space="preserve"> </t>
  </si>
  <si>
    <t>Historical Ex Post</t>
  </si>
  <si>
    <t>Expected Return Models</t>
  </si>
  <si>
    <t>Returns</t>
  </si>
  <si>
    <t>and Market Data</t>
  </si>
  <si>
    <t>Means of Assessing</t>
  </si>
  <si>
    <t>Historical Average</t>
  </si>
  <si>
    <t>Surveys of CFOs,</t>
  </si>
  <si>
    <t>Use Market Prices and</t>
  </si>
  <si>
    <t>The Market Risk</t>
  </si>
  <si>
    <t>Stock Minus</t>
  </si>
  <si>
    <t xml:space="preserve">Financial Forecasters, </t>
  </si>
  <si>
    <t>Market Fundamentals (such as</t>
  </si>
  <si>
    <t>Premium</t>
  </si>
  <si>
    <t>Bond Returns</t>
  </si>
  <si>
    <t>Companies, Analysts on</t>
  </si>
  <si>
    <t>Growth Rates) to Compute</t>
  </si>
  <si>
    <t>Expected Returns and</t>
  </si>
  <si>
    <t>Expected Returns and Market</t>
  </si>
  <si>
    <t>Market Risk Premiums</t>
  </si>
  <si>
    <t>Risk Premiums</t>
  </si>
  <si>
    <t>Problems/Debated</t>
  </si>
  <si>
    <t>Time Variation in</t>
  </si>
  <si>
    <t>Questions Regarding Survey</t>
  </si>
  <si>
    <t>Assumptions Regarding</t>
  </si>
  <si>
    <t>Issues</t>
  </si>
  <si>
    <t>Required Returns,</t>
  </si>
  <si>
    <t>Histories, Responses, and</t>
  </si>
  <si>
    <t>Expectations, Especially</t>
  </si>
  <si>
    <t>Measurement and</t>
  </si>
  <si>
    <t>Representativeness</t>
  </si>
  <si>
    <t>Time Period Issues,</t>
  </si>
  <si>
    <t>and Biases such as</t>
  </si>
  <si>
    <t>Surveys may be Subject</t>
  </si>
  <si>
    <t>Market and Company</t>
  </si>
  <si>
    <t xml:space="preserve">to Biases, such as </t>
  </si>
  <si>
    <t>Survivorship Bias</t>
  </si>
  <si>
    <t>Extrapolation</t>
  </si>
  <si>
    <r>
      <t>Source:  Adapted from Antti Ilmanen, Expected Returns on Stocks and Bonds,”</t>
    </r>
    <r>
      <rPr>
        <i/>
        <sz val="9"/>
        <rFont val="Times New Roman"/>
        <family val="1"/>
      </rPr>
      <t xml:space="preserve"> Journal of Portfolio Management</t>
    </r>
    <r>
      <rPr>
        <sz val="9"/>
        <rFont val="Times New Roman"/>
        <family val="1"/>
      </rPr>
      <t>, (Winter 2003).</t>
    </r>
  </si>
  <si>
    <t>** Based on data provided on pages 3, 4, 5, and</t>
  </si>
  <si>
    <t>Fernandez - Academics, Analysts, and Companies</t>
  </si>
  <si>
    <t>Survey of Academics, Analysts, and Companies</t>
  </si>
  <si>
    <t>Duff &amp; Phelps</t>
  </si>
  <si>
    <t>Dimson, Marsh, Staunton</t>
  </si>
  <si>
    <t>Damodaran</t>
  </si>
  <si>
    <t>Thirty-Year U.S. Treasury Yields</t>
  </si>
  <si>
    <t>Consensus Earnings Estimates</t>
  </si>
  <si>
    <t>www.reuters.com</t>
  </si>
  <si>
    <t>DCF Model</t>
  </si>
  <si>
    <t>Duarte &amp; Rosa - NY Fed</t>
  </si>
  <si>
    <t>Projections from 29 Models</t>
  </si>
  <si>
    <t>Grinold, Kroner, Siegel - Rethink ERP</t>
  </si>
  <si>
    <t>Ilmanen - Rethink ERP</t>
  </si>
  <si>
    <t>Chen - Rethink ERP</t>
  </si>
  <si>
    <t>Combination Supply Model (Historic and Projection)</t>
  </si>
  <si>
    <t>20-Year Projection</t>
  </si>
  <si>
    <t>Siegel - Rethink ERP</t>
  </si>
  <si>
    <t>Real Stock Returns and Components</t>
  </si>
  <si>
    <t>American Appraisal Quarterly ERP</t>
  </si>
  <si>
    <t>Fundamental Economic and Market Factors</t>
  </si>
  <si>
    <t>Summary Financial Statistics for Proxy Groups</t>
  </si>
  <si>
    <t xml:space="preserve"> The Relationship Between Expected ROE and Market-to-Book Ratios</t>
  </si>
  <si>
    <t xml:space="preserve">  The Relationship Between Expected ROE and Market-to-Book Ratios</t>
  </si>
  <si>
    <t>Capital Structure Ratios and Debt Cost Rates</t>
  </si>
  <si>
    <t>Recommended Cost of Capital</t>
  </si>
  <si>
    <t>Dividend</t>
  </si>
  <si>
    <t>Annual</t>
  </si>
  <si>
    <t>Yield</t>
  </si>
  <si>
    <t>30 Day</t>
  </si>
  <si>
    <t>90 Day</t>
  </si>
  <si>
    <t>180 Day</t>
  </si>
  <si>
    <t>Projected EPS Growth from Yahoo, Zacks, and Reuters - Mean/Median</t>
  </si>
  <si>
    <t>Public Utility Bond Yields</t>
  </si>
  <si>
    <t>New York Fed</t>
  </si>
  <si>
    <t>Five-Year</t>
  </si>
  <si>
    <t>Survey of Wall Street Firms</t>
  </si>
  <si>
    <t>Mschchowski - VL - 2014</t>
  </si>
  <si>
    <t>Fundamentals - Expected Return Minus 10-Year Treasury Rate</t>
  </si>
  <si>
    <t xml:space="preserve">`                                                                                                                          </t>
  </si>
  <si>
    <t>NA</t>
  </si>
  <si>
    <t>About 20 Financial Forecastsers</t>
  </si>
  <si>
    <t>Homebuilding</t>
  </si>
  <si>
    <t>Apparel</t>
  </si>
  <si>
    <t>Retail (Softlines)</t>
  </si>
  <si>
    <t>Office Equip/Supplies</t>
  </si>
  <si>
    <t>Oil/Gas Distribution</t>
  </si>
  <si>
    <t>Heavy Truck &amp; Equip</t>
  </si>
  <si>
    <t>Advertising</t>
  </si>
  <si>
    <t>Foreign Electronics</t>
  </si>
  <si>
    <t>Auto Parts</t>
  </si>
  <si>
    <t>Entertainment Tech</t>
  </si>
  <si>
    <t>Med Supp Non-Invasive</t>
  </si>
  <si>
    <t>Oilfield Svcs/Equip.</t>
  </si>
  <si>
    <t>Computers/Peripherals</t>
  </si>
  <si>
    <t>Cable TV</t>
  </si>
  <si>
    <t>Metals &amp; Mining (Div.)</t>
  </si>
  <si>
    <t>Automotive</t>
  </si>
  <si>
    <t>Retail Building Supply</t>
  </si>
  <si>
    <t>Petroleum (Producing)</t>
  </si>
  <si>
    <t>R.E.I.T.</t>
  </si>
  <si>
    <t>Steel</t>
  </si>
  <si>
    <t>Retail (Hardlines)</t>
  </si>
  <si>
    <t>Retail Automotive</t>
  </si>
  <si>
    <t>Newspaper</t>
  </si>
  <si>
    <t>Trucking</t>
  </si>
  <si>
    <t>Restaurant</t>
  </si>
  <si>
    <t>Building Materials</t>
  </si>
  <si>
    <t>Financial Svcs. (Div.)</t>
  </si>
  <si>
    <t>Telecom. Utility</t>
  </si>
  <si>
    <t>Metal Fabricating</t>
  </si>
  <si>
    <t>E-Commerce</t>
  </si>
  <si>
    <t>Information Services</t>
  </si>
  <si>
    <t>Hotel/Gaming</t>
  </si>
  <si>
    <t>Educational Services</t>
  </si>
  <si>
    <t>Pharmacy Services</t>
  </si>
  <si>
    <t>Maritime</t>
  </si>
  <si>
    <t>Internet</t>
  </si>
  <si>
    <t>Environmental</t>
  </si>
  <si>
    <t>Semiconductor Equip</t>
  </si>
  <si>
    <t>Recreation</t>
  </si>
  <si>
    <t>Drug</t>
  </si>
  <si>
    <t>Railroad</t>
  </si>
  <si>
    <t>Paper/Forest Products</t>
  </si>
  <si>
    <t>Med Supp Invasive</t>
  </si>
  <si>
    <t>Public/Private Equity</t>
  </si>
  <si>
    <t>Bank</t>
  </si>
  <si>
    <t>Funeral Services</t>
  </si>
  <si>
    <t>Electrical Equipment</t>
  </si>
  <si>
    <t>Entertainment</t>
  </si>
  <si>
    <t>Thrift</t>
  </si>
  <si>
    <t>Insurance (Life)</t>
  </si>
  <si>
    <t>Publishing</t>
  </si>
  <si>
    <t>Precious Metals</t>
  </si>
  <si>
    <t>Semiconductor</t>
  </si>
  <si>
    <t>Wireless Networking</t>
  </si>
  <si>
    <t>Retail Store</t>
  </si>
  <si>
    <t>Human Resources</t>
  </si>
  <si>
    <t>Computer Software</t>
  </si>
  <si>
    <t>Reinsurance</t>
  </si>
  <si>
    <t>Chemical (Diversified)</t>
  </si>
  <si>
    <t>Bank (Midwest)</t>
  </si>
  <si>
    <t>Beverage</t>
  </si>
  <si>
    <t>Electronics</t>
  </si>
  <si>
    <t>Industrial Services</t>
  </si>
  <si>
    <t>Household Products</t>
  </si>
  <si>
    <t>Chemical (Specialty)</t>
  </si>
  <si>
    <t>Toiletries/Cosmetics</t>
  </si>
  <si>
    <t>Food Processing</t>
  </si>
  <si>
    <t>Furn/Home Furnishings</t>
  </si>
  <si>
    <t>Medical Services</t>
  </si>
  <si>
    <t>Insurance (Prop/Cas.)</t>
  </si>
  <si>
    <t>Machinery</t>
  </si>
  <si>
    <t>Biotechnology</t>
  </si>
  <si>
    <t>Retail/Wholesale Food</t>
  </si>
  <si>
    <t>Engineering &amp; Const</t>
  </si>
  <si>
    <t>Air Transport</t>
  </si>
  <si>
    <t>Investment Co.</t>
  </si>
  <si>
    <t>Petroleum (Integrated)</t>
  </si>
  <si>
    <t>Aerospace/Defense</t>
  </si>
  <si>
    <t>Natural Gas Utility</t>
  </si>
  <si>
    <t>Natural Gas (Div.)</t>
  </si>
  <si>
    <t>Packaging &amp; Container</t>
  </si>
  <si>
    <t>Pipeline MLPs</t>
  </si>
  <si>
    <t>Precision Instrument</t>
  </si>
  <si>
    <t>IT Services</t>
  </si>
  <si>
    <t>Electric Utility (West)</t>
  </si>
  <si>
    <t>Power</t>
  </si>
  <si>
    <t>Shoe</t>
  </si>
  <si>
    <t>Electric Util. (Central)</t>
  </si>
  <si>
    <t>Chemical (Basic)</t>
  </si>
  <si>
    <t>Telecom. Services</t>
  </si>
  <si>
    <t>Tobacco</t>
  </si>
  <si>
    <t>Diversified Co.</t>
  </si>
  <si>
    <t>Healthcare Information</t>
  </si>
  <si>
    <t>Water Utility</t>
  </si>
  <si>
    <t>Telecom. Equipment</t>
  </si>
  <si>
    <t>Investment Co.(Foreign)</t>
  </si>
  <si>
    <t>Electric Utility (East)</t>
  </si>
  <si>
    <t>1900-2014</t>
  </si>
  <si>
    <t>BBB+</t>
  </si>
  <si>
    <t>Baa1</t>
  </si>
  <si>
    <t>Baa2</t>
  </si>
  <si>
    <t>Electric Proxy Group</t>
  </si>
  <si>
    <t>Percent Elec Revenue</t>
  </si>
  <si>
    <t>Market Cap ($mil)</t>
  </si>
  <si>
    <t>ALLETE, Inc. (NYSE-ALE)</t>
  </si>
  <si>
    <t>MN, WI</t>
  </si>
  <si>
    <t>Alliant  Energy Corporation (NYSE-LNT)</t>
  </si>
  <si>
    <t>Ameren Corporation (NYSE-AEE)</t>
  </si>
  <si>
    <t>IL,MO</t>
  </si>
  <si>
    <t>American Electric Power Co. (NYSE-AEP)</t>
  </si>
  <si>
    <t>10 States</t>
  </si>
  <si>
    <t>Avista Corporation (NYSE-AVA)</t>
  </si>
  <si>
    <t>WA,ID,AK</t>
  </si>
  <si>
    <t>BBB</t>
  </si>
  <si>
    <t>CMS Energy Corporation (NYSE-CMS)</t>
  </si>
  <si>
    <t>MI</t>
  </si>
  <si>
    <t>Consolidated Edison, Inc. (NYSE-ED)</t>
  </si>
  <si>
    <t>NY,PA</t>
  </si>
  <si>
    <t>Edison International (NYSE-EIX)</t>
  </si>
  <si>
    <t>El Paso Electric Company (NYSE-EE)</t>
  </si>
  <si>
    <t>TX,NM</t>
  </si>
  <si>
    <t>Entergy Corporation (NYSE-ETR)</t>
  </si>
  <si>
    <t>CT,NH,MA</t>
  </si>
  <si>
    <t>OH,PA,NY,NJ,WV,MD</t>
  </si>
  <si>
    <t>IDACORP, Inc. (NYSE-IDA)</t>
  </si>
  <si>
    <t>ID</t>
  </si>
  <si>
    <t>AA-</t>
  </si>
  <si>
    <t>NorthWestern Corporation (NYSE-NWE)</t>
  </si>
  <si>
    <t>OGE Energy Corp. (NYSE-OGE)</t>
  </si>
  <si>
    <t>OK,AR</t>
  </si>
  <si>
    <t>PG&amp;E Corporation (NYSE-PCG)</t>
  </si>
  <si>
    <t>Pinnacle West Capital Corp. (NYSE-PNW)</t>
  </si>
  <si>
    <t>AZ</t>
  </si>
  <si>
    <t>PNM Resources, Inc. (NYSE-PNM)</t>
  </si>
  <si>
    <t>NM,TX</t>
  </si>
  <si>
    <t>Portland General Electric Company (NYSE-POR)</t>
  </si>
  <si>
    <t>OR</t>
  </si>
  <si>
    <t>SCANA Corporation (NYSE-SCG)</t>
  </si>
  <si>
    <t>SC,NC,GA</t>
  </si>
  <si>
    <t>Xcel Energy Inc. (NYSE-XEL)</t>
  </si>
  <si>
    <t>MN,WI,ND,SD,MI</t>
  </si>
  <si>
    <t>Alliant Energy Corp. (LNT)</t>
  </si>
  <si>
    <r>
      <t xml:space="preserve">Data Source:  </t>
    </r>
    <r>
      <rPr>
        <i/>
        <sz val="12"/>
        <rFont val="Times New Roman"/>
        <family val="1"/>
      </rPr>
      <t>Value Line Investment Survey.</t>
    </r>
  </si>
  <si>
    <t>Baa3</t>
  </si>
  <si>
    <t>BBB-</t>
  </si>
  <si>
    <t>A1</t>
  </si>
  <si>
    <t>S&amp;P Issuer Credit Rating</t>
  </si>
  <si>
    <t>Moody's Long Term Rating</t>
  </si>
  <si>
    <t>Otter Tail Corporation (NDQ-OTTR)</t>
  </si>
  <si>
    <t>Electric Utility Average Dividend Yield</t>
  </si>
  <si>
    <t>Electric Utility Average Return on Equity and Market-to-Book Ratios</t>
  </si>
  <si>
    <t>MGE Energy, Inc. (NYSE-MGEE)</t>
  </si>
  <si>
    <t>A+</t>
  </si>
  <si>
    <t>Median =</t>
  </si>
  <si>
    <t>WI</t>
  </si>
  <si>
    <t>WI,IA,IL,MN</t>
  </si>
  <si>
    <t>Value Line Risk Metrics for Proxy Groups</t>
  </si>
  <si>
    <r>
      <t>Value Line</t>
    </r>
    <r>
      <rPr>
        <b/>
        <sz val="12"/>
        <rFont val="Times New Roman"/>
        <family val="1"/>
      </rPr>
      <t xml:space="preserve"> Risk Metrics</t>
    </r>
  </si>
  <si>
    <t>Financial Strength</t>
  </si>
  <si>
    <t>Safety</t>
  </si>
  <si>
    <t>Earnings Predictability</t>
  </si>
  <si>
    <t>Stock Price Stability</t>
  </si>
  <si>
    <t>B++</t>
  </si>
  <si>
    <t>B+</t>
  </si>
  <si>
    <t>B</t>
  </si>
  <si>
    <t>MN,ND,SD</t>
  </si>
  <si>
    <t>CA</t>
  </si>
  <si>
    <t>LA,AR,MS,TX</t>
  </si>
  <si>
    <t>LT Growth Rate (%)</t>
  </si>
  <si>
    <t># of Estimates</t>
  </si>
  <si>
    <t>Line</t>
  </si>
  <si>
    <t>WEC Energy Group (NYSE-WEC)</t>
  </si>
  <si>
    <t>DTE Energy Company (NYSE-DTE)</t>
  </si>
  <si>
    <t>Dominion Resources, Inc. (NYSE-D)</t>
  </si>
  <si>
    <t>Duke Energy Corporation (NYSE-DUK)</t>
  </si>
  <si>
    <t>Southern Company (NYSE-SO)</t>
  </si>
  <si>
    <t xml:space="preserve">                                               Source: Mergent Bond Record, Federal Reserve Bank of St. Louis, FRED Database.</t>
  </si>
  <si>
    <t>R-Square = .77, N=42</t>
  </si>
  <si>
    <r>
      <t xml:space="preserve">Source: </t>
    </r>
    <r>
      <rPr>
        <i/>
        <sz val="10"/>
        <rFont val="Times New Roman"/>
        <family val="1"/>
      </rPr>
      <t>Value Line Investment Survey</t>
    </r>
    <r>
      <rPr>
        <sz val="10"/>
        <rFont val="Times New Roman"/>
        <family val="1"/>
      </rPr>
      <t>, 2016.</t>
    </r>
  </si>
  <si>
    <t>R-Square = .56, N=12</t>
  </si>
  <si>
    <t>Market-to-Book</t>
  </si>
  <si>
    <t>Expected Return on Equity</t>
  </si>
  <si>
    <t>R-Square = .75, N=9</t>
  </si>
  <si>
    <t>Year Ending Dec-17</t>
  </si>
  <si>
    <t>PPL Corporation (NYSE-PPL)</t>
  </si>
  <si>
    <t>NC,OH,FL,SCKY</t>
  </si>
  <si>
    <t>MT,SD,NE</t>
  </si>
  <si>
    <t>PA,KY</t>
  </si>
  <si>
    <t>GA,FL,NJ,IL,VA,TN,MS</t>
  </si>
  <si>
    <t>WI,IL,MN,MI</t>
  </si>
  <si>
    <t>1928-2015</t>
  </si>
  <si>
    <t>A relative measure of the historical sensitivity of a stock’s price to overall fluctuations in the New York Stock Exchange Composite Index. A of 1.50 indicates a stock tends to rise (or fall) 50% more than the New York Stock Exchange Composite Index. The ‘‘coefficient’’ is derived from a regression analysis of the relationship between weekly percent-age changes in the price of a stock and weekly percentage changes in the NYSE Index over a period of five years. In the case of  shorter price histories, a smaller time period is used, but two years is the minimum. Betas are adjusted for their long-term tendency to converge toward 1.00.</t>
  </si>
  <si>
    <t>A relative measure of of the companies reviewed by Value Line. The relative ratings range from A++ (strongest) down to C (weakest).</t>
  </si>
  <si>
    <t>Safety Rank</t>
  </si>
  <si>
    <r>
      <t>A measurement of potential risk associated with individual common stocks. The Safety Rank is computed by averaging two other Value Line indexes the Price Stability Index and the Financial strength Rating.  Safety Ranks range from 1 (Highest) to 5 (Lowest). Conservative investors should try to limit their purchases to equities ranked 1 (Highest) and 2 (Above Average) for Safety.</t>
    </r>
    <r>
      <rPr>
        <sz val="12"/>
        <color rgb="FFFFFFFF"/>
        <rFont val="Times New Roman"/>
        <family val="1"/>
      </rPr>
      <t>Safety</t>
    </r>
    <r>
      <rPr>
        <sz val="12"/>
        <rFont val="Times New Roman"/>
        <family val="1"/>
      </rPr>
      <t>.</t>
    </r>
  </si>
  <si>
    <r>
      <t>A measure of the reliability of an earnings forecast. Earnings Predictability is based upon the stability of year-to-year comparisons, with recent years being weighted more heavily that earlier ones. The most reliable forecasts tend to be those with the highest rating (100); the least reliable, the lowest (5). The earnings stability is derived from the standard deviation of percentage changes in quarterly earnbings</t>
    </r>
    <r>
      <rPr>
        <sz val="12"/>
        <rFont val="Times New Roman"/>
        <family val="1"/>
      </rPr>
      <t xml:space="preserve"> over an eight-year period. Special adjustments are made for comparisons around zero and from plus to minus.</t>
    </r>
  </si>
  <si>
    <r>
      <t>A measure of the stability of a stock's price It includes sensitivity to the market (see Beta as well as the stock's inherent volatility. Value Line Stability</t>
    </r>
    <r>
      <rPr>
        <sz val="12"/>
        <rFont val="Times New Roman"/>
        <family val="1"/>
      </rPr>
      <t xml:space="preserve"> ratings range from 1 (highest) to 5 (lowest).</t>
    </r>
  </si>
  <si>
    <r>
      <t xml:space="preserve">Source: </t>
    </r>
    <r>
      <rPr>
        <i/>
        <sz val="10"/>
        <rFont val="Times New Roman"/>
        <family val="1"/>
      </rPr>
      <t>Value Line Investment Analyzer</t>
    </r>
    <r>
      <rPr>
        <sz val="10"/>
        <rFont val="Times New Roman"/>
        <family val="1"/>
      </rPr>
      <t>.</t>
    </r>
  </si>
  <si>
    <t xml:space="preserve">              Data Source: Mergent Bond Record</t>
  </si>
  <si>
    <t>Summary of 2010-16 Equity Risk Premium Studies</t>
  </si>
  <si>
    <t>Exhibit JRW--3</t>
  </si>
  <si>
    <t>Exhibit JRW--4</t>
  </si>
  <si>
    <t>Exhibit JRW--5</t>
  </si>
  <si>
    <t>Exhibit JRW--6</t>
  </si>
  <si>
    <t>Exhibit JRW--7</t>
  </si>
  <si>
    <t>Exhibit JRW--8</t>
  </si>
  <si>
    <t>Exhibit JRW--9</t>
  </si>
  <si>
    <t>Exhibit JRW--10</t>
  </si>
  <si>
    <t>*   Page 2 of Exhibit JRW--10</t>
  </si>
  <si>
    <t xml:space="preserve">     6 of Exhibit JRW--10</t>
  </si>
  <si>
    <t>Exhibit JRW--11</t>
  </si>
  <si>
    <t>* See page 3 of Exhibit JRW--11</t>
  </si>
  <si>
    <t>** See pages 5 and 6 of Exhibit JRW--11</t>
  </si>
  <si>
    <t>Exhibit JRW--12</t>
  </si>
  <si>
    <t>Hawaiian Electric Inductries (NYSE-HEC)</t>
  </si>
  <si>
    <t>N/A</t>
  </si>
  <si>
    <t>NR</t>
  </si>
  <si>
    <t>HI</t>
  </si>
  <si>
    <r>
      <t xml:space="preserve">Data Source:  </t>
    </r>
    <r>
      <rPr>
        <i/>
        <sz val="12"/>
        <rFont val="Times New Roman"/>
        <family val="1"/>
      </rPr>
      <t>Value Line Investment Survey</t>
    </r>
    <r>
      <rPr>
        <sz val="12"/>
        <rFont val="Times New Roman"/>
        <family val="1"/>
      </rPr>
      <t>, 2017.</t>
    </r>
  </si>
  <si>
    <t>A++</t>
  </si>
  <si>
    <t>Quarter Ending Jun-17</t>
  </si>
  <si>
    <t>Source: ValueLine Investment Survey, February,  2017.</t>
  </si>
  <si>
    <r>
      <t xml:space="preserve">Data Source:  </t>
    </r>
    <r>
      <rPr>
        <i/>
        <sz val="10"/>
        <rFont val="Times New Roman"/>
        <family val="1"/>
      </rPr>
      <t>Value Line Investment Survey</t>
    </r>
    <r>
      <rPr>
        <sz val="10"/>
        <rFont val="Times New Roman"/>
        <family val="1"/>
      </rPr>
      <t>, 2017.</t>
    </r>
  </si>
  <si>
    <t>Normalized with 3.5% Long-Term Treasury Yield</t>
  </si>
  <si>
    <t xml:space="preserve">    Short-Term Debt</t>
  </si>
  <si>
    <t>Weighted</t>
  </si>
  <si>
    <t>Company's Proposed Cost of Capital</t>
  </si>
  <si>
    <t>Fundamentals - Implied from FCF to Equity Model (Net Cash Yield)</t>
  </si>
  <si>
    <t>1928-2016</t>
  </si>
  <si>
    <t>FirstEnergy Corporation (NYSE-FE)</t>
  </si>
  <si>
    <t>nmf</t>
  </si>
  <si>
    <r>
      <t>Data Source:  Company 2016 SEC 10-K filings</t>
    </r>
    <r>
      <rPr>
        <sz val="12"/>
        <rFont val="Times New Roman"/>
        <family val="1"/>
      </rPr>
      <t xml:space="preserve">; </t>
    </r>
    <r>
      <rPr>
        <i/>
        <sz val="12"/>
        <rFont val="Times New Roman"/>
        <family val="1"/>
      </rPr>
      <t>Value Line Investment Survey</t>
    </r>
    <r>
      <rPr>
        <sz val="12"/>
        <rFont val="Times New Roman"/>
        <family val="1"/>
      </rPr>
      <t>, 2017.</t>
    </r>
  </si>
  <si>
    <t>Year Ending Dec-18</t>
  </si>
  <si>
    <t>CenterPoint Energy (NYSE-CNP)</t>
  </si>
  <si>
    <t xml:space="preserve">Panel C - AG's Recommended Capitalization Ratios </t>
  </si>
  <si>
    <t>Discounted Cash Flow</t>
  </si>
  <si>
    <t>2012-2017</t>
  </si>
  <si>
    <t xml:space="preserve">               Est'd. '14-'16 to '20-'22</t>
  </si>
  <si>
    <t>* 'Est'd. '14-'16 to '20-'22' is the estimated growth rate from the base period 2014 to 2016 until the future period 2020 to 2022.</t>
  </si>
  <si>
    <t>Public Service Enterprise (NYSE-PEG)</t>
  </si>
  <si>
    <t>Sempra Energy (NYSE-SRE)</t>
  </si>
  <si>
    <t>Vectren Corporation (NYSE-VVC)</t>
  </si>
  <si>
    <t>SEMPRA Energy (NYSE-SRE)</t>
  </si>
  <si>
    <t>Public Service Enterprise Grp. (NYSE-PEG)</t>
  </si>
  <si>
    <t>4.5%/5.4%</t>
  </si>
  <si>
    <t>A-/BBB+</t>
  </si>
  <si>
    <t>Quarter Ending Sep-17</t>
  </si>
  <si>
    <t>Dockets UE-170033 and UG-170034</t>
  </si>
  <si>
    <t>Puget Sound Energy</t>
  </si>
  <si>
    <t>Morin Proxy Group</t>
  </si>
  <si>
    <t>Summary of Mr. Morin's ROE Results</t>
  </si>
  <si>
    <t xml:space="preserve">   Electric Utilities Value Line Growth</t>
  </si>
  <si>
    <t xml:space="preserve">   Electric Utilities Analysts Growth</t>
  </si>
  <si>
    <t>Traditional CAPM</t>
  </si>
  <si>
    <t>Empirical CAPM</t>
  </si>
  <si>
    <t>Historic Risk Premium Electric</t>
  </si>
  <si>
    <t>Allowed Risk Premium Electric</t>
  </si>
  <si>
    <t>Truncated Mean</t>
  </si>
  <si>
    <t>Panel A -Puget Sound's Proposed Capitalization Ratios and Senior Capital Cost Rates</t>
  </si>
  <si>
    <t>Atmos Energy Corporation (NYSE-ATO)</t>
  </si>
  <si>
    <t>A2</t>
  </si>
  <si>
    <t>Ten States</t>
  </si>
  <si>
    <t>Chesapeake Utilities Corporation (NYSE-CPK)</t>
  </si>
  <si>
    <t>DE,MD,FL</t>
  </si>
  <si>
    <t>New Jersey Resources Corp. (NYSE-NJR)</t>
  </si>
  <si>
    <t>NJ</t>
  </si>
  <si>
    <t>NiSource Inc. (NYSE-NI)</t>
  </si>
  <si>
    <t>IN,OH,PA,MA,KY,VA,MD</t>
  </si>
  <si>
    <t>Northwest Natural Gas Co. (NYSE-NWN)</t>
  </si>
  <si>
    <t>OR,WA</t>
  </si>
  <si>
    <t>South Jersey Industries, Inc. (NYSE-SJI)</t>
  </si>
  <si>
    <t>Southwest Gas Corporation (NYSE-SWX)</t>
  </si>
  <si>
    <t>AZ,NV,CA</t>
  </si>
  <si>
    <t>Spire (NYSE-SR)</t>
  </si>
  <si>
    <t xml:space="preserve">   MO</t>
  </si>
  <si>
    <t>Gas Proxy Group</t>
  </si>
  <si>
    <t>Eversource Energy (NYSE-ES)</t>
  </si>
  <si>
    <t>Data Sources:  http://quote.yahoo.com, June 2, 2017.</t>
  </si>
  <si>
    <t xml:space="preserve">               Est'd. '13-'15 to '19-'21</t>
  </si>
  <si>
    <t>* 'Est'd. '13-'15 to '19-'21' is the estimated growth rate from the base period 2013 to 2015 until the future period 2019 to 2021.</t>
  </si>
  <si>
    <t>Data Sources: www.reuters.com, www.zacks.com, http://quote.yahoo.com, June 2, 2017.</t>
  </si>
  <si>
    <t>Electric, Morin and Gas Proxy Groups</t>
  </si>
  <si>
    <r>
      <rPr>
        <b/>
        <i/>
        <sz val="12"/>
        <rFont val="Times New Roman"/>
        <family val="1"/>
      </rPr>
      <t>Value Line</t>
    </r>
    <r>
      <rPr>
        <b/>
        <sz val="12"/>
        <rFont val="Times New Roman"/>
        <family val="1"/>
      </rPr>
      <t xml:space="preserve"> Risk Metrics for Proxy Groups</t>
    </r>
  </si>
  <si>
    <t>6.1%/6.5%</t>
  </si>
  <si>
    <t>6/2/2017</t>
  </si>
  <si>
    <t>Market Cap ($bil)</t>
  </si>
  <si>
    <t>TX,MN,AR,LA,OK</t>
  </si>
  <si>
    <t>IN,OH</t>
  </si>
  <si>
    <t>5.5%/5.6%</t>
  </si>
  <si>
    <t>Data Source:  Page 1 of Exhibit JRW-4</t>
  </si>
  <si>
    <t>Panel B - Proxy Group Common Equity Ratios</t>
  </si>
  <si>
    <t>Cost Rate*</t>
  </si>
  <si>
    <t>* Weighted short-term debt rate includes .02% for commitment fees and .01% for the amortization of short-term</t>
  </si>
  <si>
    <t>issue costs.  Weighted long-term debt cost rate includes .03% for the amortization of reacquired debt.</t>
  </si>
  <si>
    <t>Approximately 300 CFOs</t>
  </si>
  <si>
    <t>PSE's  Proposed Cost of Capital</t>
  </si>
  <si>
    <t>Treasury Yields</t>
  </si>
  <si>
    <t>Public Utility Capital Cost Indicators</t>
  </si>
  <si>
    <t>PSE's ROE Results</t>
  </si>
  <si>
    <t>Exhibit JRW--13</t>
  </si>
  <si>
    <t>Exhibit JRW--14</t>
  </si>
  <si>
    <t>Exhibit JRW-15</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</si>
</sst>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8" formatCode="&quot;$&quot;#,##0.00_);[Red]\(&quot;$&quot;#,##0.00\)"/>
    <numFmt numFmtId="44" formatCode="_(&quot;$&quot;* #,##0.00_);_(&quot;$&quot;* \(#,##0.00\);_(&quot;$&quot;* &quot;-&quot;??_);_(@_)"/>
    <numFmt numFmtId="43" formatCode="_(* #,##0.00_);_(* \(#,##0.00\);_(* &quot;-&quot;??_);_(@_)"/>
    <numFmt numFmtId="164" formatCode="0.0"/>
    <numFmt numFmtId="165" formatCode="0.0%"/>
    <numFmt numFmtId="166" formatCode="#,##0.0_);\(#,##0.0\)"/>
    <numFmt numFmtId="167" formatCode="0.000000"/>
    <numFmt numFmtId="168" formatCode="0.0000"/>
    <numFmt numFmtId="169" formatCode="#,##0.0"/>
    <numFmt numFmtId="170" formatCode="0_)"/>
    <numFmt numFmtId="171" formatCode="##0.00"/>
    <numFmt numFmtId="172" formatCode="[$$-409]#,##0.0_);[Red]\([$$-409]#,##0.0\)"/>
    <numFmt numFmtId="173" formatCode="[$$-409]#,##0.00_);[Red]\([$$-409]#,##0.00\)"/>
    <numFmt numFmtId="174" formatCode="&quot;$&quot;#,##0.00"/>
    <numFmt numFmtId="175" formatCode="&quot;$&quot;#,##0.0"/>
  </numFmts>
  <fonts count="114">
    <font>
      <sz val="10"/>
      <name val="Arial"/>
    </font>
    <font>
      <sz val="10"/>
      <name val="Arial"/>
      <family val="2"/>
    </font>
    <font>
      <u/>
      <sz val="10"/>
      <color indexed="12"/>
      <name val="Arial"/>
      <family val="2"/>
    </font>
    <font>
      <sz val="10"/>
      <name val="Helv"/>
    </font>
    <font>
      <b/>
      <sz val="12"/>
      <name val="Times New Roman"/>
      <family val="1"/>
    </font>
    <font>
      <sz val="12"/>
      <name val="Arial"/>
      <family val="2"/>
    </font>
    <font>
      <sz val="12"/>
      <name val="Times New Roman"/>
      <family val="1"/>
    </font>
    <font>
      <sz val="10"/>
      <name val="Times New Roman"/>
      <family val="1"/>
    </font>
    <font>
      <b/>
      <sz val="10"/>
      <name val="Times New Roman"/>
      <family val="1"/>
    </font>
    <font>
      <b/>
      <sz val="14"/>
      <name val="Times New Roman"/>
      <family val="1"/>
    </font>
    <font>
      <sz val="12"/>
      <name val="Arial"/>
      <family val="2"/>
    </font>
    <font>
      <sz val="10"/>
      <name val="Verdana"/>
      <family val="2"/>
    </font>
    <font>
      <b/>
      <sz val="9"/>
      <name val="Geneva"/>
      <family val="2"/>
    </font>
    <font>
      <b/>
      <u/>
      <sz val="12"/>
      <name val="Times New Roman"/>
      <family val="1"/>
    </font>
    <font>
      <sz val="10"/>
      <name val="Geneva"/>
      <family val="2"/>
    </font>
    <font>
      <sz val="18"/>
      <name val="Times New Roman"/>
      <family val="1"/>
    </font>
    <font>
      <sz val="8"/>
      <name val="Arial"/>
      <family val="2"/>
    </font>
    <font>
      <b/>
      <sz val="10"/>
      <name val="Arial"/>
      <family val="2"/>
    </font>
    <font>
      <b/>
      <i/>
      <sz val="12"/>
      <name val="Times New Roman"/>
      <family val="1"/>
    </font>
    <font>
      <i/>
      <sz val="12"/>
      <name val="Times New Roman"/>
      <family val="1"/>
    </font>
    <font>
      <sz val="11"/>
      <name val="Times New Roman"/>
      <family val="1"/>
    </font>
    <font>
      <sz val="12"/>
      <name val="Helv"/>
    </font>
    <font>
      <b/>
      <sz val="12"/>
      <name val="Arial"/>
      <family val="2"/>
    </font>
    <font>
      <sz val="8"/>
      <name val="Times New Roman"/>
      <family val="1"/>
    </font>
    <font>
      <i/>
      <sz val="8"/>
      <name val="Times New Roman"/>
      <family val="1"/>
    </font>
    <font>
      <sz val="6"/>
      <name val="CaslonTwoTwentyFour-Book"/>
    </font>
    <font>
      <sz val="8.5"/>
      <name val="CaslonTwoTwentyFour-Book"/>
    </font>
    <font>
      <i/>
      <sz val="8.5"/>
      <name val="CaslonTwoTwentyFour-BookIt"/>
    </font>
    <font>
      <sz val="10"/>
      <name val="CaslonTwoTwentyFour-Book"/>
    </font>
    <font>
      <b/>
      <sz val="10"/>
      <name val="Verdana"/>
      <family val="2"/>
    </font>
    <font>
      <b/>
      <sz val="11"/>
      <name val="Times New Roman"/>
      <family val="1"/>
    </font>
    <font>
      <sz val="9"/>
      <name val="Arial"/>
      <family val="2"/>
    </font>
    <font>
      <b/>
      <sz val="9"/>
      <name val="Times New Roman"/>
      <family val="1"/>
    </font>
    <font>
      <sz val="10"/>
      <color indexed="10"/>
      <name val="Arial"/>
      <family val="2"/>
    </font>
    <font>
      <sz val="10"/>
      <name val="Arial"/>
      <family val="2"/>
    </font>
    <font>
      <sz val="10"/>
      <name val="Arial"/>
      <family val="2"/>
    </font>
    <font>
      <sz val="10"/>
      <name val="MS Sans Serif"/>
      <family val="2"/>
    </font>
    <font>
      <b/>
      <sz val="10"/>
      <name val="MS Sans Serif"/>
      <family val="2"/>
    </font>
    <font>
      <sz val="10"/>
      <color indexed="8"/>
      <name val="Times New Roman"/>
      <family val="1"/>
    </font>
    <font>
      <b/>
      <sz val="12"/>
      <color indexed="8"/>
      <name val="Tahoma"/>
      <family val="2"/>
    </font>
    <font>
      <b/>
      <sz val="10"/>
      <color indexed="8"/>
      <name val="Times New Roman"/>
      <family val="1"/>
    </font>
    <font>
      <sz val="8"/>
      <name val="Arial"/>
      <family val="2"/>
    </font>
    <font>
      <b/>
      <i/>
      <sz val="9"/>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name val="Arial"/>
      <family val="2"/>
    </font>
    <font>
      <sz val="10"/>
      <name val="Arial"/>
      <family val="2"/>
    </font>
    <font>
      <sz val="12"/>
      <name val="Arial"/>
      <family val="2"/>
    </font>
    <font>
      <sz val="18"/>
      <name val="Arial"/>
      <family val="2"/>
    </font>
    <font>
      <sz val="8"/>
      <name val="Arial"/>
      <family val="2"/>
    </font>
    <font>
      <i/>
      <sz val="12"/>
      <name val="Arial"/>
      <family val="2"/>
    </font>
    <font>
      <sz val="12"/>
      <name val="Times New Roman"/>
      <family val="1"/>
    </font>
    <font>
      <sz val="18"/>
      <name val="Times New Roman"/>
      <family val="1"/>
    </font>
    <font>
      <sz val="8"/>
      <name val="Times New Roman"/>
      <family val="1"/>
    </font>
    <font>
      <i/>
      <sz val="12"/>
      <name val="Times New Roman"/>
      <family val="1"/>
    </font>
    <font>
      <b/>
      <sz val="18"/>
      <name val="Arial"/>
      <family val="2"/>
    </font>
    <font>
      <b/>
      <sz val="12"/>
      <name val="Arial"/>
      <family val="2"/>
    </font>
    <font>
      <sz val="10"/>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name val="Verdana"/>
      <family val="2"/>
    </font>
    <font>
      <sz val="10"/>
      <name val="Arial"/>
      <family val="2"/>
    </font>
    <font>
      <b/>
      <sz val="18"/>
      <color indexed="56"/>
      <name val="Cambria"/>
      <family val="2"/>
    </font>
    <font>
      <sz val="10"/>
      <name val="Arial"/>
      <family val="2"/>
    </font>
    <font>
      <sz val="8"/>
      <name val="Helv"/>
    </font>
    <font>
      <b/>
      <sz val="14"/>
      <color indexed="9"/>
      <name val="Arial"/>
      <family val="2"/>
    </font>
    <font>
      <b/>
      <sz val="14"/>
      <name val="Arial"/>
      <family val="2"/>
    </font>
    <font>
      <b/>
      <sz val="12"/>
      <color indexed="9"/>
      <name val="Arial"/>
      <family val="2"/>
    </font>
    <font>
      <b/>
      <sz val="10"/>
      <color indexed="9"/>
      <name val="Arial"/>
      <family val="2"/>
    </font>
    <font>
      <b/>
      <i/>
      <sz val="8"/>
      <color indexed="9"/>
      <name val="Arial"/>
      <family val="2"/>
    </font>
    <font>
      <b/>
      <sz val="8"/>
      <name val="Arial"/>
      <family val="2"/>
    </font>
    <font>
      <sz val="11"/>
      <color indexed="8"/>
      <name val="Calibri"/>
      <family val="2"/>
    </font>
    <font>
      <sz val="10"/>
      <name val="Courier"/>
      <family val="3"/>
    </font>
    <font>
      <sz val="11"/>
      <color indexed="8"/>
      <name val="Calibri"/>
      <family val="2"/>
    </font>
    <font>
      <b/>
      <sz val="12"/>
      <color indexed="8"/>
      <name val="Times New Roman"/>
      <family val="1"/>
    </font>
    <font>
      <b/>
      <sz val="11"/>
      <color indexed="8"/>
      <name val="Times New Roman"/>
      <family val="1"/>
    </font>
    <font>
      <sz val="8"/>
      <name val="Arial"/>
      <family val="2"/>
    </font>
    <font>
      <b/>
      <u/>
      <sz val="14"/>
      <name val="Times New Roman"/>
      <family val="1"/>
    </font>
    <font>
      <b/>
      <sz val="16"/>
      <name val="Times New Roman"/>
      <family val="1"/>
    </font>
    <font>
      <sz val="10"/>
      <name val="Geneva"/>
    </font>
    <font>
      <sz val="9"/>
      <name val="Times New Roman"/>
      <family val="1"/>
    </font>
    <font>
      <i/>
      <sz val="9"/>
      <name val="Times New Roman"/>
      <family val="1"/>
    </font>
    <font>
      <sz val="8"/>
      <name val="Arial"/>
      <family val="2"/>
    </font>
    <font>
      <sz val="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2"/>
      <name val="Verdana"/>
      <family val="2"/>
    </font>
    <font>
      <sz val="11"/>
      <color indexed="8"/>
      <name val="Arial"/>
      <family val="2"/>
    </font>
    <font>
      <b/>
      <i/>
      <sz val="10"/>
      <color indexed="63"/>
      <name val="Arial"/>
      <family val="2"/>
    </font>
    <font>
      <u/>
      <sz val="12"/>
      <color indexed="12"/>
      <name val="Times New Roman"/>
      <family val="1"/>
    </font>
    <font>
      <b/>
      <sz val="12"/>
      <color indexed="8"/>
      <name val="Times New Roman"/>
      <family val="1"/>
    </font>
    <font>
      <sz val="10"/>
      <name val="Arial"/>
      <family val="2"/>
    </font>
    <font>
      <sz val="9"/>
      <color indexed="8"/>
      <name val="Calibri"/>
      <family val="2"/>
    </font>
    <font>
      <i/>
      <sz val="10"/>
      <name val="Times New Roman"/>
      <family val="1"/>
    </font>
    <font>
      <sz val="11"/>
      <color theme="1"/>
      <name val="Calibri"/>
      <family val="2"/>
      <scheme val="minor"/>
    </font>
    <font>
      <b/>
      <sz val="12"/>
      <color theme="1"/>
      <name val="Times New Roman"/>
      <family val="1"/>
    </font>
    <font>
      <sz val="12"/>
      <color rgb="FFFFFFFF"/>
      <name val="Times New Roman"/>
      <family val="1"/>
    </font>
    <font>
      <sz val="11"/>
      <name val="Palatino Linotype"/>
      <family val="1"/>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2"/>
        <bgColor indexed="64"/>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63"/>
        <bgColor indexed="64"/>
      </patternFill>
    </fill>
    <fill>
      <patternFill patternType="solid">
        <fgColor indexed="8"/>
        <bgColor indexed="64"/>
      </patternFill>
    </fill>
    <fill>
      <patternFill patternType="solid">
        <fgColor theme="0"/>
        <bgColor indexed="64"/>
      </patternFill>
    </fill>
  </fills>
  <borders count="130">
    <border>
      <left/>
      <right/>
      <top/>
      <bottom/>
      <diagonal/>
    </border>
    <border>
      <left/>
      <right/>
      <top/>
      <bottom style="dashed">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medium">
        <color indexed="8"/>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double">
        <color rgb="FF000000"/>
      </left>
      <right style="medium">
        <color rgb="FF000000"/>
      </right>
      <top style="double">
        <color rgb="FF000000"/>
      </top>
      <bottom style="medium">
        <color rgb="FF000000"/>
      </bottom>
      <diagonal/>
    </border>
    <border>
      <left/>
      <right style="medium">
        <color rgb="FF000000"/>
      </right>
      <top style="double">
        <color rgb="FF000000"/>
      </top>
      <bottom style="medium">
        <color rgb="FF000000"/>
      </bottom>
      <diagonal/>
    </border>
    <border>
      <left style="double">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14">
    <xf numFmtId="0" fontId="0" fillId="0" borderId="0"/>
    <xf numFmtId="167" fontId="1" fillId="0" borderId="0">
      <alignment horizontal="left" wrapText="1"/>
    </xf>
    <xf numFmtId="167" fontId="1" fillId="0" borderId="0">
      <alignment horizontal="left" wrapText="1"/>
    </xf>
    <xf numFmtId="167" fontId="89"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89"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89"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4" fontId="1" fillId="0" borderId="0">
      <alignment horizontal="left" wrapText="1"/>
    </xf>
    <xf numFmtId="164" fontId="1" fillId="0" borderId="0">
      <alignment horizontal="left" wrapText="1"/>
    </xf>
    <xf numFmtId="164" fontId="89"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89"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89"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7" fontId="1" fillId="0" borderId="0">
      <alignment horizontal="left" wrapText="1"/>
    </xf>
    <xf numFmtId="167" fontId="1" fillId="0" borderId="0">
      <alignment horizontal="left" wrapText="1"/>
    </xf>
    <xf numFmtId="167" fontId="89"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89"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89"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7" fontId="1" fillId="0" borderId="0">
      <alignment horizontal="left" wrapText="1"/>
    </xf>
    <xf numFmtId="164" fontId="1" fillId="0" borderId="0">
      <alignment horizontal="left" wrapText="1"/>
    </xf>
    <xf numFmtId="164" fontId="1" fillId="0" borderId="0">
      <alignment horizontal="left" wrapText="1"/>
    </xf>
    <xf numFmtId="164" fontId="89"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89"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89"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89"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89"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89"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164" fontId="1" fillId="0" borderId="0">
      <alignment horizontal="left" wrapText="1"/>
    </xf>
    <xf numFmtId="0" fontId="45" fillId="2" borderId="0" applyNumberFormat="0" applyBorder="0" applyAlignment="0" applyProtection="0"/>
    <xf numFmtId="0" fontId="45" fillId="2" borderId="0" applyNumberFormat="0" applyBorder="0" applyAlignment="0" applyProtection="0"/>
    <xf numFmtId="0" fontId="45" fillId="2" borderId="0" applyNumberFormat="0" applyBorder="0" applyAlignment="0" applyProtection="0"/>
    <xf numFmtId="0" fontId="45" fillId="2" borderId="0" applyNumberFormat="0" applyBorder="0" applyAlignment="0" applyProtection="0"/>
    <xf numFmtId="0" fontId="45" fillId="2" borderId="0" applyNumberFormat="0" applyBorder="0" applyAlignment="0" applyProtection="0"/>
    <xf numFmtId="0" fontId="45" fillId="2"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4"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6" borderId="0" applyNumberFormat="0" applyBorder="0" applyAlignment="0" applyProtection="0"/>
    <xf numFmtId="0" fontId="45" fillId="6" borderId="0" applyNumberFormat="0" applyBorder="0" applyAlignment="0" applyProtection="0"/>
    <xf numFmtId="0" fontId="45" fillId="6" borderId="0" applyNumberFormat="0" applyBorder="0" applyAlignment="0" applyProtection="0"/>
    <xf numFmtId="0" fontId="45" fillId="6"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90" fillId="12" borderId="0" applyNumberFormat="0" applyBorder="0" applyAlignment="0" applyProtection="0"/>
    <xf numFmtId="0" fontId="90" fillId="12" borderId="0" applyNumberFormat="0" applyBorder="0" applyAlignment="0" applyProtection="0"/>
    <xf numFmtId="0" fontId="90" fillId="12" borderId="0" applyNumberFormat="0" applyBorder="0" applyAlignment="0" applyProtection="0"/>
    <xf numFmtId="0" fontId="90" fillId="12" borderId="0" applyNumberFormat="0" applyBorder="0" applyAlignment="0" applyProtection="0"/>
    <xf numFmtId="0" fontId="90" fillId="12" borderId="0" applyNumberFormat="0" applyBorder="0" applyAlignment="0" applyProtection="0"/>
    <xf numFmtId="0" fontId="90" fillId="12" borderId="0" applyNumberFormat="0" applyBorder="0" applyAlignment="0" applyProtection="0"/>
    <xf numFmtId="0" fontId="90" fillId="9" borderId="0" applyNumberFormat="0" applyBorder="0" applyAlignment="0" applyProtection="0"/>
    <xf numFmtId="0" fontId="90" fillId="9" borderId="0" applyNumberFormat="0" applyBorder="0" applyAlignment="0" applyProtection="0"/>
    <xf numFmtId="0" fontId="90" fillId="9" borderId="0" applyNumberFormat="0" applyBorder="0" applyAlignment="0" applyProtection="0"/>
    <xf numFmtId="0" fontId="90" fillId="9" borderId="0" applyNumberFormat="0" applyBorder="0" applyAlignment="0" applyProtection="0"/>
    <xf numFmtId="0" fontId="90" fillId="9" borderId="0" applyNumberFormat="0" applyBorder="0" applyAlignment="0" applyProtection="0"/>
    <xf numFmtId="0" fontId="90" fillId="9" borderId="0" applyNumberFormat="0" applyBorder="0" applyAlignment="0" applyProtection="0"/>
    <xf numFmtId="0" fontId="90" fillId="10" borderId="0" applyNumberFormat="0" applyBorder="0" applyAlignment="0" applyProtection="0"/>
    <xf numFmtId="0" fontId="90" fillId="10" borderId="0" applyNumberFormat="0" applyBorder="0" applyAlignment="0" applyProtection="0"/>
    <xf numFmtId="0" fontId="90" fillId="10" borderId="0" applyNumberFormat="0" applyBorder="0" applyAlignment="0" applyProtection="0"/>
    <xf numFmtId="0" fontId="90" fillId="10" borderId="0" applyNumberFormat="0" applyBorder="0" applyAlignment="0" applyProtection="0"/>
    <xf numFmtId="0" fontId="90" fillId="10" borderId="0" applyNumberFormat="0" applyBorder="0" applyAlignment="0" applyProtection="0"/>
    <xf numFmtId="0" fontId="90" fillId="10"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5" borderId="0" applyNumberFormat="0" applyBorder="0" applyAlignment="0" applyProtection="0"/>
    <xf numFmtId="0" fontId="90" fillId="15" borderId="0" applyNumberFormat="0" applyBorder="0" applyAlignment="0" applyProtection="0"/>
    <xf numFmtId="0" fontId="90" fillId="15" borderId="0" applyNumberFormat="0" applyBorder="0" applyAlignment="0" applyProtection="0"/>
    <xf numFmtId="0" fontId="90" fillId="15" borderId="0" applyNumberFormat="0" applyBorder="0" applyAlignment="0" applyProtection="0"/>
    <xf numFmtId="0" fontId="90" fillId="15" borderId="0" applyNumberFormat="0" applyBorder="0" applyAlignment="0" applyProtection="0"/>
    <xf numFmtId="0" fontId="90" fillId="15" borderId="0" applyNumberFormat="0" applyBorder="0" applyAlignment="0" applyProtection="0"/>
    <xf numFmtId="0" fontId="90" fillId="16" borderId="0" applyNumberFormat="0" applyBorder="0" applyAlignment="0" applyProtection="0"/>
    <xf numFmtId="0" fontId="90" fillId="16" borderId="0" applyNumberFormat="0" applyBorder="0" applyAlignment="0" applyProtection="0"/>
    <xf numFmtId="0" fontId="90" fillId="16" borderId="0" applyNumberFormat="0" applyBorder="0" applyAlignment="0" applyProtection="0"/>
    <xf numFmtId="0" fontId="90" fillId="16" borderId="0" applyNumberFormat="0" applyBorder="0" applyAlignment="0" applyProtection="0"/>
    <xf numFmtId="0" fontId="90" fillId="16" borderId="0" applyNumberFormat="0" applyBorder="0" applyAlignment="0" applyProtection="0"/>
    <xf numFmtId="0" fontId="90" fillId="16" borderId="0" applyNumberFormat="0" applyBorder="0" applyAlignment="0" applyProtection="0"/>
    <xf numFmtId="0" fontId="90" fillId="17" borderId="0" applyNumberFormat="0" applyBorder="0" applyAlignment="0" applyProtection="0"/>
    <xf numFmtId="0" fontId="90" fillId="17" borderId="0" applyNumberFormat="0" applyBorder="0" applyAlignment="0" applyProtection="0"/>
    <xf numFmtId="0" fontId="90" fillId="17" borderId="0" applyNumberFormat="0" applyBorder="0" applyAlignment="0" applyProtection="0"/>
    <xf numFmtId="0" fontId="90" fillId="17" borderId="0" applyNumberFormat="0" applyBorder="0" applyAlignment="0" applyProtection="0"/>
    <xf numFmtId="0" fontId="90" fillId="17" borderId="0" applyNumberFormat="0" applyBorder="0" applyAlignment="0" applyProtection="0"/>
    <xf numFmtId="0" fontId="90" fillId="17" borderId="0" applyNumberFormat="0" applyBorder="0" applyAlignment="0" applyProtection="0"/>
    <xf numFmtId="0" fontId="90" fillId="18" borderId="0" applyNumberFormat="0" applyBorder="0" applyAlignment="0" applyProtection="0"/>
    <xf numFmtId="0" fontId="90" fillId="18" borderId="0" applyNumberFormat="0" applyBorder="0" applyAlignment="0" applyProtection="0"/>
    <xf numFmtId="0" fontId="90" fillId="18" borderId="0" applyNumberFormat="0" applyBorder="0" applyAlignment="0" applyProtection="0"/>
    <xf numFmtId="0" fontId="90" fillId="18" borderId="0" applyNumberFormat="0" applyBorder="0" applyAlignment="0" applyProtection="0"/>
    <xf numFmtId="0" fontId="90" fillId="18" borderId="0" applyNumberFormat="0" applyBorder="0" applyAlignment="0" applyProtection="0"/>
    <xf numFmtId="0" fontId="90" fillId="18"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3"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9" borderId="0" applyNumberFormat="0" applyBorder="0" applyAlignment="0" applyProtection="0"/>
    <xf numFmtId="0" fontId="90" fillId="19" borderId="0" applyNumberFormat="0" applyBorder="0" applyAlignment="0" applyProtection="0"/>
    <xf numFmtId="0" fontId="90" fillId="19" borderId="0" applyNumberFormat="0" applyBorder="0" applyAlignment="0" applyProtection="0"/>
    <xf numFmtId="0" fontId="90" fillId="19" borderId="0" applyNumberFormat="0" applyBorder="0" applyAlignment="0" applyProtection="0"/>
    <xf numFmtId="0" fontId="90" fillId="19" borderId="0" applyNumberFormat="0" applyBorder="0" applyAlignment="0" applyProtection="0"/>
    <xf numFmtId="0" fontId="90" fillId="19" borderId="0" applyNumberFormat="0" applyBorder="0" applyAlignment="0" applyProtection="0"/>
    <xf numFmtId="0" fontId="5" fillId="0" borderId="0">
      <alignment horizontal="center"/>
    </xf>
    <xf numFmtId="0" fontId="91" fillId="3" borderId="0" applyNumberFormat="0" applyBorder="0" applyAlignment="0" applyProtection="0"/>
    <xf numFmtId="0" fontId="91" fillId="3" borderId="0" applyNumberFormat="0" applyBorder="0" applyAlignment="0" applyProtection="0"/>
    <xf numFmtId="0" fontId="91" fillId="3" borderId="0" applyNumberFormat="0" applyBorder="0" applyAlignment="0" applyProtection="0"/>
    <xf numFmtId="0" fontId="91" fillId="3" borderId="0" applyNumberFormat="0" applyBorder="0" applyAlignment="0" applyProtection="0"/>
    <xf numFmtId="0" fontId="91" fillId="3" borderId="0" applyNumberFormat="0" applyBorder="0" applyAlignment="0" applyProtection="0"/>
    <xf numFmtId="0" fontId="91" fillId="3" borderId="0" applyNumberFormat="0" applyBorder="0" applyAlignment="0" applyProtection="0"/>
    <xf numFmtId="0" fontId="108" fillId="0" borderId="1" applyNumberFormat="0" applyFont="0" applyProtection="0">
      <alignment wrapText="1"/>
    </xf>
    <xf numFmtId="0" fontId="92" fillId="20" borderId="2" applyNumberFormat="0" applyAlignment="0" applyProtection="0"/>
    <xf numFmtId="0" fontId="92" fillId="20" borderId="2" applyNumberFormat="0" applyAlignment="0" applyProtection="0"/>
    <xf numFmtId="0" fontId="92" fillId="20" borderId="2" applyNumberFormat="0" applyAlignment="0" applyProtection="0"/>
    <xf numFmtId="0" fontId="92" fillId="20" borderId="2" applyNumberFormat="0" applyAlignment="0" applyProtection="0"/>
    <xf numFmtId="0" fontId="92" fillId="20" borderId="2" applyNumberFormat="0" applyAlignment="0" applyProtection="0"/>
    <xf numFmtId="0" fontId="92" fillId="20" borderId="2" applyNumberFormat="0" applyAlignment="0" applyProtection="0"/>
    <xf numFmtId="0" fontId="74" fillId="21" borderId="3" applyNumberFormat="0" applyAlignment="0" applyProtection="0"/>
    <xf numFmtId="0" fontId="74" fillId="21" borderId="3" applyNumberFormat="0" applyAlignment="0" applyProtection="0"/>
    <xf numFmtId="0" fontId="74" fillId="21" borderId="3" applyNumberFormat="0" applyAlignment="0" applyProtection="0"/>
    <xf numFmtId="0" fontId="74" fillId="21" borderId="3" applyNumberFormat="0" applyAlignment="0" applyProtection="0"/>
    <xf numFmtId="0" fontId="74" fillId="21" borderId="3" applyNumberFormat="0" applyAlignment="0" applyProtection="0"/>
    <xf numFmtId="0" fontId="74" fillId="21" borderId="3" applyNumberFormat="0" applyAlignment="0" applyProtection="0"/>
    <xf numFmtId="43" fontId="1" fillId="0" borderId="0" applyFont="0" applyFill="0" applyBorder="0" applyAlignment="0" applyProtection="0"/>
    <xf numFmtId="4" fontId="3"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07"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45" fillId="0" borderId="0" applyFont="0" applyFill="0" applyBorder="0" applyAlignment="0" applyProtection="0"/>
    <xf numFmtId="43" fontId="77"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9" fillId="0" borderId="0" applyFont="0" applyFill="0" applyBorder="0" applyAlignment="0" applyProtection="0"/>
    <xf numFmtId="43" fontId="77" fillId="0" borderId="0" applyFont="0" applyFill="0" applyBorder="0" applyAlignment="0" applyProtection="0"/>
    <xf numFmtId="43" fontId="110" fillId="0" borderId="0" applyFont="0" applyFill="0" applyBorder="0" applyAlignment="0" applyProtection="0"/>
    <xf numFmtId="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7" fillId="0" borderId="0" applyFont="0" applyFill="0" applyBorder="0" applyAlignment="0" applyProtection="0"/>
    <xf numFmtId="44" fontId="1" fillId="0" borderId="0" applyFont="0" applyFill="0" applyBorder="0" applyAlignment="0" applyProtection="0"/>
    <xf numFmtId="44" fontId="89" fillId="0" borderId="0" applyFont="0" applyFill="0" applyBorder="0" applyAlignment="0" applyProtection="0"/>
    <xf numFmtId="5" fontId="1" fillId="0" borderId="0" applyFont="0" applyFill="0" applyBorder="0" applyAlignment="0" applyProtection="0"/>
    <xf numFmtId="0" fontId="51" fillId="0" borderId="0" applyProtection="0"/>
    <xf numFmtId="0" fontId="5" fillId="0" borderId="0" applyProtection="0"/>
    <xf numFmtId="0" fontId="5" fillId="0" borderId="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52" fillId="0" borderId="0" applyProtection="0"/>
    <xf numFmtId="0" fontId="53" fillId="0" borderId="0" applyProtection="0"/>
    <xf numFmtId="0" fontId="16" fillId="0" borderId="0" applyProtection="0"/>
    <xf numFmtId="0" fontId="16" fillId="0" borderId="0" applyProtection="0"/>
    <xf numFmtId="0" fontId="54" fillId="0" borderId="0" applyProtection="0"/>
    <xf numFmtId="0" fontId="55" fillId="0" borderId="0" applyProtection="0"/>
    <xf numFmtId="0" fontId="6" fillId="0" borderId="0" applyProtection="0"/>
    <xf numFmtId="0" fontId="6" fillId="0" borderId="0" applyProtection="0"/>
    <xf numFmtId="0" fontId="56" fillId="0" borderId="0" applyProtection="0"/>
    <xf numFmtId="0" fontId="15" fillId="0" borderId="0" applyProtection="0"/>
    <xf numFmtId="0" fontId="15" fillId="0" borderId="0" applyProtection="0"/>
    <xf numFmtId="0" fontId="57" fillId="0" borderId="0" applyProtection="0"/>
    <xf numFmtId="0" fontId="23" fillId="0" borderId="0" applyProtection="0"/>
    <xf numFmtId="0" fontId="23" fillId="0" borderId="0" applyProtection="0"/>
    <xf numFmtId="0" fontId="58" fillId="0" borderId="0" applyProtection="0"/>
    <xf numFmtId="0" fontId="19" fillId="0" borderId="0" applyProtection="0"/>
    <xf numFmtId="0" fontId="19" fillId="0" borderId="0" applyProtection="0"/>
    <xf numFmtId="2" fontId="51" fillId="0" borderId="0" applyProtection="0"/>
    <xf numFmtId="2" fontId="5" fillId="0" borderId="0" applyProtection="0"/>
    <xf numFmtId="2" fontId="5" fillId="0" borderId="0" applyProtection="0"/>
    <xf numFmtId="0" fontId="94" fillId="4" borderId="0" applyNumberFormat="0" applyBorder="0" applyAlignment="0" applyProtection="0"/>
    <xf numFmtId="0" fontId="94" fillId="4" borderId="0" applyNumberFormat="0" applyBorder="0" applyAlignment="0" applyProtection="0"/>
    <xf numFmtId="0" fontId="94" fillId="4" borderId="0" applyNumberFormat="0" applyBorder="0" applyAlignment="0" applyProtection="0"/>
    <xf numFmtId="0" fontId="94" fillId="4" borderId="0" applyNumberFormat="0" applyBorder="0" applyAlignment="0" applyProtection="0"/>
    <xf numFmtId="0" fontId="94" fillId="4" borderId="0" applyNumberFormat="0" applyBorder="0" applyAlignment="0" applyProtection="0"/>
    <xf numFmtId="0" fontId="94" fillId="4" borderId="0" applyNumberFormat="0" applyBorder="0" applyAlignment="0" applyProtection="0"/>
    <xf numFmtId="0" fontId="95" fillId="0" borderId="4" applyNumberFormat="0" applyFill="0" applyAlignment="0" applyProtection="0"/>
    <xf numFmtId="0" fontId="95" fillId="0" borderId="4" applyNumberFormat="0" applyFill="0" applyAlignment="0" applyProtection="0"/>
    <xf numFmtId="0" fontId="95" fillId="0" borderId="4" applyNumberFormat="0" applyFill="0" applyAlignment="0" applyProtection="0"/>
    <xf numFmtId="0" fontId="95" fillId="0" borderId="4" applyNumberFormat="0" applyFill="0" applyAlignment="0" applyProtection="0"/>
    <xf numFmtId="0" fontId="95" fillId="0" borderId="4" applyNumberFormat="0" applyFill="0" applyAlignment="0" applyProtection="0"/>
    <xf numFmtId="0" fontId="95" fillId="0" borderId="4" applyNumberFormat="0" applyFill="0" applyAlignment="0" applyProtection="0"/>
    <xf numFmtId="0" fontId="96" fillId="0" borderId="5" applyNumberFormat="0" applyFill="0" applyAlignment="0" applyProtection="0"/>
    <xf numFmtId="0" fontId="96" fillId="0" borderId="5" applyNumberFormat="0" applyFill="0" applyAlignment="0" applyProtection="0"/>
    <xf numFmtId="0" fontId="96" fillId="0" borderId="5" applyNumberFormat="0" applyFill="0" applyAlignment="0" applyProtection="0"/>
    <xf numFmtId="0" fontId="96" fillId="0" borderId="5" applyNumberFormat="0" applyFill="0" applyAlignment="0" applyProtection="0"/>
    <xf numFmtId="0" fontId="96" fillId="0" borderId="5" applyNumberFormat="0" applyFill="0" applyAlignment="0" applyProtection="0"/>
    <xf numFmtId="0" fontId="96" fillId="0" borderId="5" applyNumberFormat="0" applyFill="0" applyAlignment="0" applyProtection="0"/>
    <xf numFmtId="0" fontId="97" fillId="0" borderId="6" applyNumberFormat="0" applyFill="0" applyAlignment="0" applyProtection="0"/>
    <xf numFmtId="0" fontId="97" fillId="0" borderId="6" applyNumberFormat="0" applyFill="0" applyAlignment="0" applyProtection="0"/>
    <xf numFmtId="0" fontId="97" fillId="0" borderId="6" applyNumberFormat="0" applyFill="0" applyAlignment="0" applyProtection="0"/>
    <xf numFmtId="0" fontId="97" fillId="0" borderId="6" applyNumberFormat="0" applyFill="0" applyAlignment="0" applyProtection="0"/>
    <xf numFmtId="0" fontId="97" fillId="0" borderId="6" applyNumberFormat="0" applyFill="0" applyAlignment="0" applyProtection="0"/>
    <xf numFmtId="0" fontId="97" fillId="0" borderId="6"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59" fillId="0" borderId="0" applyProtection="0"/>
    <xf numFmtId="0" fontId="60" fillId="0" borderId="0" applyProtection="0"/>
    <xf numFmtId="0" fontId="22" fillId="0" borderId="0" applyProtection="0"/>
    <xf numFmtId="0" fontId="22" fillId="0" borderId="0" applyProtection="0"/>
    <xf numFmtId="0" fontId="1" fillId="0" borderId="0" applyNumberFormat="0" applyFill="0" applyBorder="0" applyProtection="0">
      <alignment wrapText="1"/>
    </xf>
    <xf numFmtId="0" fontId="17" fillId="22" borderId="0" applyNumberFormat="0" applyBorder="0" applyProtection="0">
      <alignment vertical="top" wrapText="1"/>
    </xf>
    <xf numFmtId="0" fontId="1" fillId="0" borderId="0" applyNumberFormat="0" applyFill="0" applyBorder="0" applyProtection="0">
      <alignment horizontal="justify" vertical="top" wrapText="1"/>
    </xf>
    <xf numFmtId="0" fontId="2" fillId="0" borderId="0" applyNumberFormat="0" applyFill="0" applyBorder="0" applyAlignment="0" applyProtection="0">
      <alignment vertical="top"/>
      <protection locked="0"/>
    </xf>
    <xf numFmtId="0" fontId="98" fillId="7" borderId="2" applyNumberFormat="0" applyAlignment="0" applyProtection="0"/>
    <xf numFmtId="0" fontId="98" fillId="7" borderId="2" applyNumberFormat="0" applyAlignment="0" applyProtection="0"/>
    <xf numFmtId="0" fontId="98" fillId="7" borderId="2" applyNumberFormat="0" applyAlignment="0" applyProtection="0"/>
    <xf numFmtId="0" fontId="98" fillId="7" borderId="2" applyNumberFormat="0" applyAlignment="0" applyProtection="0"/>
    <xf numFmtId="0" fontId="98" fillId="7" borderId="2" applyNumberFormat="0" applyAlignment="0" applyProtection="0"/>
    <xf numFmtId="0" fontId="98" fillId="7" borderId="2" applyNumberFormat="0" applyAlignment="0" applyProtection="0"/>
    <xf numFmtId="0" fontId="16" fillId="23" borderId="0"/>
    <xf numFmtId="0" fontId="99" fillId="0" borderId="7" applyNumberFormat="0" applyFill="0" applyAlignment="0" applyProtection="0"/>
    <xf numFmtId="0" fontId="99" fillId="0" borderId="7" applyNumberFormat="0" applyFill="0" applyAlignment="0" applyProtection="0"/>
    <xf numFmtId="0" fontId="99" fillId="0" borderId="7" applyNumberFormat="0" applyFill="0" applyAlignment="0" applyProtection="0"/>
    <xf numFmtId="0" fontId="99" fillId="0" borderId="7" applyNumberFormat="0" applyFill="0" applyAlignment="0" applyProtection="0"/>
    <xf numFmtId="0" fontId="99" fillId="0" borderId="7" applyNumberFormat="0" applyFill="0" applyAlignment="0" applyProtection="0"/>
    <xf numFmtId="0" fontId="99" fillId="0" borderId="7" applyNumberFormat="0" applyFill="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2" fillId="0" borderId="0"/>
    <xf numFmtId="0" fontId="1" fillId="0" borderId="0"/>
    <xf numFmtId="0" fontId="103" fillId="0" borderId="0"/>
    <xf numFmtId="0" fontId="77" fillId="0" borderId="0"/>
    <xf numFmtId="0" fontId="1" fillId="0" borderId="0"/>
    <xf numFmtId="0" fontId="1" fillId="0" borderId="0"/>
    <xf numFmtId="0" fontId="77" fillId="0" borderId="0"/>
    <xf numFmtId="0" fontId="5" fillId="0" borderId="0">
      <alignment vertical="top"/>
    </xf>
    <xf numFmtId="0" fontId="85" fillId="0" borderId="0"/>
    <xf numFmtId="0" fontId="103" fillId="0" borderId="0"/>
    <xf numFmtId="0" fontId="103" fillId="0" borderId="0"/>
    <xf numFmtId="0" fontId="77" fillId="0" borderId="0"/>
    <xf numFmtId="0" fontId="78" fillId="0" borderId="0"/>
    <xf numFmtId="0" fontId="1" fillId="0" borderId="0"/>
    <xf numFmtId="37" fontId="70" fillId="0" borderId="0"/>
    <xf numFmtId="0" fontId="77" fillId="0" borderId="0"/>
    <xf numFmtId="0" fontId="77" fillId="0" borderId="0"/>
    <xf numFmtId="0" fontId="77" fillId="0" borderId="0"/>
    <xf numFmtId="0" fontId="1" fillId="0" borderId="0"/>
    <xf numFmtId="0" fontId="1" fillId="0" borderId="0"/>
    <xf numFmtId="0" fontId="1" fillId="0" borderId="0"/>
    <xf numFmtId="0" fontId="1" fillId="0" borderId="0"/>
    <xf numFmtId="0" fontId="1" fillId="0" borderId="0"/>
    <xf numFmtId="0" fontId="1" fillId="0" borderId="0"/>
    <xf numFmtId="0" fontId="110" fillId="0" borderId="0"/>
    <xf numFmtId="0" fontId="61" fillId="0" borderId="0"/>
    <xf numFmtId="0" fontId="1" fillId="0" borderId="0"/>
    <xf numFmtId="0" fontId="1" fillId="0" borderId="0"/>
    <xf numFmtId="0" fontId="67" fillId="0" borderId="0"/>
    <xf numFmtId="0" fontId="69" fillId="0" borderId="0"/>
    <xf numFmtId="0" fontId="1" fillId="0" borderId="0"/>
    <xf numFmtId="0" fontId="1" fillId="0" borderId="0"/>
    <xf numFmtId="0" fontId="1" fillId="0" borderId="0"/>
    <xf numFmtId="0" fontId="1" fillId="0" borderId="0"/>
    <xf numFmtId="0" fontId="1" fillId="0" borderId="0"/>
    <xf numFmtId="0" fontId="6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7" fillId="0" borderId="0"/>
    <xf numFmtId="0" fontId="1" fillId="0" borderId="0"/>
    <xf numFmtId="0" fontId="110" fillId="0" borderId="0"/>
    <xf numFmtId="0" fontId="110" fillId="0" borderId="0"/>
    <xf numFmtId="0" fontId="45" fillId="0" borderId="0"/>
    <xf numFmtId="0" fontId="77" fillId="0" borderId="0"/>
    <xf numFmtId="0" fontId="1" fillId="0" borderId="0"/>
    <xf numFmtId="0" fontId="89" fillId="0" borderId="0"/>
    <xf numFmtId="0" fontId="1" fillId="0" borderId="0"/>
    <xf numFmtId="0" fontId="77" fillId="0" borderId="0"/>
    <xf numFmtId="0" fontId="77" fillId="0" borderId="0"/>
    <xf numFmtId="0" fontId="5" fillId="0" borderId="0"/>
    <xf numFmtId="0" fontId="103" fillId="0" borderId="0"/>
    <xf numFmtId="0" fontId="1" fillId="0" borderId="0"/>
    <xf numFmtId="0" fontId="103" fillId="0" borderId="0"/>
    <xf numFmtId="0" fontId="51" fillId="0" borderId="0">
      <alignment vertical="top"/>
    </xf>
    <xf numFmtId="0" fontId="5" fillId="0" borderId="0">
      <alignment vertical="top"/>
    </xf>
    <xf numFmtId="0" fontId="1" fillId="0" borderId="0"/>
    <xf numFmtId="0" fontId="1" fillId="0" borderId="0"/>
    <xf numFmtId="0" fontId="1" fillId="0" borderId="0"/>
    <xf numFmtId="0" fontId="5" fillId="0" borderId="0">
      <alignment vertical="top"/>
    </xf>
    <xf numFmtId="0" fontId="69" fillId="0" borderId="0"/>
    <xf numFmtId="0" fontId="5" fillId="0" borderId="0"/>
    <xf numFmtId="0" fontId="5" fillId="0" borderId="0"/>
    <xf numFmtId="0" fontId="5" fillId="0" borderId="0"/>
    <xf numFmtId="0" fontId="5" fillId="0" borderId="0"/>
    <xf numFmtId="0" fontId="1" fillId="0" borderId="0"/>
    <xf numFmtId="0" fontId="1" fillId="0" borderId="0"/>
    <xf numFmtId="0" fontId="45" fillId="0" borderId="0"/>
    <xf numFmtId="0" fontId="45" fillId="0" borderId="0"/>
    <xf numFmtId="0" fontId="45" fillId="0" borderId="0"/>
    <xf numFmtId="0" fontId="45" fillId="0" borderId="0"/>
    <xf numFmtId="0" fontId="4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alignment vertical="top"/>
    </xf>
    <xf numFmtId="0" fontId="5" fillId="0" borderId="0"/>
    <xf numFmtId="0" fontId="5" fillId="0" borderId="0"/>
    <xf numFmtId="0" fontId="5" fillId="0" borderId="0"/>
    <xf numFmtId="0" fontId="5" fillId="0" borderId="0"/>
    <xf numFmtId="0" fontId="77" fillId="0" borderId="0"/>
    <xf numFmtId="170" fontId="21" fillId="0" borderId="0"/>
    <xf numFmtId="0" fontId="11" fillId="0" borderId="0"/>
    <xf numFmtId="0" fontId="3" fillId="0" borderId="0"/>
    <xf numFmtId="0" fontId="14" fillId="0" borderId="0"/>
    <xf numFmtId="0" fontId="1" fillId="25" borderId="8" applyNumberFormat="0" applyFont="0" applyAlignment="0" applyProtection="0"/>
    <xf numFmtId="0" fontId="1" fillId="25" borderId="8" applyNumberFormat="0" applyFont="0" applyAlignment="0" applyProtection="0"/>
    <xf numFmtId="0" fontId="1" fillId="25" borderId="8" applyNumberFormat="0" applyFont="0" applyAlignment="0" applyProtection="0"/>
    <xf numFmtId="0" fontId="1" fillId="25" borderId="8" applyNumberFormat="0" applyFont="0" applyAlignment="0" applyProtection="0"/>
    <xf numFmtId="0" fontId="1" fillId="25" borderId="8" applyNumberFormat="0" applyFont="0" applyAlignment="0" applyProtection="0"/>
    <xf numFmtId="0" fontId="1" fillId="25" borderId="8" applyNumberFormat="0" applyFont="0" applyAlignment="0" applyProtection="0"/>
    <xf numFmtId="0" fontId="101" fillId="20" borderId="9" applyNumberFormat="0" applyAlignment="0" applyProtection="0"/>
    <xf numFmtId="0" fontId="101" fillId="20" borderId="9" applyNumberFormat="0" applyAlignment="0" applyProtection="0"/>
    <xf numFmtId="0" fontId="101" fillId="20" borderId="9" applyNumberFormat="0" applyAlignment="0" applyProtection="0"/>
    <xf numFmtId="0" fontId="101" fillId="20" borderId="9" applyNumberFormat="0" applyAlignment="0" applyProtection="0"/>
    <xf numFmtId="0" fontId="101" fillId="20" borderId="9" applyNumberFormat="0" applyAlignment="0" applyProtection="0"/>
    <xf numFmtId="0" fontId="101" fillId="20" borderId="9" applyNumberFormat="0" applyAlignment="0" applyProtection="0"/>
    <xf numFmtId="40" fontId="62" fillId="26" borderId="0">
      <alignment horizontal="right"/>
    </xf>
    <xf numFmtId="0" fontId="63" fillId="26" borderId="0">
      <alignment horizontal="right"/>
    </xf>
    <xf numFmtId="0" fontId="64" fillId="26" borderId="10"/>
    <xf numFmtId="0" fontId="64" fillId="0" borderId="0" applyBorder="0">
      <alignment horizontal="centerContinuous"/>
    </xf>
    <xf numFmtId="0" fontId="65" fillId="0" borderId="0" applyBorder="0">
      <alignment horizontal="centerContinuous"/>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89"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10"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6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1" fillId="0" borderId="0" applyFont="0" applyFill="0" applyBorder="0" applyAlignment="0" applyProtection="0"/>
    <xf numFmtId="9" fontId="6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0" fontId="37" fillId="0" borderId="11">
      <alignment horizontal="center"/>
    </xf>
    <xf numFmtId="3" fontId="36" fillId="0" borderId="0" applyFont="0" applyFill="0" applyBorder="0" applyAlignment="0" applyProtection="0"/>
    <xf numFmtId="0" fontId="36" fillId="27" borderId="0" applyNumberFormat="0" applyFont="0" applyBorder="0" applyAlignment="0" applyProtection="0"/>
    <xf numFmtId="4" fontId="43" fillId="24" borderId="12" applyNumberFormat="0" applyProtection="0">
      <alignment vertical="center"/>
    </xf>
    <xf numFmtId="4" fontId="44" fillId="28" borderId="12" applyNumberFormat="0" applyProtection="0">
      <alignment vertical="center"/>
    </xf>
    <xf numFmtId="4" fontId="43" fillId="28" borderId="12" applyNumberFormat="0" applyProtection="0">
      <alignment horizontal="left" vertical="center" indent="1"/>
    </xf>
    <xf numFmtId="0" fontId="43" fillId="28" borderId="12" applyNumberFormat="0" applyProtection="0">
      <alignment horizontal="left" vertical="top" indent="1"/>
    </xf>
    <xf numFmtId="4" fontId="43" fillId="29" borderId="0" applyNumberFormat="0" applyProtection="0">
      <alignment horizontal="left" vertical="center" indent="1"/>
    </xf>
    <xf numFmtId="4" fontId="45" fillId="3" borderId="12" applyNumberFormat="0" applyProtection="0">
      <alignment horizontal="right" vertical="center"/>
    </xf>
    <xf numFmtId="4" fontId="45" fillId="9" borderId="12" applyNumberFormat="0" applyProtection="0">
      <alignment horizontal="right" vertical="center"/>
    </xf>
    <xf numFmtId="4" fontId="45" fillId="17" borderId="12" applyNumberFormat="0" applyProtection="0">
      <alignment horizontal="right" vertical="center"/>
    </xf>
    <xf numFmtId="4" fontId="45" fillId="11" borderId="12" applyNumberFormat="0" applyProtection="0">
      <alignment horizontal="right" vertical="center"/>
    </xf>
    <xf numFmtId="4" fontId="45" fillId="15" borderId="12" applyNumberFormat="0" applyProtection="0">
      <alignment horizontal="right" vertical="center"/>
    </xf>
    <xf numFmtId="4" fontId="45" fillId="19" borderId="12" applyNumberFormat="0" applyProtection="0">
      <alignment horizontal="right" vertical="center"/>
    </xf>
    <xf numFmtId="4" fontId="45" fillId="18" borderId="12" applyNumberFormat="0" applyProtection="0">
      <alignment horizontal="right" vertical="center"/>
    </xf>
    <xf numFmtId="4" fontId="45" fillId="30" borderId="12" applyNumberFormat="0" applyProtection="0">
      <alignment horizontal="right" vertical="center"/>
    </xf>
    <xf numFmtId="4" fontId="45" fillId="10" borderId="12" applyNumberFormat="0" applyProtection="0">
      <alignment horizontal="right" vertical="center"/>
    </xf>
    <xf numFmtId="4" fontId="43" fillId="31" borderId="13" applyNumberFormat="0" applyProtection="0">
      <alignment horizontal="left" vertical="center" indent="1"/>
    </xf>
    <xf numFmtId="4" fontId="45" fillId="32" borderId="0" applyNumberFormat="0" applyProtection="0">
      <alignment horizontal="left" vertical="center" indent="1"/>
    </xf>
    <xf numFmtId="4" fontId="46" fillId="33" borderId="0" applyNumberFormat="0" applyProtection="0">
      <alignment horizontal="left" vertical="center" indent="1"/>
    </xf>
    <xf numFmtId="4" fontId="45" fillId="34" borderId="12" applyNumberFormat="0" applyProtection="0">
      <alignment horizontal="right" vertical="center"/>
    </xf>
    <xf numFmtId="4" fontId="45" fillId="32" borderId="0" applyNumberFormat="0" applyProtection="0">
      <alignment horizontal="left" vertical="center" indent="1"/>
    </xf>
    <xf numFmtId="4" fontId="45" fillId="29" borderId="0" applyNumberFormat="0" applyProtection="0">
      <alignment horizontal="left" vertical="center" indent="1"/>
    </xf>
    <xf numFmtId="0" fontId="1" fillId="33" borderId="12" applyNumberFormat="0" applyProtection="0">
      <alignment horizontal="left" vertical="center" indent="1"/>
    </xf>
    <xf numFmtId="0" fontId="1" fillId="33" borderId="12" applyNumberFormat="0" applyProtection="0">
      <alignment horizontal="left" vertical="top" indent="1"/>
    </xf>
    <xf numFmtId="0" fontId="1" fillId="29" borderId="12" applyNumberFormat="0" applyProtection="0">
      <alignment horizontal="left" vertical="center" indent="1"/>
    </xf>
    <xf numFmtId="0" fontId="1" fillId="29" borderId="12" applyNumberFormat="0" applyProtection="0">
      <alignment horizontal="left" vertical="top" indent="1"/>
    </xf>
    <xf numFmtId="0" fontId="1" fillId="35" borderId="12" applyNumberFormat="0" applyProtection="0">
      <alignment horizontal="left" vertical="center" indent="1"/>
    </xf>
    <xf numFmtId="0" fontId="1" fillId="35" borderId="12" applyNumberFormat="0" applyProtection="0">
      <alignment horizontal="left" vertical="top" indent="1"/>
    </xf>
    <xf numFmtId="0" fontId="1" fillId="36" borderId="12" applyNumberFormat="0" applyProtection="0">
      <alignment horizontal="left" vertical="center" indent="1"/>
    </xf>
    <xf numFmtId="0" fontId="1" fillId="36" borderId="12" applyNumberFormat="0" applyProtection="0">
      <alignment horizontal="left" vertical="top" indent="1"/>
    </xf>
    <xf numFmtId="4" fontId="45" fillId="37" borderId="12" applyNumberFormat="0" applyProtection="0">
      <alignment vertical="center"/>
    </xf>
    <xf numFmtId="4" fontId="47" fillId="37" borderId="12" applyNumberFormat="0" applyProtection="0">
      <alignment vertical="center"/>
    </xf>
    <xf numFmtId="4" fontId="45" fillId="37" borderId="12" applyNumberFormat="0" applyProtection="0">
      <alignment horizontal="left" vertical="center" indent="1"/>
    </xf>
    <xf numFmtId="0" fontId="45" fillId="37" borderId="12" applyNumberFormat="0" applyProtection="0">
      <alignment horizontal="left" vertical="top" indent="1"/>
    </xf>
    <xf numFmtId="4" fontId="45" fillId="32" borderId="12" applyNumberFormat="0" applyProtection="0">
      <alignment horizontal="right" vertical="center"/>
    </xf>
    <xf numFmtId="4" fontId="47" fillId="32" borderId="12" applyNumberFormat="0" applyProtection="0">
      <alignment horizontal="right" vertical="center"/>
    </xf>
    <xf numFmtId="4" fontId="45" fillId="34" borderId="12" applyNumberFormat="0" applyProtection="0">
      <alignment horizontal="left" vertical="center" indent="1"/>
    </xf>
    <xf numFmtId="0" fontId="45" fillId="29" borderId="12" applyNumberFormat="0" applyProtection="0">
      <alignment horizontal="left" vertical="top" indent="1"/>
    </xf>
    <xf numFmtId="4" fontId="48" fillId="38" borderId="0" applyNumberFormat="0" applyProtection="0">
      <alignment horizontal="left" vertical="center" indent="1"/>
    </xf>
    <xf numFmtId="4" fontId="33" fillId="32" borderId="12" applyNumberFormat="0" applyProtection="0">
      <alignment horizontal="right" vertical="center"/>
    </xf>
    <xf numFmtId="167" fontId="1" fillId="0" borderId="0">
      <alignment horizontal="left" wrapText="1"/>
    </xf>
    <xf numFmtId="0" fontId="1" fillId="22" borderId="0" applyNumberFormat="0" applyFont="0" applyBorder="0" applyAlignment="0" applyProtection="0"/>
    <xf numFmtId="0" fontId="1" fillId="22" borderId="0" applyNumberFormat="0" applyFont="0" applyBorder="0" applyAlignment="0" applyProtection="0"/>
    <xf numFmtId="0" fontId="1" fillId="22" borderId="0" applyNumberFormat="0" applyFont="0" applyBorder="0" applyAlignment="0" applyProtection="0"/>
    <xf numFmtId="0" fontId="1" fillId="22" borderId="0" applyNumberFormat="0" applyFont="0" applyBorder="0" applyAlignment="0" applyProtection="0"/>
    <xf numFmtId="0" fontId="1" fillId="22" borderId="0" applyNumberFormat="0" applyFont="0" applyBorder="0" applyAlignment="0" applyProtection="0"/>
    <xf numFmtId="0" fontId="1" fillId="22" borderId="0" applyNumberFormat="0" applyFont="0" applyBorder="0" applyAlignment="0" applyProtection="0"/>
    <xf numFmtId="0" fontId="71" fillId="39" borderId="0" applyNumberFormat="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alignment wrapText="1"/>
    </xf>
    <xf numFmtId="0" fontId="72" fillId="0" borderId="0" applyNumberFormat="0" applyFill="0" applyBorder="0" applyAlignment="0" applyProtection="0"/>
    <xf numFmtId="0" fontId="72" fillId="0" borderId="0" applyNumberFormat="0" applyFill="0" applyBorder="0" applyAlignment="0" applyProtection="0">
      <alignment wrapText="1"/>
    </xf>
    <xf numFmtId="0" fontId="73" fillId="39" borderId="0" applyNumberFormat="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alignment wrapText="1"/>
    </xf>
    <xf numFmtId="0" fontId="22" fillId="0" borderId="0" applyNumberFormat="0" applyFill="0" applyBorder="0" applyAlignment="0" applyProtection="0"/>
    <xf numFmtId="0" fontId="22" fillId="0" borderId="0" applyNumberFormat="0" applyFill="0" applyBorder="0" applyAlignment="0" applyProtection="0">
      <alignment wrapText="1"/>
    </xf>
    <xf numFmtId="0" fontId="17" fillId="0" borderId="0" applyNumberFormat="0" applyFill="0" applyBorder="0" applyAlignment="0" applyProtection="0"/>
    <xf numFmtId="0" fontId="74" fillId="40" borderId="0" applyNumberFormat="0" applyBorder="0" applyAlignment="0" applyProtection="0"/>
    <xf numFmtId="0" fontId="74" fillId="40" borderId="0" applyNumberFormat="0" applyBorder="0" applyAlignment="0" applyProtection="0">
      <alignment wrapText="1"/>
    </xf>
    <xf numFmtId="0" fontId="74" fillId="40" borderId="0" applyNumberFormat="0" applyBorder="0" applyAlignment="0" applyProtection="0"/>
    <xf numFmtId="0" fontId="74" fillId="40" borderId="0" applyNumberFormat="0" applyBorder="0" applyAlignment="0" applyProtection="0">
      <alignment wrapText="1"/>
    </xf>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Protection="0">
      <alignment horizontal="center"/>
    </xf>
    <xf numFmtId="0" fontId="75" fillId="40" borderId="0" applyNumberFormat="0" applyBorder="0" applyAlignment="0" applyProtection="0"/>
    <xf numFmtId="0" fontId="1" fillId="0" borderId="0" applyNumberFormat="0" applyFont="0" applyFill="0" applyBorder="0" applyProtection="0">
      <alignment horizontal="right"/>
    </xf>
    <xf numFmtId="0" fontId="1" fillId="0" borderId="0" applyNumberFormat="0" applyFont="0" applyFill="0" applyBorder="0" applyProtection="0">
      <alignment horizontal="left"/>
    </xf>
    <xf numFmtId="0" fontId="16" fillId="0" borderId="0" applyNumberFormat="0" applyFill="0" applyBorder="0" applyAlignment="0" applyProtection="0"/>
    <xf numFmtId="0" fontId="76" fillId="0" borderId="0" applyNumberFormat="0" applyFill="0" applyBorder="0" applyAlignment="0" applyProtection="0"/>
    <xf numFmtId="0" fontId="1" fillId="22" borderId="0" applyNumberFormat="0" applyFont="0" applyBorder="0" applyAlignment="0" applyProtection="0"/>
    <xf numFmtId="168" fontId="1" fillId="0" borderId="0" applyFont="0" applyFill="0" applyBorder="0" applyAlignment="0" applyProtection="0"/>
    <xf numFmtId="2" fontId="1" fillId="0" borderId="0" applyFont="0" applyFill="0" applyBorder="0" applyAlignment="0" applyProtection="0"/>
    <xf numFmtId="164" fontId="1" fillId="0" borderId="0" applyFont="0" applyFill="0" applyBorder="0" applyAlignment="0" applyProtection="0"/>
    <xf numFmtId="0" fontId="104" fillId="0" borderId="0" applyNumberFormat="0" applyFill="0" applyBorder="0" applyAlignment="0" applyProtection="0"/>
    <xf numFmtId="0" fontId="45" fillId="0" borderId="14" applyNumberFormat="0" applyFill="0" applyAlignment="0" applyProtection="0"/>
    <xf numFmtId="0" fontId="1" fillId="0" borderId="11" applyNumberFormat="0" applyFont="0" applyFill="0" applyAlignment="0" applyProtection="0"/>
    <xf numFmtId="0" fontId="38" fillId="0" borderId="0" applyNumberFormat="0" applyBorder="0" applyAlignment="0"/>
    <xf numFmtId="0" fontId="39" fillId="0" borderId="0" applyNumberFormat="0" applyBorder="0" applyAlignment="0"/>
    <xf numFmtId="0" fontId="40" fillId="0" borderId="0" applyNumberFormat="0" applyBorder="0" applyAlignment="0"/>
    <xf numFmtId="0" fontId="40" fillId="0" borderId="0" applyNumberFormat="0" applyBorder="0" applyAlignment="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13" fillId="0" borderId="0"/>
  </cellStyleXfs>
  <cellXfs count="779">
    <xf numFmtId="0" fontId="0" fillId="0" borderId="0" xfId="0"/>
    <xf numFmtId="0" fontId="4" fillId="0" borderId="0" xfId="557" applyFont="1" applyAlignment="1">
      <alignment horizontal="right"/>
    </xf>
    <xf numFmtId="0" fontId="6" fillId="0" borderId="0" xfId="0" applyFont="1"/>
    <xf numFmtId="0" fontId="4" fillId="0" borderId="0" xfId="0" applyFont="1" applyAlignment="1">
      <alignment horizontal="left"/>
    </xf>
    <xf numFmtId="0" fontId="7" fillId="0" borderId="0" xfId="0" applyFont="1"/>
    <xf numFmtId="0" fontId="4" fillId="0" borderId="0" xfId="0" applyFont="1" applyAlignment="1">
      <alignment horizontal="centerContinuous"/>
    </xf>
    <xf numFmtId="0" fontId="0" fillId="0" borderId="0" xfId="0" applyAlignment="1">
      <alignment horizontal="centerContinuous"/>
    </xf>
    <xf numFmtId="0" fontId="0" fillId="0" borderId="0" xfId="0" applyBorder="1"/>
    <xf numFmtId="0" fontId="7" fillId="0" borderId="0" xfId="0" applyFont="1" applyAlignment="1">
      <alignment horizontal="centerContinuous"/>
    </xf>
    <xf numFmtId="0" fontId="4" fillId="0" borderId="0" xfId="0" applyFont="1" applyBorder="1"/>
    <xf numFmtId="0" fontId="3" fillId="0" borderId="0" xfId="557"/>
    <xf numFmtId="10" fontId="3" fillId="0" borderId="0" xfId="557" applyNumberFormat="1" applyProtection="1"/>
    <xf numFmtId="0" fontId="8" fillId="0" borderId="0" xfId="557" applyFont="1"/>
    <xf numFmtId="0" fontId="8" fillId="0" borderId="0" xfId="557" applyFont="1" applyAlignment="1">
      <alignment horizontal="centerContinuous"/>
    </xf>
    <xf numFmtId="0" fontId="9" fillId="0" borderId="0" xfId="557" applyFont="1" applyAlignment="1">
      <alignment horizontal="centerContinuous"/>
    </xf>
    <xf numFmtId="0" fontId="4" fillId="0" borderId="0" xfId="557" applyFont="1" applyAlignment="1" applyProtection="1">
      <alignment horizontal="centerContinuous"/>
    </xf>
    <xf numFmtId="0" fontId="3" fillId="0" borderId="0" xfId="557" applyBorder="1"/>
    <xf numFmtId="0" fontId="4" fillId="0" borderId="0" xfId="556" applyFont="1" applyAlignment="1">
      <alignment horizontal="center"/>
    </xf>
    <xf numFmtId="0" fontId="11" fillId="0" borderId="0" xfId="556"/>
    <xf numFmtId="2" fontId="11" fillId="0" borderId="0" xfId="556" applyNumberFormat="1"/>
    <xf numFmtId="10" fontId="11" fillId="0" borderId="0" xfId="556" applyNumberFormat="1"/>
    <xf numFmtId="10" fontId="11" fillId="0" borderId="0" xfId="576" applyNumberFormat="1" applyFont="1"/>
    <xf numFmtId="0" fontId="12" fillId="0" borderId="0" xfId="556" applyFont="1"/>
    <xf numFmtId="2" fontId="12" fillId="0" borderId="0" xfId="556" applyNumberFormat="1" applyFont="1"/>
    <xf numFmtId="10" fontId="12" fillId="0" borderId="0" xfId="556" applyNumberFormat="1" applyFont="1"/>
    <xf numFmtId="10" fontId="12" fillId="0" borderId="0" xfId="576" applyNumberFormat="1" applyFont="1"/>
    <xf numFmtId="0" fontId="4" fillId="0" borderId="0" xfId="0" applyFont="1"/>
    <xf numFmtId="0" fontId="4" fillId="0" borderId="0" xfId="0" applyFont="1" applyAlignment="1">
      <alignment horizontal="right"/>
    </xf>
    <xf numFmtId="0" fontId="4" fillId="0" borderId="0" xfId="0" applyFont="1" applyBorder="1" applyAlignment="1">
      <alignment horizontal="right"/>
    </xf>
    <xf numFmtId="0" fontId="14" fillId="0" borderId="0" xfId="558"/>
    <xf numFmtId="0" fontId="4" fillId="0" borderId="16" xfId="0" applyFont="1" applyBorder="1"/>
    <xf numFmtId="0" fontId="4" fillId="0" borderId="17" xfId="0" applyFont="1" applyBorder="1"/>
    <xf numFmtId="10" fontId="4" fillId="0" borderId="18" xfId="576" applyNumberFormat="1" applyFont="1" applyBorder="1"/>
    <xf numFmtId="0" fontId="4" fillId="0" borderId="19" xfId="0" applyFont="1" applyBorder="1"/>
    <xf numFmtId="0" fontId="13" fillId="0" borderId="19" xfId="0" applyFont="1" applyBorder="1"/>
    <xf numFmtId="0" fontId="4" fillId="0" borderId="20" xfId="0" applyFont="1" applyBorder="1"/>
    <xf numFmtId="0" fontId="4" fillId="0" borderId="11" xfId="0" applyFont="1" applyBorder="1"/>
    <xf numFmtId="0" fontId="6" fillId="0" borderId="0" xfId="0" applyFont="1" applyFill="1" applyBorder="1"/>
    <xf numFmtId="0" fontId="0" fillId="0" borderId="0" xfId="0" applyAlignment="1"/>
    <xf numFmtId="2" fontId="4" fillId="0" borderId="21" xfId="576" applyNumberFormat="1" applyFont="1" applyBorder="1"/>
    <xf numFmtId="0" fontId="2" fillId="0" borderId="0" xfId="430" applyAlignment="1" applyProtection="1"/>
    <xf numFmtId="10" fontId="6" fillId="0" borderId="0" xfId="576" applyNumberFormat="1" applyFont="1" applyBorder="1" applyAlignment="1">
      <alignment horizontal="center"/>
    </xf>
    <xf numFmtId="10" fontId="6" fillId="0" borderId="22" xfId="576" applyNumberFormat="1" applyFont="1" applyBorder="1" applyAlignment="1">
      <alignment horizontal="center"/>
    </xf>
    <xf numFmtId="0" fontId="10" fillId="0" borderId="0" xfId="0" applyFont="1" applyAlignment="1">
      <alignment horizontal="centerContinuous"/>
    </xf>
    <xf numFmtId="0" fontId="0" fillId="26" borderId="0" xfId="0" applyFill="1"/>
    <xf numFmtId="0" fontId="7" fillId="26" borderId="0" xfId="0" applyFont="1" applyFill="1" applyAlignment="1">
      <alignment horizontal="centerContinuous"/>
    </xf>
    <xf numFmtId="0" fontId="6" fillId="26" borderId="0" xfId="0" applyFont="1" applyFill="1" applyAlignment="1">
      <alignment horizontal="centerContinuous"/>
    </xf>
    <xf numFmtId="0" fontId="0" fillId="26" borderId="0" xfId="0" applyFill="1" applyAlignment="1">
      <alignment horizontal="centerContinuous"/>
    </xf>
    <xf numFmtId="0" fontId="4" fillId="26" borderId="0" xfId="0" applyFont="1" applyFill="1" applyAlignment="1">
      <alignment horizontal="centerContinuous"/>
    </xf>
    <xf numFmtId="0" fontId="6" fillId="26" borderId="0" xfId="0" applyFont="1" applyFill="1"/>
    <xf numFmtId="0" fontId="6" fillId="26" borderId="0" xfId="0" applyFont="1" applyFill="1" applyBorder="1"/>
    <xf numFmtId="10" fontId="13" fillId="0" borderId="21" xfId="0" applyNumberFormat="1" applyFont="1" applyBorder="1"/>
    <xf numFmtId="0" fontId="30" fillId="26" borderId="0" xfId="0" applyFont="1" applyFill="1" applyAlignment="1">
      <alignment horizontal="centerContinuous"/>
    </xf>
    <xf numFmtId="0" fontId="4" fillId="0" borderId="23" xfId="0" applyFont="1" applyBorder="1"/>
    <xf numFmtId="0" fontId="4" fillId="0" borderId="24" xfId="0" applyFont="1" applyBorder="1"/>
    <xf numFmtId="0" fontId="4" fillId="26" borderId="25" xfId="0" applyFont="1" applyFill="1" applyBorder="1" applyAlignment="1">
      <alignment horizontal="center"/>
    </xf>
    <xf numFmtId="0" fontId="4" fillId="26" borderId="19" xfId="0" applyFont="1" applyFill="1" applyBorder="1"/>
    <xf numFmtId="0" fontId="20" fillId="26" borderId="0" xfId="0" applyFont="1" applyFill="1"/>
    <xf numFmtId="0" fontId="30" fillId="26" borderId="0" xfId="557" applyFont="1" applyFill="1" applyAlignment="1">
      <alignment horizontal="right"/>
    </xf>
    <xf numFmtId="0" fontId="20" fillId="26" borderId="0" xfId="0" applyFont="1" applyFill="1" applyAlignment="1">
      <alignment horizontal="centerContinuous"/>
    </xf>
    <xf numFmtId="0" fontId="18" fillId="26" borderId="0" xfId="0" applyFont="1" applyFill="1" applyAlignment="1">
      <alignment horizontal="centerContinuous"/>
    </xf>
    <xf numFmtId="0" fontId="6" fillId="26" borderId="0" xfId="0" applyFont="1" applyFill="1" applyBorder="1" applyAlignment="1">
      <alignment horizontal="center" vertical="center"/>
    </xf>
    <xf numFmtId="0" fontId="18" fillId="26" borderId="23" xfId="0" applyFont="1" applyFill="1" applyBorder="1" applyAlignment="1">
      <alignment horizontal="centerContinuous"/>
    </xf>
    <xf numFmtId="0" fontId="6" fillId="26" borderId="24" xfId="0" applyFont="1" applyFill="1" applyBorder="1" applyAlignment="1">
      <alignment horizontal="centerContinuous"/>
    </xf>
    <xf numFmtId="0" fontId="4" fillId="26" borderId="24" xfId="0" applyFont="1" applyFill="1" applyBorder="1" applyAlignment="1">
      <alignment horizontal="centerContinuous"/>
    </xf>
    <xf numFmtId="0" fontId="4" fillId="26" borderId="26" xfId="0" applyFont="1" applyFill="1" applyBorder="1" applyAlignment="1">
      <alignment horizontal="centerContinuous"/>
    </xf>
    <xf numFmtId="0" fontId="6" fillId="26" borderId="27" xfId="0" applyFont="1" applyFill="1" applyBorder="1" applyAlignment="1">
      <alignment horizontal="center" vertical="center"/>
    </xf>
    <xf numFmtId="0" fontId="4" fillId="26" borderId="16" xfId="0" applyFont="1" applyFill="1" applyBorder="1" applyAlignment="1">
      <alignment horizontal="centerContinuous"/>
    </xf>
    <xf numFmtId="0" fontId="6" fillId="26" borderId="17" xfId="0" applyFont="1" applyFill="1" applyBorder="1" applyAlignment="1">
      <alignment horizontal="centerContinuous"/>
    </xf>
    <xf numFmtId="0" fontId="4" fillId="26" borderId="19" xfId="0" applyFont="1" applyFill="1" applyBorder="1" applyAlignment="1">
      <alignment horizontal="center" vertical="center"/>
    </xf>
    <xf numFmtId="0" fontId="4" fillId="26" borderId="19" xfId="0" applyFont="1" applyFill="1" applyBorder="1" applyAlignment="1">
      <alignment horizontal="center" vertical="center" wrapText="1"/>
    </xf>
    <xf numFmtId="10" fontId="6" fillId="0" borderId="29" xfId="576" applyNumberFormat="1" applyFont="1" applyBorder="1"/>
    <xf numFmtId="10" fontId="6" fillId="0" borderId="30" xfId="576" applyNumberFormat="1" applyFont="1" applyBorder="1"/>
    <xf numFmtId="10" fontId="6" fillId="0" borderId="31" xfId="576" applyNumberFormat="1" applyFont="1" applyBorder="1" applyAlignment="1">
      <alignment horizontal="center"/>
    </xf>
    <xf numFmtId="10" fontId="6" fillId="0" borderId="24" xfId="576" applyNumberFormat="1" applyFont="1" applyBorder="1" applyAlignment="1">
      <alignment horizontal="center"/>
    </xf>
    <xf numFmtId="10" fontId="6" fillId="0" borderId="32" xfId="576" applyNumberFormat="1" applyFont="1" applyBorder="1"/>
    <xf numFmtId="2" fontId="0" fillId="0" borderId="0" xfId="0" applyNumberFormat="1" applyBorder="1" applyAlignment="1">
      <alignment horizontal="center"/>
    </xf>
    <xf numFmtId="0" fontId="12" fillId="0" borderId="0" xfId="0" applyFont="1" applyBorder="1"/>
    <xf numFmtId="2" fontId="29" fillId="0" borderId="0" xfId="0" applyNumberFormat="1" applyFont="1" applyBorder="1" applyAlignment="1">
      <alignment horizontal="center"/>
    </xf>
    <xf numFmtId="0" fontId="1" fillId="0" borderId="0" xfId="485"/>
    <xf numFmtId="0" fontId="1" fillId="0" borderId="0" xfId="485" applyBorder="1"/>
    <xf numFmtId="0" fontId="6" fillId="0" borderId="0" xfId="485" applyFont="1" applyBorder="1" applyAlignment="1">
      <alignment horizontal="center"/>
    </xf>
    <xf numFmtId="0" fontId="7" fillId="0" borderId="0" xfId="485" applyFont="1"/>
    <xf numFmtId="0" fontId="6" fillId="0" borderId="0" xfId="485" applyFont="1" applyBorder="1"/>
    <xf numFmtId="0" fontId="4" fillId="26" borderId="16" xfId="0" applyFont="1" applyFill="1" applyBorder="1" applyAlignment="1">
      <alignment horizontal="center" vertical="center"/>
    </xf>
    <xf numFmtId="0" fontId="4" fillId="0" borderId="0" xfId="485" applyFont="1" applyAlignment="1">
      <alignment horizontal="centerContinuous"/>
    </xf>
    <xf numFmtId="0" fontId="5" fillId="0" borderId="0" xfId="485" applyFont="1" applyAlignment="1">
      <alignment horizontal="centerContinuous"/>
    </xf>
    <xf numFmtId="0" fontId="1" fillId="0" borderId="0" xfId="485" applyAlignment="1">
      <alignment horizontal="centerContinuous"/>
    </xf>
    <xf numFmtId="0" fontId="17" fillId="0" borderId="16" xfId="485" applyFont="1" applyBorder="1"/>
    <xf numFmtId="0" fontId="22" fillId="26" borderId="17" xfId="485" applyFont="1" applyFill="1" applyBorder="1" applyAlignment="1">
      <alignment horizontal="centerContinuous"/>
    </xf>
    <xf numFmtId="0" fontId="4" fillId="26" borderId="17" xfId="485" applyFont="1" applyFill="1" applyBorder="1" applyAlignment="1">
      <alignment horizontal="center"/>
    </xf>
    <xf numFmtId="0" fontId="22" fillId="26" borderId="17" xfId="485" applyFont="1" applyFill="1" applyBorder="1" applyAlignment="1"/>
    <xf numFmtId="0" fontId="4" fillId="26" borderId="17" xfId="485" applyFont="1" applyFill="1" applyBorder="1" applyAlignment="1">
      <alignment horizontal="centerContinuous"/>
    </xf>
    <xf numFmtId="0" fontId="4" fillId="26" borderId="17" xfId="485" applyFont="1" applyFill="1" applyBorder="1" applyAlignment="1"/>
    <xf numFmtId="0" fontId="4" fillId="26" borderId="34" xfId="485" applyFont="1" applyFill="1" applyBorder="1" applyAlignment="1">
      <alignment horizontal="centerContinuous"/>
    </xf>
    <xf numFmtId="0" fontId="4" fillId="26" borderId="20" xfId="485" applyFont="1" applyFill="1" applyBorder="1"/>
    <xf numFmtId="0" fontId="4" fillId="26" borderId="11" xfId="485" applyFont="1" applyFill="1" applyBorder="1"/>
    <xf numFmtId="0" fontId="4" fillId="26" borderId="11" xfId="485" applyFont="1" applyFill="1" applyBorder="1" applyAlignment="1">
      <alignment horizontal="center"/>
    </xf>
    <xf numFmtId="0" fontId="4" fillId="0" borderId="11" xfId="485" applyFont="1" applyBorder="1" applyAlignment="1">
      <alignment horizontal="center"/>
    </xf>
    <xf numFmtId="0" fontId="7" fillId="0" borderId="35" xfId="485" applyFont="1" applyBorder="1"/>
    <xf numFmtId="0" fontId="4" fillId="0" borderId="19" xfId="485" applyFont="1" applyBorder="1"/>
    <xf numFmtId="0" fontId="6" fillId="0" borderId="29" xfId="485" applyFont="1" applyBorder="1"/>
    <xf numFmtId="10" fontId="6" fillId="0" borderId="0" xfId="485" applyNumberFormat="1" applyFont="1" applyBorder="1" applyAlignment="1">
      <alignment horizontal="center"/>
    </xf>
    <xf numFmtId="0" fontId="5" fillId="0" borderId="0" xfId="485" applyFont="1" applyBorder="1"/>
    <xf numFmtId="0" fontId="5" fillId="0" borderId="0" xfId="485" applyFont="1" applyBorder="1" applyAlignment="1">
      <alignment horizontal="center"/>
    </xf>
    <xf numFmtId="0" fontId="6" fillId="0" borderId="22" xfId="485" applyFont="1" applyBorder="1"/>
    <xf numFmtId="0" fontId="6" fillId="0" borderId="22" xfId="485" applyFont="1" applyBorder="1" applyAlignment="1">
      <alignment horizontal="center"/>
    </xf>
    <xf numFmtId="10" fontId="6" fillId="0" borderId="22" xfId="485" applyNumberFormat="1" applyFont="1" applyBorder="1" applyAlignment="1">
      <alignment horizontal="center"/>
    </xf>
    <xf numFmtId="10" fontId="6" fillId="0" borderId="0" xfId="485" applyNumberFormat="1" applyFont="1" applyBorder="1"/>
    <xf numFmtId="0" fontId="5" fillId="0" borderId="19" xfId="485" applyFont="1" applyBorder="1"/>
    <xf numFmtId="0" fontId="4" fillId="0" borderId="0" xfId="485" applyFont="1" applyBorder="1"/>
    <xf numFmtId="1" fontId="6" fillId="0" borderId="0" xfId="485" applyNumberFormat="1" applyFont="1" applyBorder="1" applyAlignment="1">
      <alignment horizontal="center"/>
    </xf>
    <xf numFmtId="0" fontId="1" fillId="0" borderId="0" xfId="485" applyFont="1"/>
    <xf numFmtId="0" fontId="6" fillId="0" borderId="31" xfId="485" applyFont="1" applyBorder="1"/>
    <xf numFmtId="0" fontId="6" fillId="0" borderId="31" xfId="485" applyFont="1" applyBorder="1" applyAlignment="1">
      <alignment horizontal="center"/>
    </xf>
    <xf numFmtId="10" fontId="6" fillId="0" borderId="31" xfId="485" applyNumberFormat="1" applyFont="1" applyBorder="1" applyAlignment="1">
      <alignment horizontal="center"/>
    </xf>
    <xf numFmtId="0" fontId="4" fillId="0" borderId="23" xfId="485" applyFont="1" applyBorder="1"/>
    <xf numFmtId="0" fontId="6" fillId="0" borderId="24" xfId="485" applyFont="1" applyBorder="1"/>
    <xf numFmtId="0" fontId="6" fillId="0" borderId="24" xfId="485" applyFont="1" applyBorder="1" applyAlignment="1">
      <alignment horizontal="center"/>
    </xf>
    <xf numFmtId="10" fontId="6" fillId="0" borderId="24" xfId="485" applyNumberFormat="1" applyFont="1" applyBorder="1" applyAlignment="1">
      <alignment horizontal="center"/>
    </xf>
    <xf numFmtId="10" fontId="6" fillId="0" borderId="24" xfId="485" applyNumberFormat="1" applyFont="1" applyBorder="1"/>
    <xf numFmtId="10" fontId="4" fillId="0" borderId="36" xfId="576" applyNumberFormat="1" applyFont="1" applyBorder="1"/>
    <xf numFmtId="10" fontId="7" fillId="0" borderId="0" xfId="485" applyNumberFormat="1" applyFont="1" applyAlignment="1">
      <alignment horizontal="center"/>
    </xf>
    <xf numFmtId="0" fontId="23" fillId="0" borderId="0" xfId="485" applyFont="1"/>
    <xf numFmtId="0" fontId="26" fillId="0" borderId="0" xfId="485" applyFont="1"/>
    <xf numFmtId="0" fontId="27" fillId="0" borderId="0" xfId="485" applyFont="1"/>
    <xf numFmtId="0" fontId="28" fillId="0" borderId="0" xfId="485" applyFont="1"/>
    <xf numFmtId="0" fontId="7" fillId="0" borderId="0" xfId="0" applyFont="1" applyBorder="1"/>
    <xf numFmtId="0" fontId="4" fillId="26" borderId="0" xfId="485" applyFont="1" applyFill="1" applyAlignment="1">
      <alignment horizontal="centerContinuous"/>
    </xf>
    <xf numFmtId="0" fontId="5" fillId="26" borderId="0" xfId="0" applyFont="1" applyFill="1" applyAlignment="1">
      <alignment horizontal="centerContinuous"/>
    </xf>
    <xf numFmtId="0" fontId="4" fillId="0" borderId="0" xfId="485" applyFont="1" applyAlignment="1">
      <alignment horizontal="right"/>
    </xf>
    <xf numFmtId="0" fontId="4" fillId="0" borderId="0" xfId="557" applyFont="1" applyAlignment="1" applyProtection="1">
      <alignment horizontal="right"/>
    </xf>
    <xf numFmtId="0" fontId="4" fillId="26" borderId="0" xfId="485" applyFont="1" applyFill="1" applyAlignment="1">
      <alignment horizontal="right"/>
    </xf>
    <xf numFmtId="0" fontId="5" fillId="0" borderId="0" xfId="485" applyFont="1"/>
    <xf numFmtId="0" fontId="6" fillId="0" borderId="0" xfId="485" applyFont="1" applyAlignment="1">
      <alignment horizontal="centerContinuous"/>
    </xf>
    <xf numFmtId="0" fontId="7" fillId="0" borderId="0" xfId="485" applyFont="1" applyAlignment="1">
      <alignment horizontal="left"/>
    </xf>
    <xf numFmtId="0" fontId="7" fillId="0" borderId="0" xfId="485" applyFont="1" applyAlignment="1">
      <alignment horizontal="centerContinuous"/>
    </xf>
    <xf numFmtId="0" fontId="7" fillId="0" borderId="0" xfId="0" applyFont="1" applyAlignment="1">
      <alignment horizontal="justify"/>
    </xf>
    <xf numFmtId="0" fontId="4" fillId="26" borderId="0" xfId="557" applyFont="1" applyFill="1" applyAlignment="1">
      <alignment horizontal="right"/>
    </xf>
    <xf numFmtId="0" fontId="4" fillId="26" borderId="38" xfId="0" applyFont="1" applyFill="1" applyBorder="1" applyAlignment="1">
      <alignment horizontal="center" wrapText="1"/>
    </xf>
    <xf numFmtId="0" fontId="32" fillId="26" borderId="0" xfId="0" applyFont="1" applyFill="1" applyBorder="1"/>
    <xf numFmtId="0" fontId="4" fillId="26" borderId="20" xfId="0" applyFont="1" applyFill="1" applyBorder="1" applyAlignment="1">
      <alignment horizontal="center" vertical="center" wrapText="1"/>
    </xf>
    <xf numFmtId="0" fontId="4" fillId="26" borderId="0" xfId="557" applyFont="1" applyFill="1" applyAlignment="1">
      <alignment horizontal="centerContinuous"/>
    </xf>
    <xf numFmtId="10" fontId="6" fillId="0" borderId="0" xfId="576" applyNumberFormat="1" applyFont="1" applyBorder="1"/>
    <xf numFmtId="0" fontId="6" fillId="0" borderId="0" xfId="485" applyFont="1" applyAlignment="1">
      <alignment horizontal="left"/>
    </xf>
    <xf numFmtId="0" fontId="1" fillId="0" borderId="29" xfId="485" applyBorder="1"/>
    <xf numFmtId="0" fontId="4" fillId="26" borderId="41" xfId="0" applyFont="1" applyFill="1" applyBorder="1"/>
    <xf numFmtId="0" fontId="4" fillId="26" borderId="0" xfId="557" applyFont="1" applyFill="1" applyAlignment="1"/>
    <xf numFmtId="165" fontId="4" fillId="0" borderId="42" xfId="0" applyNumberFormat="1" applyFont="1" applyBorder="1"/>
    <xf numFmtId="0" fontId="4" fillId="0" borderId="20" xfId="485" applyFont="1" applyBorder="1"/>
    <xf numFmtId="0" fontId="6" fillId="0" borderId="11" xfId="485" applyFont="1" applyBorder="1"/>
    <xf numFmtId="0" fontId="6" fillId="0" borderId="11" xfId="485" applyFont="1" applyBorder="1" applyAlignment="1">
      <alignment horizontal="center"/>
    </xf>
    <xf numFmtId="10" fontId="6" fillId="0" borderId="11" xfId="485" applyNumberFormat="1" applyFont="1" applyBorder="1" applyAlignment="1">
      <alignment horizontal="center"/>
    </xf>
    <xf numFmtId="10" fontId="6" fillId="0" borderId="11" xfId="576" applyNumberFormat="1" applyFont="1" applyBorder="1" applyAlignment="1">
      <alignment horizontal="center"/>
    </xf>
    <xf numFmtId="10" fontId="6" fillId="0" borderId="11" xfId="485" applyNumberFormat="1" applyFont="1" applyBorder="1"/>
    <xf numFmtId="169" fontId="4" fillId="26" borderId="38" xfId="0" applyNumberFormat="1" applyFont="1" applyFill="1" applyBorder="1" applyAlignment="1">
      <alignment horizontal="right" wrapText="1"/>
    </xf>
    <xf numFmtId="169" fontId="4" fillId="26" borderId="38" xfId="0" applyNumberFormat="1" applyFont="1" applyFill="1" applyBorder="1" applyAlignment="1">
      <alignment horizontal="center" wrapText="1"/>
    </xf>
    <xf numFmtId="0" fontId="4" fillId="0" borderId="0" xfId="458" applyFont="1" applyAlignment="1">
      <alignment horizontal="right"/>
    </xf>
    <xf numFmtId="0" fontId="4" fillId="26" borderId="40" xfId="0" applyFont="1" applyFill="1" applyBorder="1"/>
    <xf numFmtId="0" fontId="4" fillId="26" borderId="43" xfId="0" applyFont="1" applyFill="1" applyBorder="1" applyAlignment="1">
      <alignment horizontal="center" wrapText="1"/>
    </xf>
    <xf numFmtId="0" fontId="4" fillId="26" borderId="44" xfId="0" applyFont="1" applyFill="1" applyBorder="1" applyAlignment="1">
      <alignment horizontal="center" wrapText="1"/>
    </xf>
    <xf numFmtId="0" fontId="13" fillId="0" borderId="0" xfId="485" applyFont="1" applyAlignment="1">
      <alignment horizontal="centerContinuous"/>
    </xf>
    <xf numFmtId="0" fontId="6" fillId="0" borderId="0" xfId="485" applyFont="1"/>
    <xf numFmtId="0" fontId="4" fillId="26" borderId="20" xfId="0" applyFont="1" applyFill="1" applyBorder="1"/>
    <xf numFmtId="0" fontId="4" fillId="0" borderId="16" xfId="557" applyFont="1" applyFill="1" applyBorder="1"/>
    <xf numFmtId="0" fontId="8" fillId="0" borderId="0" xfId="557" applyFont="1" applyFill="1" applyBorder="1" applyAlignment="1" applyProtection="1">
      <alignment horizontal="left"/>
    </xf>
    <xf numFmtId="0" fontId="81" fillId="0" borderId="16" xfId="458" applyFont="1" applyBorder="1"/>
    <xf numFmtId="0" fontId="8" fillId="0" borderId="0" xfId="557" applyFont="1" applyFill="1" applyAlignment="1">
      <alignment horizontal="centerContinuous"/>
    </xf>
    <xf numFmtId="0" fontId="81" fillId="0" borderId="34" xfId="458" applyFont="1" applyBorder="1" applyAlignment="1">
      <alignment horizontal="center"/>
    </xf>
    <xf numFmtId="0" fontId="6" fillId="0" borderId="0" xfId="458" applyFont="1"/>
    <xf numFmtId="0" fontId="4" fillId="0" borderId="20" xfId="557" applyFont="1" applyFill="1" applyBorder="1" applyAlignment="1" applyProtection="1">
      <alignment horizontal="left"/>
    </xf>
    <xf numFmtId="0" fontId="4" fillId="0" borderId="34" xfId="557" applyFont="1" applyFill="1" applyBorder="1" applyAlignment="1" applyProtection="1">
      <alignment horizontal="center"/>
    </xf>
    <xf numFmtId="0" fontId="1" fillId="0" borderId="0" xfId="485" applyFill="1"/>
    <xf numFmtId="0" fontId="0" fillId="0" borderId="0" xfId="0" applyFill="1"/>
    <xf numFmtId="0" fontId="4" fillId="0" borderId="0" xfId="0" applyFont="1" applyFill="1"/>
    <xf numFmtId="0" fontId="4" fillId="0" borderId="0" xfId="458" applyFont="1" applyAlignment="1">
      <alignment horizontal="centerContinuous"/>
    </xf>
    <xf numFmtId="0" fontId="1" fillId="0" borderId="0" xfId="458" applyAlignment="1">
      <alignment horizontal="centerContinuous"/>
    </xf>
    <xf numFmtId="0" fontId="1" fillId="0" borderId="0" xfId="458"/>
    <xf numFmtId="0" fontId="9" fillId="0" borderId="0" xfId="485" applyFont="1" applyAlignment="1">
      <alignment horizontal="centerContinuous"/>
    </xf>
    <xf numFmtId="0" fontId="11" fillId="0" borderId="48" xfId="556" applyBorder="1"/>
    <xf numFmtId="0" fontId="83" fillId="0" borderId="0" xfId="556" applyFont="1" applyAlignment="1">
      <alignment horizontal="center"/>
    </xf>
    <xf numFmtId="2" fontId="4" fillId="0" borderId="0" xfId="556" applyNumberFormat="1" applyFont="1" applyAlignment="1">
      <alignment horizontal="center"/>
    </xf>
    <xf numFmtId="0" fontId="84" fillId="0" borderId="0" xfId="556" applyFont="1" applyAlignment="1">
      <alignment horizontal="center"/>
    </xf>
    <xf numFmtId="0" fontId="9" fillId="0" borderId="0" xfId="556" applyFont="1" applyAlignment="1">
      <alignment horizontal="center"/>
    </xf>
    <xf numFmtId="0" fontId="11" fillId="0" borderId="49" xfId="556" applyBorder="1"/>
    <xf numFmtId="2" fontId="11" fillId="0" borderId="50" xfId="556" applyNumberFormat="1" applyBorder="1"/>
    <xf numFmtId="0" fontId="11" fillId="0" borderId="50" xfId="556" applyBorder="1"/>
    <xf numFmtId="2" fontId="84" fillId="0" borderId="0" xfId="556" applyNumberFormat="1" applyFont="1" applyAlignment="1">
      <alignment horizontal="center"/>
    </xf>
    <xf numFmtId="0" fontId="7" fillId="0" borderId="0" xfId="556" applyFont="1"/>
    <xf numFmtId="0" fontId="7" fillId="0" borderId="0" xfId="485" quotePrefix="1" applyFont="1"/>
    <xf numFmtId="0" fontId="1" fillId="0" borderId="0" xfId="458" applyAlignment="1"/>
    <xf numFmtId="0" fontId="4" fillId="26" borderId="0" xfId="458" applyFont="1" applyFill="1" applyAlignment="1">
      <alignment horizontal="centerContinuous"/>
    </xf>
    <xf numFmtId="0" fontId="17" fillId="26" borderId="0" xfId="458" applyFont="1" applyFill="1" applyAlignment="1">
      <alignment horizontal="centerContinuous"/>
    </xf>
    <xf numFmtId="0" fontId="1" fillId="26" borderId="0" xfId="458" applyFill="1" applyAlignment="1">
      <alignment horizontal="centerContinuous"/>
    </xf>
    <xf numFmtId="0" fontId="31" fillId="0" borderId="0" xfId="458" applyFont="1" applyAlignment="1"/>
    <xf numFmtId="0" fontId="4" fillId="0" borderId="16" xfId="458" applyFont="1" applyBorder="1" applyAlignment="1">
      <alignment horizontal="center"/>
    </xf>
    <xf numFmtId="0" fontId="4" fillId="0" borderId="34" xfId="458" applyFont="1" applyBorder="1" applyAlignment="1">
      <alignment horizontal="center"/>
    </xf>
    <xf numFmtId="0" fontId="4" fillId="0" borderId="18" xfId="458" applyFont="1" applyBorder="1" applyAlignment="1">
      <alignment horizontal="center"/>
    </xf>
    <xf numFmtId="0" fontId="6" fillId="0" borderId="0" xfId="458" applyFont="1" applyAlignment="1"/>
    <xf numFmtId="0" fontId="4" fillId="0" borderId="0" xfId="458" applyFont="1"/>
    <xf numFmtId="0" fontId="4" fillId="0" borderId="20" xfId="458" applyFont="1" applyBorder="1" applyAlignment="1">
      <alignment horizontal="center"/>
    </xf>
    <xf numFmtId="0" fontId="4" fillId="0" borderId="35" xfId="458" applyFont="1" applyBorder="1" applyAlignment="1"/>
    <xf numFmtId="0" fontId="4" fillId="0" borderId="42" xfId="458" applyFont="1" applyBorder="1" applyAlignment="1">
      <alignment horizontal="center"/>
    </xf>
    <xf numFmtId="0" fontId="6" fillId="0" borderId="16" xfId="458" applyFont="1" applyBorder="1" applyAlignment="1">
      <alignment horizontal="center"/>
    </xf>
    <xf numFmtId="0" fontId="6" fillId="0" borderId="34" xfId="458" applyFont="1" applyBorder="1" applyAlignment="1">
      <alignment horizontal="center"/>
    </xf>
    <xf numFmtId="0" fontId="6" fillId="0" borderId="18" xfId="458" applyFont="1" applyBorder="1" applyAlignment="1">
      <alignment horizontal="center"/>
    </xf>
    <xf numFmtId="0" fontId="6" fillId="0" borderId="19" xfId="458" applyFont="1" applyBorder="1" applyAlignment="1">
      <alignment horizontal="center"/>
    </xf>
    <xf numFmtId="0" fontId="6" fillId="0" borderId="29" xfId="458" applyFont="1" applyBorder="1" applyAlignment="1">
      <alignment horizontal="center"/>
    </xf>
    <xf numFmtId="0" fontId="6" fillId="0" borderId="21" xfId="458" applyFont="1" applyBorder="1" applyAlignment="1">
      <alignment horizontal="center"/>
    </xf>
    <xf numFmtId="0" fontId="6" fillId="0" borderId="20" xfId="458" applyFont="1" applyBorder="1" applyAlignment="1">
      <alignment horizontal="center"/>
    </xf>
    <xf numFmtId="0" fontId="6" fillId="0" borderId="35" xfId="458" applyFont="1" applyBorder="1" applyAlignment="1">
      <alignment horizontal="center"/>
    </xf>
    <xf numFmtId="0" fontId="6" fillId="0" borderId="42" xfId="458" applyFont="1" applyBorder="1" applyAlignment="1">
      <alignment horizontal="center"/>
    </xf>
    <xf numFmtId="0" fontId="86" fillId="0" borderId="0" xfId="458" applyFont="1"/>
    <xf numFmtId="0" fontId="6" fillId="0" borderId="0" xfId="458" applyFont="1" applyAlignment="1">
      <alignment horizontal="center"/>
    </xf>
    <xf numFmtId="0" fontId="7" fillId="0" borderId="0" xfId="458" applyFont="1" applyAlignment="1">
      <alignment horizontal="justify"/>
    </xf>
    <xf numFmtId="164" fontId="4" fillId="26" borderId="40" xfId="0" applyNumberFormat="1" applyFont="1" applyFill="1" applyBorder="1" applyAlignment="1">
      <alignment horizontal="center"/>
    </xf>
    <xf numFmtId="0" fontId="8" fillId="0" borderId="0" xfId="485" applyFont="1" applyFill="1" applyAlignment="1">
      <alignment horizontal="left"/>
    </xf>
    <xf numFmtId="0" fontId="4" fillId="0" borderId="0" xfId="0" applyFont="1" applyFill="1" applyAlignment="1">
      <alignment horizontal="right"/>
    </xf>
    <xf numFmtId="2" fontId="4" fillId="0" borderId="0" xfId="0" applyNumberFormat="1" applyFont="1" applyBorder="1"/>
    <xf numFmtId="15" fontId="4" fillId="0" borderId="0" xfId="485" quotePrefix="1" applyNumberFormat="1" applyFont="1" applyAlignment="1">
      <alignment horizontal="centerContinuous"/>
    </xf>
    <xf numFmtId="0" fontId="105" fillId="0" borderId="0" xfId="430" applyFont="1" applyAlignment="1" applyProtection="1">
      <alignment horizontal="centerContinuous"/>
    </xf>
    <xf numFmtId="10" fontId="4" fillId="0" borderId="35" xfId="576" applyNumberFormat="1" applyFont="1" applyFill="1" applyBorder="1" applyAlignment="1" applyProtection="1">
      <alignment horizontal="center"/>
    </xf>
    <xf numFmtId="0" fontId="4" fillId="26" borderId="0" xfId="0" applyFont="1" applyFill="1"/>
    <xf numFmtId="0" fontId="4" fillId="26" borderId="0" xfId="458" applyFont="1" applyFill="1" applyBorder="1"/>
    <xf numFmtId="10" fontId="4" fillId="26" borderId="34" xfId="576" applyNumberFormat="1" applyFont="1" applyFill="1" applyBorder="1" applyAlignment="1">
      <alignment horizontal="center"/>
    </xf>
    <xf numFmtId="10" fontId="4" fillId="26" borderId="29" xfId="576" applyNumberFormat="1" applyFont="1" applyFill="1" applyBorder="1" applyAlignment="1">
      <alignment horizontal="center"/>
    </xf>
    <xf numFmtId="10" fontId="4" fillId="26" borderId="16" xfId="576" applyNumberFormat="1" applyFont="1" applyFill="1" applyBorder="1" applyAlignment="1">
      <alignment horizontal="center"/>
    </xf>
    <xf numFmtId="10" fontId="4" fillId="26" borderId="19" xfId="576" applyNumberFormat="1" applyFont="1" applyFill="1" applyBorder="1" applyAlignment="1">
      <alignment horizontal="center"/>
    </xf>
    <xf numFmtId="0" fontId="4" fillId="0" borderId="34" xfId="0" applyFont="1" applyBorder="1" applyAlignment="1">
      <alignment horizontal="center"/>
    </xf>
    <xf numFmtId="0" fontId="4" fillId="26" borderId="29" xfId="0" applyFont="1" applyFill="1" applyBorder="1" applyAlignment="1">
      <alignment horizontal="center"/>
    </xf>
    <xf numFmtId="165" fontId="4" fillId="0" borderId="34" xfId="576" applyNumberFormat="1" applyFont="1" applyBorder="1" applyAlignment="1">
      <alignment horizontal="center"/>
    </xf>
    <xf numFmtId="0" fontId="4" fillId="0" borderId="16" xfId="0" applyFont="1" applyBorder="1" applyAlignment="1">
      <alignment horizontal="left" vertical="top" wrapText="1"/>
    </xf>
    <xf numFmtId="0" fontId="4" fillId="0" borderId="20" xfId="0" applyFont="1" applyBorder="1" applyAlignment="1">
      <alignment horizontal="left" vertical="top" wrapText="1"/>
    </xf>
    <xf numFmtId="0" fontId="4" fillId="0" borderId="23" xfId="0" applyFont="1" applyFill="1" applyBorder="1" applyAlignment="1">
      <alignment horizontal="left" vertical="top" wrapText="1"/>
    </xf>
    <xf numFmtId="10" fontId="13" fillId="0" borderId="34" xfId="576" applyNumberFormat="1" applyFont="1" applyBorder="1" applyAlignment="1">
      <alignment horizontal="center"/>
    </xf>
    <xf numFmtId="165" fontId="4" fillId="0" borderId="35" xfId="576" applyNumberFormat="1" applyFont="1" applyBorder="1" applyAlignment="1">
      <alignment horizontal="center"/>
    </xf>
    <xf numFmtId="0" fontId="4" fillId="0" borderId="0" xfId="0" applyFont="1" applyFill="1" applyAlignment="1">
      <alignment horizontal="centerContinuous"/>
    </xf>
    <xf numFmtId="0" fontId="4" fillId="0" borderId="0" xfId="557" applyFont="1" applyFill="1" applyAlignment="1" applyProtection="1">
      <alignment horizontal="right"/>
    </xf>
    <xf numFmtId="0" fontId="4" fillId="0" borderId="0" xfId="557" applyFont="1" applyFill="1" applyAlignment="1">
      <alignment horizontal="right"/>
    </xf>
    <xf numFmtId="0" fontId="6" fillId="0" borderId="0" xfId="485" applyFont="1" applyFill="1"/>
    <xf numFmtId="0" fontId="4" fillId="0" borderId="0" xfId="485" applyFont="1" applyFill="1" applyAlignment="1">
      <alignment horizontal="centerContinuous"/>
    </xf>
    <xf numFmtId="0" fontId="6" fillId="0" borderId="0" xfId="485" applyFont="1" applyFill="1" applyAlignment="1">
      <alignment horizontal="centerContinuous"/>
    </xf>
    <xf numFmtId="0" fontId="5" fillId="0" borderId="0" xfId="485" applyFont="1" applyFill="1" applyAlignment="1">
      <alignment horizontal="centerContinuous"/>
    </xf>
    <xf numFmtId="0" fontId="22" fillId="0" borderId="0" xfId="485" applyFont="1" applyFill="1" applyAlignment="1">
      <alignment horizontal="centerContinuous"/>
    </xf>
    <xf numFmtId="0" fontId="4" fillId="26" borderId="58" xfId="0" applyFont="1" applyFill="1" applyBorder="1"/>
    <xf numFmtId="0" fontId="4" fillId="0" borderId="59" xfId="557" applyFont="1" applyFill="1" applyBorder="1" applyAlignment="1" applyProtection="1">
      <alignment horizontal="left"/>
    </xf>
    <xf numFmtId="2" fontId="111" fillId="0" borderId="51" xfId="0" applyNumberFormat="1" applyFont="1" applyBorder="1" applyAlignment="1">
      <alignment horizontal="center"/>
    </xf>
    <xf numFmtId="0" fontId="0" fillId="0" borderId="0" xfId="0" applyBorder="1" applyAlignment="1">
      <alignment horizontal="center"/>
    </xf>
    <xf numFmtId="0" fontId="111" fillId="0" borderId="45" xfId="0" applyFont="1" applyBorder="1"/>
    <xf numFmtId="2" fontId="111" fillId="0" borderId="46" xfId="0" applyNumberFormat="1" applyFont="1" applyBorder="1" applyAlignment="1">
      <alignment horizontal="center"/>
    </xf>
    <xf numFmtId="2" fontId="111" fillId="0" borderId="47" xfId="0" applyNumberFormat="1" applyFont="1" applyBorder="1" applyAlignment="1">
      <alignment horizontal="center"/>
    </xf>
    <xf numFmtId="0" fontId="111" fillId="0" borderId="39" xfId="0" applyFont="1" applyBorder="1"/>
    <xf numFmtId="2" fontId="111" fillId="0" borderId="37" xfId="0" applyNumberFormat="1" applyFont="1" applyBorder="1" applyAlignment="1">
      <alignment horizontal="center"/>
    </xf>
    <xf numFmtId="0" fontId="111" fillId="0" borderId="41" xfId="0" applyFont="1" applyBorder="1"/>
    <xf numFmtId="2" fontId="111" fillId="0" borderId="40" xfId="0" applyNumberFormat="1" applyFont="1" applyBorder="1" applyAlignment="1">
      <alignment horizontal="center"/>
    </xf>
    <xf numFmtId="0" fontId="7" fillId="41" borderId="0" xfId="0" applyFont="1" applyFill="1"/>
    <xf numFmtId="0" fontId="0" fillId="41" borderId="0" xfId="0" applyFill="1"/>
    <xf numFmtId="0" fontId="4" fillId="41" borderId="0" xfId="0" applyFont="1" applyFill="1" applyAlignment="1">
      <alignment horizontal="right"/>
    </xf>
    <xf numFmtId="0" fontId="15" fillId="41" borderId="0" xfId="0" applyFont="1" applyFill="1" applyAlignment="1">
      <alignment horizontal="centerContinuous"/>
    </xf>
    <xf numFmtId="0" fontId="80" fillId="0" borderId="46" xfId="0" applyFont="1" applyFill="1" applyBorder="1" applyAlignment="1">
      <alignment horizontal="center"/>
    </xf>
    <xf numFmtId="0" fontId="80" fillId="0" borderId="39" xfId="0" applyFont="1" applyFill="1" applyBorder="1" applyAlignment="1">
      <alignment horizontal="left"/>
    </xf>
    <xf numFmtId="4" fontId="4" fillId="26" borderId="57" xfId="310" applyNumberFormat="1" applyFont="1" applyFill="1" applyBorder="1" applyAlignment="1">
      <alignment horizontal="center"/>
    </xf>
    <xf numFmtId="0" fontId="6" fillId="26" borderId="0" xfId="485" applyFont="1" applyFill="1" applyBorder="1" applyAlignment="1">
      <alignment horizontal="left"/>
    </xf>
    <xf numFmtId="0" fontId="4" fillId="26" borderId="43" xfId="0" applyFont="1" applyFill="1" applyBorder="1" applyAlignment="1">
      <alignment horizontal="center"/>
    </xf>
    <xf numFmtId="0" fontId="4" fillId="26" borderId="38" xfId="0" applyFont="1" applyFill="1" applyBorder="1" applyAlignment="1">
      <alignment horizontal="center"/>
    </xf>
    <xf numFmtId="0" fontId="4" fillId="26" borderId="64" xfId="0" applyFont="1" applyFill="1" applyBorder="1" applyAlignment="1">
      <alignment horizontal="center" wrapText="1"/>
    </xf>
    <xf numFmtId="0" fontId="80" fillId="0" borderId="27" xfId="0" applyFont="1" applyFill="1" applyBorder="1" applyAlignment="1">
      <alignment horizontal="left"/>
    </xf>
    <xf numFmtId="0" fontId="80" fillId="0" borderId="65" xfId="0" applyFont="1" applyFill="1" applyBorder="1" applyAlignment="1">
      <alignment horizontal="left"/>
    </xf>
    <xf numFmtId="164" fontId="4" fillId="26" borderId="41" xfId="0" applyNumberFormat="1" applyFont="1" applyFill="1" applyBorder="1" applyAlignment="1">
      <alignment horizontal="center"/>
    </xf>
    <xf numFmtId="164" fontId="4" fillId="26" borderId="57" xfId="0" applyNumberFormat="1" applyFont="1" applyFill="1" applyBorder="1" applyAlignment="1">
      <alignment horizontal="center"/>
    </xf>
    <xf numFmtId="164" fontId="4" fillId="26" borderId="66" xfId="0" applyNumberFormat="1" applyFont="1" applyFill="1" applyBorder="1" applyAlignment="1">
      <alignment horizontal="center"/>
    </xf>
    <xf numFmtId="164" fontId="4" fillId="26" borderId="20" xfId="0" applyNumberFormat="1" applyFont="1" applyFill="1" applyBorder="1"/>
    <xf numFmtId="164" fontId="4" fillId="26" borderId="11" xfId="0" applyNumberFormat="1" applyFont="1" applyFill="1" applyBorder="1"/>
    <xf numFmtId="164" fontId="4" fillId="26" borderId="42" xfId="0" applyNumberFormat="1" applyFont="1" applyFill="1" applyBorder="1" applyAlignment="1">
      <alignment horizontal="center"/>
    </xf>
    <xf numFmtId="164" fontId="4" fillId="26" borderId="0" xfId="0" applyNumberFormat="1" applyFont="1" applyFill="1"/>
    <xf numFmtId="0" fontId="4" fillId="26" borderId="27" xfId="0" applyFont="1" applyFill="1" applyBorder="1"/>
    <xf numFmtId="0" fontId="4" fillId="26" borderId="59" xfId="0" applyFont="1" applyFill="1" applyBorder="1"/>
    <xf numFmtId="0" fontId="4" fillId="26" borderId="67" xfId="0" applyFont="1" applyFill="1" applyBorder="1" applyAlignment="1">
      <alignment horizontal="center"/>
    </xf>
    <xf numFmtId="0" fontId="4" fillId="26" borderId="68" xfId="0" applyFont="1" applyFill="1" applyBorder="1" applyAlignment="1">
      <alignment horizontal="center"/>
    </xf>
    <xf numFmtId="0" fontId="4" fillId="0" borderId="27" xfId="0" applyFont="1" applyFill="1" applyBorder="1"/>
    <xf numFmtId="0" fontId="4" fillId="0" borderId="59" xfId="0" applyFont="1" applyFill="1" applyBorder="1"/>
    <xf numFmtId="164" fontId="4" fillId="0" borderId="41" xfId="0" applyNumberFormat="1" applyFont="1" applyFill="1" applyBorder="1" applyAlignment="1">
      <alignment horizontal="center"/>
    </xf>
    <xf numFmtId="164" fontId="4" fillId="0" borderId="40" xfId="0" applyNumberFormat="1" applyFont="1" applyFill="1" applyBorder="1" applyAlignment="1">
      <alignment horizontal="center"/>
    </xf>
    <xf numFmtId="164" fontId="4" fillId="0" borderId="71" xfId="0" applyNumberFormat="1" applyFont="1" applyFill="1" applyBorder="1" applyAlignment="1">
      <alignment horizontal="center"/>
    </xf>
    <xf numFmtId="0" fontId="4" fillId="0" borderId="20" xfId="0" applyFont="1" applyFill="1" applyBorder="1"/>
    <xf numFmtId="164" fontId="4" fillId="0" borderId="52" xfId="0" applyNumberFormat="1" applyFont="1" applyFill="1" applyBorder="1" applyAlignment="1">
      <alignment horizontal="center"/>
    </xf>
    <xf numFmtId="164" fontId="4" fillId="0" borderId="53" xfId="0" applyNumberFormat="1" applyFont="1" applyFill="1" applyBorder="1" applyAlignment="1">
      <alignment horizontal="center"/>
    </xf>
    <xf numFmtId="164" fontId="4" fillId="0" borderId="54" xfId="0" applyNumberFormat="1" applyFont="1" applyFill="1" applyBorder="1"/>
    <xf numFmtId="0" fontId="4" fillId="0" borderId="0" xfId="0" applyFont="1" applyFill="1" applyBorder="1"/>
    <xf numFmtId="165" fontId="6" fillId="0" borderId="0" xfId="0" applyNumberFormat="1" applyFont="1" applyFill="1" applyBorder="1" applyAlignment="1">
      <alignment horizontal="center"/>
    </xf>
    <xf numFmtId="0" fontId="4" fillId="26" borderId="0" xfId="485" applyFont="1" applyFill="1" applyBorder="1" applyAlignment="1">
      <alignment horizontal="centerContinuous"/>
    </xf>
    <xf numFmtId="0" fontId="6" fillId="26" borderId="0" xfId="485" applyFont="1" applyFill="1" applyBorder="1" applyAlignment="1">
      <alignment horizontal="centerContinuous"/>
    </xf>
    <xf numFmtId="0" fontId="22" fillId="26" borderId="0" xfId="485" applyFont="1" applyFill="1" applyBorder="1" applyAlignment="1">
      <alignment horizontal="centerContinuous"/>
    </xf>
    <xf numFmtId="0" fontId="4" fillId="26" borderId="64" xfId="485" applyFont="1" applyFill="1" applyBorder="1" applyAlignment="1">
      <alignment horizontal="centerContinuous"/>
    </xf>
    <xf numFmtId="165" fontId="6" fillId="26" borderId="0" xfId="485" applyNumberFormat="1" applyFont="1" applyFill="1" applyBorder="1" applyAlignment="1">
      <alignment horizontal="left"/>
    </xf>
    <xf numFmtId="165" fontId="4" fillId="26" borderId="0" xfId="485" applyNumberFormat="1" applyFont="1" applyFill="1" applyBorder="1" applyAlignment="1">
      <alignment horizontal="left"/>
    </xf>
    <xf numFmtId="165" fontId="22" fillId="26" borderId="0" xfId="485" applyNumberFormat="1" applyFont="1" applyFill="1" applyBorder="1" applyAlignment="1">
      <alignment horizontal="left"/>
    </xf>
    <xf numFmtId="10" fontId="13" fillId="0" borderId="18" xfId="576" applyNumberFormat="1" applyFont="1" applyBorder="1" applyAlignment="1">
      <alignment horizontal="center"/>
    </xf>
    <xf numFmtId="165" fontId="4" fillId="0" borderId="42" xfId="576" applyNumberFormat="1" applyFont="1" applyBorder="1" applyAlignment="1">
      <alignment horizontal="center"/>
    </xf>
    <xf numFmtId="164" fontId="13" fillId="0" borderId="34" xfId="576" applyNumberFormat="1" applyFont="1" applyBorder="1" applyAlignment="1">
      <alignment horizontal="center"/>
    </xf>
    <xf numFmtId="164" fontId="13" fillId="0" borderId="18" xfId="576" applyNumberFormat="1" applyFont="1" applyBorder="1" applyAlignment="1">
      <alignment horizontal="center"/>
    </xf>
    <xf numFmtId="165" fontId="4" fillId="0" borderId="18" xfId="576" applyNumberFormat="1" applyFont="1" applyBorder="1" applyAlignment="1">
      <alignment horizontal="center"/>
    </xf>
    <xf numFmtId="165" fontId="4" fillId="0" borderId="36" xfId="0" applyNumberFormat="1" applyFont="1" applyFill="1" applyBorder="1" applyAlignment="1">
      <alignment horizontal="center"/>
    </xf>
    <xf numFmtId="165" fontId="4" fillId="0" borderId="26" xfId="0" applyNumberFormat="1" applyFont="1" applyFill="1" applyBorder="1" applyAlignment="1">
      <alignment horizontal="center"/>
    </xf>
    <xf numFmtId="0" fontId="4" fillId="0" borderId="19" xfId="0" applyFont="1" applyFill="1" applyBorder="1"/>
    <xf numFmtId="0" fontId="13" fillId="0" borderId="19" xfId="0" applyFont="1" applyFill="1" applyBorder="1"/>
    <xf numFmtId="10" fontId="13" fillId="0" borderId="21" xfId="0" applyNumberFormat="1" applyFont="1" applyFill="1" applyBorder="1"/>
    <xf numFmtId="0" fontId="4" fillId="0" borderId="11" xfId="0" applyFont="1" applyFill="1" applyBorder="1"/>
    <xf numFmtId="165" fontId="4" fillId="0" borderId="42" xfId="0" applyNumberFormat="1" applyFont="1" applyFill="1" applyBorder="1"/>
    <xf numFmtId="0" fontId="7" fillId="0" borderId="0" xfId="0" applyFont="1" applyFill="1" applyBorder="1"/>
    <xf numFmtId="0" fontId="7" fillId="0" borderId="0" xfId="0" applyFont="1" applyFill="1"/>
    <xf numFmtId="0" fontId="15" fillId="0" borderId="0" xfId="0" applyFont="1" applyFill="1" applyAlignment="1">
      <alignment horizontal="centerContinuous"/>
    </xf>
    <xf numFmtId="0" fontId="6" fillId="0" borderId="0" xfId="0" applyFont="1" applyFill="1" applyAlignment="1">
      <alignment horizontal="centerContinuous"/>
    </xf>
    <xf numFmtId="0" fontId="5" fillId="0" borderId="0" xfId="0" applyFont="1" applyFill="1" applyAlignment="1">
      <alignment horizontal="centerContinuous"/>
    </xf>
    <xf numFmtId="0" fontId="4" fillId="41" borderId="0" xfId="0" applyFont="1" applyFill="1" applyAlignment="1">
      <alignment horizontal="centerContinuous"/>
    </xf>
    <xf numFmtId="0" fontId="5" fillId="41" borderId="0" xfId="0" applyFont="1" applyFill="1" applyAlignment="1">
      <alignment horizontal="centerContinuous"/>
    </xf>
    <xf numFmtId="0" fontId="4" fillId="0" borderId="0" xfId="485" applyFont="1" applyFill="1" applyBorder="1" applyAlignment="1">
      <alignment horizontal="centerContinuous"/>
    </xf>
    <xf numFmtId="0" fontId="6" fillId="0" borderId="0" xfId="485" applyFont="1" applyFill="1" applyBorder="1" applyAlignment="1">
      <alignment horizontal="centerContinuous"/>
    </xf>
    <xf numFmtId="0" fontId="22" fillId="0" borderId="0" xfId="485" applyFont="1" applyFill="1" applyBorder="1" applyAlignment="1">
      <alignment horizontal="centerContinuous"/>
    </xf>
    <xf numFmtId="165" fontId="6" fillId="26" borderId="0" xfId="485" applyNumberFormat="1" applyFont="1" applyFill="1" applyBorder="1" applyAlignment="1">
      <alignment horizontal="centerContinuous"/>
    </xf>
    <xf numFmtId="165" fontId="4" fillId="26" borderId="0" xfId="485" applyNumberFormat="1" applyFont="1" applyFill="1" applyBorder="1" applyAlignment="1">
      <alignment horizontal="centerContinuous"/>
    </xf>
    <xf numFmtId="0" fontId="4" fillId="0" borderId="43" xfId="0" applyFont="1" applyFill="1" applyBorder="1" applyAlignment="1">
      <alignment horizontal="center" wrapText="1"/>
    </xf>
    <xf numFmtId="0" fontId="4" fillId="0" borderId="0" xfId="557" applyFont="1" applyFill="1" applyAlignment="1" applyProtection="1">
      <alignment horizontal="centerContinuous"/>
    </xf>
    <xf numFmtId="0" fontId="18" fillId="0" borderId="0" xfId="0" applyFont="1" applyFill="1" applyAlignment="1">
      <alignment horizontal="centerContinuous"/>
    </xf>
    <xf numFmtId="0" fontId="4" fillId="26" borderId="52" xfId="0" applyFont="1" applyFill="1" applyBorder="1" applyAlignment="1">
      <alignment horizontal="center" wrapText="1"/>
    </xf>
    <xf numFmtId="169" fontId="4" fillId="26" borderId="44" xfId="0" applyNumberFormat="1" applyFont="1" applyFill="1" applyBorder="1" applyAlignment="1">
      <alignment horizontal="center" wrapText="1"/>
    </xf>
    <xf numFmtId="2" fontId="5" fillId="26" borderId="0" xfId="0" applyNumberFormat="1" applyFont="1" applyFill="1" applyAlignment="1">
      <alignment horizontal="centerContinuous"/>
    </xf>
    <xf numFmtId="2" fontId="4" fillId="26" borderId="38" xfId="0" applyNumberFormat="1" applyFont="1" applyFill="1" applyBorder="1" applyAlignment="1">
      <alignment horizontal="center" wrapText="1"/>
    </xf>
    <xf numFmtId="0" fontId="111" fillId="0" borderId="65" xfId="0" applyFont="1" applyFill="1" applyBorder="1" applyAlignment="1">
      <alignment horizontal="left"/>
    </xf>
    <xf numFmtId="0" fontId="80" fillId="0" borderId="33" xfId="0" applyFont="1" applyFill="1" applyBorder="1" applyAlignment="1">
      <alignment horizontal="left"/>
    </xf>
    <xf numFmtId="0" fontId="4" fillId="26" borderId="23" xfId="0" applyFont="1" applyFill="1" applyBorder="1" applyAlignment="1">
      <alignment horizontal="centerContinuous"/>
    </xf>
    <xf numFmtId="0" fontId="6" fillId="26" borderId="26" xfId="0" applyFont="1" applyFill="1" applyBorder="1" applyAlignment="1">
      <alignment horizontal="centerContinuous"/>
    </xf>
    <xf numFmtId="166" fontId="4" fillId="26" borderId="62" xfId="310" applyNumberFormat="1" applyFont="1" applyFill="1" applyBorder="1" applyAlignment="1">
      <alignment horizontal="center"/>
    </xf>
    <xf numFmtId="4" fontId="4" fillId="26" borderId="63" xfId="310" applyNumberFormat="1" applyFont="1" applyFill="1" applyBorder="1" applyAlignment="1">
      <alignment horizontal="center"/>
    </xf>
    <xf numFmtId="164" fontId="111" fillId="0" borderId="45" xfId="0" applyNumberFormat="1" applyFont="1" applyBorder="1" applyAlignment="1">
      <alignment horizontal="center"/>
    </xf>
    <xf numFmtId="164" fontId="111" fillId="0" borderId="46" xfId="0" applyNumberFormat="1" applyFont="1" applyBorder="1" applyAlignment="1">
      <alignment horizontal="center"/>
    </xf>
    <xf numFmtId="164" fontId="111" fillId="0" borderId="47" xfId="0" applyNumberFormat="1" applyFont="1" applyBorder="1" applyAlignment="1">
      <alignment horizontal="center"/>
    </xf>
    <xf numFmtId="10" fontId="0" fillId="0" borderId="0" xfId="0" applyNumberFormat="1"/>
    <xf numFmtId="0" fontId="0" fillId="0" borderId="0" xfId="0" applyAlignment="1">
      <alignment horizontal="left"/>
    </xf>
    <xf numFmtId="0" fontId="111" fillId="0" borderId="46" xfId="0" applyFont="1" applyBorder="1" applyAlignment="1">
      <alignment horizontal="center"/>
    </xf>
    <xf numFmtId="0" fontId="111" fillId="0" borderId="47" xfId="0" applyFont="1" applyBorder="1" applyAlignment="1">
      <alignment horizontal="center"/>
    </xf>
    <xf numFmtId="0" fontId="4" fillId="26" borderId="52" xfId="0" applyFont="1" applyFill="1" applyBorder="1"/>
    <xf numFmtId="0" fontId="4" fillId="0" borderId="38" xfId="0" applyFont="1" applyFill="1" applyBorder="1" applyAlignment="1">
      <alignment horizontal="center" wrapText="1"/>
    </xf>
    <xf numFmtId="164" fontId="4" fillId="0" borderId="62" xfId="310" applyNumberFormat="1" applyFont="1" applyFill="1" applyBorder="1" applyAlignment="1">
      <alignment horizontal="center"/>
    </xf>
    <xf numFmtId="164" fontId="4" fillId="0" borderId="40" xfId="310" applyNumberFormat="1" applyFont="1" applyFill="1" applyBorder="1" applyAlignment="1">
      <alignment horizontal="center"/>
    </xf>
    <xf numFmtId="0" fontId="4" fillId="0" borderId="0" xfId="0" applyFont="1" applyAlignment="1"/>
    <xf numFmtId="0" fontId="106" fillId="0" borderId="0" xfId="0" applyFont="1" applyFill="1" applyBorder="1" applyAlignment="1">
      <alignment horizontal="left"/>
    </xf>
    <xf numFmtId="165" fontId="111" fillId="0" borderId="51" xfId="0" applyNumberFormat="1" applyFont="1" applyBorder="1" applyAlignment="1">
      <alignment horizontal="center"/>
    </xf>
    <xf numFmtId="165" fontId="4" fillId="26" borderId="72" xfId="485" applyNumberFormat="1" applyFont="1" applyFill="1" applyBorder="1" applyAlignment="1">
      <alignment horizontal="center"/>
    </xf>
    <xf numFmtId="165" fontId="4" fillId="26" borderId="56" xfId="485" applyNumberFormat="1" applyFont="1" applyFill="1" applyBorder="1" applyAlignment="1">
      <alignment horizontal="center"/>
    </xf>
    <xf numFmtId="165" fontId="4" fillId="26" borderId="30" xfId="485" applyNumberFormat="1" applyFont="1" applyFill="1" applyBorder="1" applyAlignment="1">
      <alignment horizontal="center"/>
    </xf>
    <xf numFmtId="165" fontId="111" fillId="0" borderId="46" xfId="0" applyNumberFormat="1" applyFont="1" applyBorder="1" applyAlignment="1">
      <alignment horizontal="center"/>
    </xf>
    <xf numFmtId="0" fontId="4" fillId="26" borderId="16" xfId="485" applyFont="1" applyFill="1" applyBorder="1" applyAlignment="1">
      <alignment horizontal="left"/>
    </xf>
    <xf numFmtId="0" fontId="4" fillId="26" borderId="43" xfId="485" applyFont="1" applyFill="1" applyBorder="1" applyAlignment="1">
      <alignment horizontal="centerContinuous"/>
    </xf>
    <xf numFmtId="0" fontId="4" fillId="26" borderId="44" xfId="485" applyFont="1" applyFill="1" applyBorder="1" applyAlignment="1">
      <alignment horizontal="centerContinuous"/>
    </xf>
    <xf numFmtId="165" fontId="111" fillId="0" borderId="45" xfId="0" applyNumberFormat="1" applyFont="1" applyBorder="1" applyAlignment="1">
      <alignment horizontal="center"/>
    </xf>
    <xf numFmtId="165" fontId="111" fillId="0" borderId="47" xfId="0" applyNumberFormat="1" applyFont="1" applyBorder="1" applyAlignment="1">
      <alignment horizontal="center"/>
    </xf>
    <xf numFmtId="165" fontId="111" fillId="0" borderId="39" xfId="0" applyNumberFormat="1" applyFont="1" applyBorder="1" applyAlignment="1">
      <alignment horizontal="center"/>
    </xf>
    <xf numFmtId="165" fontId="111" fillId="0" borderId="37" xfId="0" applyNumberFormat="1" applyFont="1" applyBorder="1" applyAlignment="1">
      <alignment horizontal="center"/>
    </xf>
    <xf numFmtId="0" fontId="4" fillId="0" borderId="0" xfId="557" applyFont="1" applyAlignment="1" applyProtection="1">
      <alignment horizontal="left"/>
    </xf>
    <xf numFmtId="0" fontId="4" fillId="0" borderId="46" xfId="485" applyFont="1" applyFill="1" applyBorder="1" applyAlignment="1">
      <alignment horizontal="center" wrapText="1"/>
    </xf>
    <xf numFmtId="0" fontId="111" fillId="0" borderId="45" xfId="0" applyFont="1" applyFill="1" applyBorder="1" applyAlignment="1">
      <alignment horizontal="left"/>
    </xf>
    <xf numFmtId="0" fontId="8" fillId="0" borderId="0" xfId="0" applyFont="1" applyFill="1" applyBorder="1"/>
    <xf numFmtId="164" fontId="4" fillId="0" borderId="0" xfId="0" applyNumberFormat="1" applyFont="1" applyFill="1" applyBorder="1" applyAlignment="1">
      <alignment horizontal="center"/>
    </xf>
    <xf numFmtId="164" fontId="4" fillId="0" borderId="0" xfId="0" applyNumberFormat="1" applyFont="1" applyFill="1" applyBorder="1"/>
    <xf numFmtId="165" fontId="111" fillId="0" borderId="67" xfId="0" applyNumberFormat="1" applyFont="1" applyBorder="1" applyAlignment="1">
      <alignment horizontal="center"/>
    </xf>
    <xf numFmtId="165" fontId="111" fillId="0" borderId="25" xfId="0" applyNumberFormat="1" applyFont="1" applyBorder="1" applyAlignment="1">
      <alignment horizontal="center"/>
    </xf>
    <xf numFmtId="165" fontId="111" fillId="0" borderId="74" xfId="0" applyNumberFormat="1" applyFont="1" applyBorder="1" applyAlignment="1">
      <alignment horizontal="center"/>
    </xf>
    <xf numFmtId="165" fontId="4" fillId="26" borderId="32" xfId="485" applyNumberFormat="1" applyFont="1" applyFill="1" applyBorder="1" applyAlignment="1">
      <alignment horizontal="center"/>
    </xf>
    <xf numFmtId="165" fontId="4" fillId="26" borderId="46" xfId="0" applyNumberFormat="1" applyFont="1" applyFill="1" applyBorder="1" applyAlignment="1">
      <alignment horizontal="center"/>
    </xf>
    <xf numFmtId="165" fontId="4" fillId="26" borderId="47" xfId="0" applyNumberFormat="1" applyFont="1" applyFill="1" applyBorder="1" applyAlignment="1">
      <alignment horizontal="center"/>
    </xf>
    <xf numFmtId="0" fontId="80" fillId="0" borderId="62" xfId="0" applyFont="1" applyFill="1" applyBorder="1" applyAlignment="1">
      <alignment horizontal="center"/>
    </xf>
    <xf numFmtId="0" fontId="80" fillId="0" borderId="61" xfId="0" applyFont="1" applyFill="1" applyBorder="1" applyAlignment="1">
      <alignment horizontal="center"/>
    </xf>
    <xf numFmtId="0" fontId="6" fillId="0" borderId="36" xfId="0" applyFont="1" applyBorder="1" applyAlignment="1">
      <alignment vertical="center" wrapText="1"/>
    </xf>
    <xf numFmtId="0" fontId="5" fillId="0" borderId="0" xfId="0" applyFont="1"/>
    <xf numFmtId="0" fontId="6" fillId="0" borderId="36" xfId="0" applyFont="1" applyBorder="1" applyAlignment="1">
      <alignment wrapText="1"/>
    </xf>
    <xf numFmtId="4" fontId="4" fillId="26" borderId="61" xfId="310" applyNumberFormat="1" applyFont="1" applyFill="1" applyBorder="1" applyAlignment="1">
      <alignment horizontal="center"/>
    </xf>
    <xf numFmtId="0" fontId="4" fillId="0" borderId="61" xfId="0" applyFont="1" applyFill="1" applyBorder="1" applyAlignment="1">
      <alignment horizontal="center"/>
    </xf>
    <xf numFmtId="169" fontId="4" fillId="26" borderId="61" xfId="310" applyNumberFormat="1" applyFont="1" applyFill="1" applyBorder="1" applyAlignment="1">
      <alignment horizontal="center"/>
    </xf>
    <xf numFmtId="3" fontId="4" fillId="26" borderId="61" xfId="310" applyNumberFormat="1" applyFont="1" applyFill="1" applyBorder="1" applyAlignment="1">
      <alignment horizontal="center"/>
    </xf>
    <xf numFmtId="3" fontId="4" fillId="26" borderId="76" xfId="310" applyNumberFormat="1" applyFont="1" applyFill="1" applyBorder="1" applyAlignment="1">
      <alignment horizontal="center"/>
    </xf>
    <xf numFmtId="0" fontId="4" fillId="26" borderId="23" xfId="0" applyFont="1" applyFill="1" applyBorder="1"/>
    <xf numFmtId="4" fontId="4" fillId="26" borderId="36" xfId="310" applyNumberFormat="1" applyFont="1" applyFill="1" applyBorder="1" applyAlignment="1">
      <alignment horizontal="center"/>
    </xf>
    <xf numFmtId="0" fontId="8" fillId="0" borderId="0" xfId="557" applyFont="1" applyAlignment="1"/>
    <xf numFmtId="0" fontId="9" fillId="0" borderId="0" xfId="557" applyFont="1" applyAlignment="1"/>
    <xf numFmtId="0" fontId="4" fillId="0" borderId="0" xfId="485" applyFont="1"/>
    <xf numFmtId="0" fontId="4" fillId="0" borderId="29" xfId="557" applyFont="1" applyFill="1" applyBorder="1" applyAlignment="1" applyProtection="1">
      <alignment horizontal="center"/>
    </xf>
    <xf numFmtId="0" fontId="111" fillId="0" borderId="77" xfId="0" applyFont="1" applyFill="1" applyBorder="1" applyAlignment="1">
      <alignment horizontal="left"/>
    </xf>
    <xf numFmtId="165" fontId="111" fillId="0" borderId="78" xfId="0" applyNumberFormat="1" applyFont="1" applyBorder="1" applyAlignment="1">
      <alignment horizontal="center"/>
    </xf>
    <xf numFmtId="0" fontId="4" fillId="0" borderId="0" xfId="458" applyFont="1" applyBorder="1" applyAlignment="1">
      <alignment horizontal="left"/>
    </xf>
    <xf numFmtId="0" fontId="4" fillId="0" borderId="0" xfId="485" applyFont="1" applyFill="1"/>
    <xf numFmtId="10" fontId="4" fillId="0" borderId="18" xfId="576" applyNumberFormat="1" applyFont="1" applyFill="1" applyBorder="1"/>
    <xf numFmtId="0" fontId="13" fillId="0" borderId="21" xfId="0" applyFont="1" applyFill="1" applyBorder="1"/>
    <xf numFmtId="10" fontId="4" fillId="0" borderId="21" xfId="576" applyNumberFormat="1" applyFont="1" applyFill="1" applyBorder="1"/>
    <xf numFmtId="10" fontId="13" fillId="0" borderId="21" xfId="576" applyNumberFormat="1" applyFont="1" applyFill="1" applyBorder="1"/>
    <xf numFmtId="10" fontId="4" fillId="0" borderId="26" xfId="576" applyNumberFormat="1" applyFont="1" applyFill="1" applyBorder="1"/>
    <xf numFmtId="0" fontId="80" fillId="0" borderId="80" xfId="0" applyFont="1" applyFill="1" applyBorder="1" applyAlignment="1">
      <alignment horizontal="left"/>
    </xf>
    <xf numFmtId="0" fontId="111" fillId="0" borderId="82" xfId="0" applyFont="1" applyFill="1" applyBorder="1" applyAlignment="1">
      <alignment horizontal="left"/>
    </xf>
    <xf numFmtId="164" fontId="4" fillId="26" borderId="58" xfId="576" applyNumberFormat="1" applyFont="1" applyFill="1" applyBorder="1" applyAlignment="1">
      <alignment horizontal="center"/>
    </xf>
    <xf numFmtId="164" fontId="4" fillId="26" borderId="62" xfId="576" applyNumberFormat="1" applyFont="1" applyFill="1" applyBorder="1" applyAlignment="1">
      <alignment horizontal="center"/>
    </xf>
    <xf numFmtId="164" fontId="4" fillId="26" borderId="63" xfId="576" applyNumberFormat="1" applyFont="1" applyFill="1" applyBorder="1" applyAlignment="1">
      <alignment horizontal="center"/>
    </xf>
    <xf numFmtId="164" fontId="4" fillId="26" borderId="75" xfId="576" applyNumberFormat="1" applyFont="1" applyFill="1" applyBorder="1" applyAlignment="1">
      <alignment horizontal="center"/>
    </xf>
    <xf numFmtId="164" fontId="4" fillId="0" borderId="58" xfId="0" applyNumberFormat="1" applyFont="1" applyFill="1" applyBorder="1" applyAlignment="1">
      <alignment horizontal="center"/>
    </xf>
    <xf numFmtId="164" fontId="4" fillId="0" borderId="62" xfId="0" applyNumberFormat="1" applyFont="1" applyFill="1" applyBorder="1" applyAlignment="1">
      <alignment horizontal="center"/>
    </xf>
    <xf numFmtId="164" fontId="4" fillId="0" borderId="49" xfId="0" applyNumberFormat="1" applyFont="1" applyFill="1" applyBorder="1" applyAlignment="1">
      <alignment horizontal="center"/>
    </xf>
    <xf numFmtId="165" fontId="111" fillId="0" borderId="82" xfId="0" applyNumberFormat="1" applyFont="1" applyBorder="1" applyAlignment="1">
      <alignment horizontal="center"/>
    </xf>
    <xf numFmtId="165" fontId="111" fillId="0" borderId="81" xfId="0" applyNumberFormat="1" applyFont="1" applyBorder="1" applyAlignment="1">
      <alignment horizontal="center"/>
    </xf>
    <xf numFmtId="0" fontId="111" fillId="0" borderId="82" xfId="0" applyFont="1" applyFill="1" applyBorder="1"/>
    <xf numFmtId="0" fontId="80" fillId="0" borderId="82" xfId="0" applyFont="1" applyFill="1" applyBorder="1" applyAlignment="1">
      <alignment horizontal="left"/>
    </xf>
    <xf numFmtId="2" fontId="111" fillId="0" borderId="46" xfId="0" applyNumberFormat="1" applyFont="1" applyBorder="1"/>
    <xf numFmtId="2" fontId="111" fillId="0" borderId="51" xfId="0" applyNumberFormat="1" applyFont="1" applyBorder="1"/>
    <xf numFmtId="2" fontId="111" fillId="0" borderId="40" xfId="0" applyNumberFormat="1" applyFont="1" applyBorder="1"/>
    <xf numFmtId="2" fontId="111" fillId="0" borderId="57" xfId="0" applyNumberFormat="1" applyFont="1" applyBorder="1" applyAlignment="1">
      <alignment horizontal="center"/>
    </xf>
    <xf numFmtId="0" fontId="29" fillId="0" borderId="0" xfId="0" applyFont="1" applyBorder="1" applyAlignment="1">
      <alignment horizontal="center"/>
    </xf>
    <xf numFmtId="0" fontId="4" fillId="0" borderId="19" xfId="557" applyFont="1" applyFill="1" applyBorder="1" applyAlignment="1" applyProtection="1">
      <alignment horizontal="left"/>
    </xf>
    <xf numFmtId="10" fontId="4" fillId="0" borderId="27" xfId="576" applyNumberFormat="1" applyFont="1" applyFill="1" applyBorder="1" applyAlignment="1" applyProtection="1">
      <alignment horizontal="center"/>
    </xf>
    <xf numFmtId="10" fontId="4" fillId="0" borderId="72" xfId="576" applyNumberFormat="1" applyFont="1" applyFill="1" applyBorder="1" applyAlignment="1" applyProtection="1">
      <alignment horizontal="center"/>
    </xf>
    <xf numFmtId="10" fontId="4" fillId="0" borderId="80" xfId="576" applyNumberFormat="1" applyFont="1" applyFill="1" applyBorder="1" applyAlignment="1" applyProtection="1">
      <alignment horizontal="center"/>
    </xf>
    <xf numFmtId="10" fontId="4" fillId="0" borderId="79" xfId="576" applyNumberFormat="1" applyFont="1" applyFill="1" applyBorder="1" applyAlignment="1" applyProtection="1">
      <alignment horizontal="center"/>
    </xf>
    <xf numFmtId="10" fontId="4" fillId="0" borderId="59" xfId="576" applyNumberFormat="1" applyFont="1" applyFill="1" applyBorder="1" applyAlignment="1" applyProtection="1">
      <alignment horizontal="center"/>
    </xf>
    <xf numFmtId="10" fontId="4" fillId="0" borderId="56" xfId="576" applyNumberFormat="1" applyFont="1" applyFill="1" applyBorder="1" applyAlignment="1" applyProtection="1">
      <alignment horizontal="center"/>
    </xf>
    <xf numFmtId="0" fontId="1" fillId="0" borderId="42" xfId="485" applyFill="1" applyBorder="1"/>
    <xf numFmtId="0" fontId="6" fillId="0" borderId="0" xfId="458" applyFont="1" applyFill="1"/>
    <xf numFmtId="0" fontId="4" fillId="26" borderId="0" xfId="458" applyFont="1" applyFill="1" applyBorder="1" applyAlignment="1">
      <alignment horizontal="left"/>
    </xf>
    <xf numFmtId="0" fontId="1" fillId="26" borderId="0" xfId="485" applyFill="1"/>
    <xf numFmtId="10" fontId="1" fillId="0" borderId="0" xfId="485" applyNumberFormat="1"/>
    <xf numFmtId="10" fontId="4" fillId="0" borderId="53" xfId="576" applyNumberFormat="1" applyFont="1" applyBorder="1" applyAlignment="1">
      <alignment horizontal="center"/>
    </xf>
    <xf numFmtId="10" fontId="4" fillId="0" borderId="0" xfId="576" applyNumberFormat="1" applyFont="1" applyFill="1" applyBorder="1" applyAlignment="1" applyProtection="1">
      <alignment horizontal="center"/>
    </xf>
    <xf numFmtId="0" fontId="7" fillId="0" borderId="0" xfId="557" applyFont="1" applyFill="1" applyBorder="1" applyAlignment="1" applyProtection="1">
      <alignment horizontal="left"/>
    </xf>
    <xf numFmtId="0" fontId="80" fillId="0" borderId="84" xfId="0" applyFont="1" applyFill="1" applyBorder="1" applyAlignment="1">
      <alignment horizontal="center"/>
    </xf>
    <xf numFmtId="0" fontId="4" fillId="0" borderId="84" xfId="0" applyFont="1" applyBorder="1" applyAlignment="1">
      <alignment horizontal="center"/>
    </xf>
    <xf numFmtId="165" fontId="4" fillId="26" borderId="62" xfId="576" applyNumberFormat="1" applyFont="1" applyFill="1" applyBorder="1" applyAlignment="1">
      <alignment horizontal="center"/>
    </xf>
    <xf numFmtId="165" fontId="4" fillId="26" borderId="40" xfId="576" applyNumberFormat="1" applyFont="1" applyFill="1" applyBorder="1" applyAlignment="1">
      <alignment horizontal="center"/>
    </xf>
    <xf numFmtId="0" fontId="111" fillId="0" borderId="86" xfId="0" applyFont="1" applyFill="1" applyBorder="1" applyAlignment="1">
      <alignment horizontal="left"/>
    </xf>
    <xf numFmtId="0" fontId="111" fillId="0" borderId="88" xfId="0" applyFont="1" applyFill="1" applyBorder="1" applyAlignment="1">
      <alignment horizontal="left"/>
    </xf>
    <xf numFmtId="165" fontId="111" fillId="0" borderId="46" xfId="576" applyNumberFormat="1" applyFont="1" applyBorder="1" applyAlignment="1">
      <alignment horizontal="center"/>
    </xf>
    <xf numFmtId="165" fontId="111" fillId="0" borderId="84" xfId="576" applyNumberFormat="1" applyFont="1" applyBorder="1" applyAlignment="1">
      <alignment horizontal="center"/>
    </xf>
    <xf numFmtId="165" fontId="111" fillId="0" borderId="85" xfId="576" applyNumberFormat="1" applyFont="1" applyBorder="1" applyAlignment="1">
      <alignment horizontal="center"/>
    </xf>
    <xf numFmtId="0" fontId="4" fillId="0" borderId="84" xfId="485" applyFont="1" applyFill="1" applyBorder="1" applyAlignment="1">
      <alignment horizontal="center"/>
    </xf>
    <xf numFmtId="0" fontId="80" fillId="0" borderId="84" xfId="485" applyFont="1" applyFill="1" applyBorder="1" applyAlignment="1">
      <alignment horizontal="center"/>
    </xf>
    <xf numFmtId="0" fontId="4" fillId="0" borderId="84" xfId="0" applyFont="1" applyFill="1" applyBorder="1" applyAlignment="1">
      <alignment horizontal="center"/>
    </xf>
    <xf numFmtId="0" fontId="80" fillId="0" borderId="85" xfId="485" applyFont="1" applyFill="1" applyBorder="1" applyAlignment="1">
      <alignment horizontal="center"/>
    </xf>
    <xf numFmtId="171" fontId="4" fillId="0" borderId="84" xfId="0" applyNumberFormat="1" applyFont="1" applyFill="1" applyBorder="1" applyAlignment="1">
      <alignment horizontal="center"/>
    </xf>
    <xf numFmtId="10" fontId="4" fillId="0" borderId="84" xfId="0" applyNumberFormat="1" applyFont="1" applyBorder="1" applyAlignment="1">
      <alignment horizontal="center"/>
    </xf>
    <xf numFmtId="171" fontId="80" fillId="0" borderId="85" xfId="0" applyNumberFormat="1" applyFont="1" applyFill="1" applyBorder="1" applyAlignment="1">
      <alignment horizontal="center"/>
    </xf>
    <xf numFmtId="0" fontId="80" fillId="0" borderId="85" xfId="0" applyFont="1" applyFill="1" applyBorder="1" applyAlignment="1">
      <alignment horizontal="center"/>
    </xf>
    <xf numFmtId="164" fontId="111" fillId="0" borderId="84" xfId="0" applyNumberFormat="1" applyFont="1" applyBorder="1" applyAlignment="1">
      <alignment horizontal="center"/>
    </xf>
    <xf numFmtId="164" fontId="111" fillId="0" borderId="86" xfId="0" applyNumberFormat="1" applyFont="1" applyBorder="1" applyAlignment="1">
      <alignment horizontal="center"/>
    </xf>
    <xf numFmtId="164" fontId="111" fillId="0" borderId="87" xfId="0" applyNumberFormat="1" applyFont="1" applyBorder="1" applyAlignment="1">
      <alignment horizontal="center"/>
    </xf>
    <xf numFmtId="0" fontId="7" fillId="0" borderId="0" xfId="0" applyFont="1" applyFill="1" applyAlignment="1">
      <alignment horizontal="centerContinuous"/>
    </xf>
    <xf numFmtId="0" fontId="0" fillId="0" borderId="0" xfId="0" applyFill="1" applyAlignment="1">
      <alignment horizontal="centerContinuous"/>
    </xf>
    <xf numFmtId="0" fontId="18" fillId="0" borderId="23" xfId="0" applyFont="1" applyFill="1" applyBorder="1" applyAlignment="1">
      <alignment horizontal="centerContinuous"/>
    </xf>
    <xf numFmtId="0" fontId="4" fillId="0" borderId="24" xfId="0" applyFont="1" applyFill="1" applyBorder="1" applyAlignment="1">
      <alignment horizontal="centerContinuous"/>
    </xf>
    <xf numFmtId="0" fontId="4" fillId="0" borderId="26" xfId="0" applyFont="1" applyFill="1" applyBorder="1" applyAlignment="1">
      <alignment horizontal="centerContinuous"/>
    </xf>
    <xf numFmtId="0" fontId="4" fillId="0" borderId="16" xfId="0" applyFont="1" applyFill="1" applyBorder="1" applyAlignment="1">
      <alignment horizontal="centerContinuous"/>
    </xf>
    <xf numFmtId="0" fontId="4" fillId="0" borderId="17" xfId="0" applyFont="1" applyFill="1" applyBorder="1" applyAlignment="1">
      <alignment horizontal="centerContinuous"/>
    </xf>
    <xf numFmtId="0" fontId="4" fillId="0" borderId="18" xfId="0" applyFont="1" applyFill="1" applyBorder="1" applyAlignment="1">
      <alignment horizontal="centerContinuous"/>
    </xf>
    <xf numFmtId="0" fontId="4" fillId="0" borderId="33" xfId="0" applyFont="1" applyFill="1" applyBorder="1" applyAlignment="1">
      <alignment horizontal="center"/>
    </xf>
    <xf numFmtId="0" fontId="4" fillId="0" borderId="25" xfId="0" applyFont="1" applyFill="1" applyBorder="1" applyAlignment="1">
      <alignment horizontal="center"/>
    </xf>
    <xf numFmtId="0" fontId="4" fillId="0" borderId="28" xfId="0" applyFont="1" applyFill="1" applyBorder="1" applyAlignment="1">
      <alignment horizontal="center"/>
    </xf>
    <xf numFmtId="0" fontId="4" fillId="0" borderId="19" xfId="0" applyFont="1" applyFill="1" applyBorder="1" applyAlignment="1">
      <alignment horizontal="center" wrapText="1"/>
    </xf>
    <xf numFmtId="0" fontId="4" fillId="0" borderId="69" xfId="0" applyFont="1" applyFill="1" applyBorder="1" applyAlignment="1">
      <alignment horizontal="center" wrapText="1"/>
    </xf>
    <xf numFmtId="0" fontId="4" fillId="0" borderId="21" xfId="0" applyFont="1" applyFill="1" applyBorder="1" applyAlignment="1">
      <alignment horizontal="center"/>
    </xf>
    <xf numFmtId="165" fontId="4" fillId="0" borderId="73" xfId="576" applyNumberFormat="1" applyFont="1" applyFill="1" applyBorder="1" applyAlignment="1">
      <alignment horizontal="center"/>
    </xf>
    <xf numFmtId="165" fontId="4" fillId="0" borderId="46" xfId="576" applyNumberFormat="1" applyFont="1" applyFill="1" applyBorder="1" applyAlignment="1">
      <alignment horizontal="center" wrapText="1"/>
    </xf>
    <xf numFmtId="165" fontId="4" fillId="0" borderId="47" xfId="576" applyNumberFormat="1" applyFont="1" applyFill="1" applyBorder="1" applyAlignment="1">
      <alignment horizontal="center"/>
    </xf>
    <xf numFmtId="165" fontId="4" fillId="0" borderId="55" xfId="576" applyNumberFormat="1" applyFont="1" applyFill="1" applyBorder="1" applyAlignment="1">
      <alignment horizontal="center"/>
    </xf>
    <xf numFmtId="165" fontId="4" fillId="0" borderId="51" xfId="576" applyNumberFormat="1" applyFont="1" applyFill="1" applyBorder="1" applyAlignment="1">
      <alignment horizontal="center" wrapText="1"/>
    </xf>
    <xf numFmtId="165" fontId="4" fillId="0" borderId="37" xfId="576" applyNumberFormat="1" applyFont="1" applyFill="1" applyBorder="1" applyAlignment="1">
      <alignment horizontal="center"/>
    </xf>
    <xf numFmtId="165" fontId="4" fillId="0" borderId="51" xfId="576" applyNumberFormat="1" applyFont="1" applyFill="1" applyBorder="1" applyAlignment="1">
      <alignment horizontal="center"/>
    </xf>
    <xf numFmtId="165" fontId="4" fillId="0" borderId="10" xfId="576" applyNumberFormat="1" applyFont="1" applyFill="1" applyBorder="1" applyAlignment="1">
      <alignment horizontal="center"/>
    </xf>
    <xf numFmtId="165" fontId="4" fillId="0" borderId="69" xfId="576" applyNumberFormat="1" applyFont="1" applyFill="1" applyBorder="1" applyAlignment="1">
      <alignment horizontal="center" wrapText="1"/>
    </xf>
    <xf numFmtId="165" fontId="4" fillId="0" borderId="70" xfId="576" applyNumberFormat="1" applyFont="1" applyFill="1" applyBorder="1" applyAlignment="1">
      <alignment horizontal="center"/>
    </xf>
    <xf numFmtId="165" fontId="4" fillId="0" borderId="45" xfId="0" applyNumberFormat="1" applyFont="1" applyFill="1" applyBorder="1" applyAlignment="1">
      <alignment horizontal="center"/>
    </xf>
    <xf numFmtId="165" fontId="4" fillId="0" borderId="46" xfId="0" applyNumberFormat="1" applyFont="1" applyFill="1" applyBorder="1" applyAlignment="1">
      <alignment horizontal="center"/>
    </xf>
    <xf numFmtId="165" fontId="4" fillId="0" borderId="47" xfId="0" applyNumberFormat="1" applyFont="1" applyFill="1" applyBorder="1" applyAlignment="1">
      <alignment horizontal="center"/>
    </xf>
    <xf numFmtId="165" fontId="4" fillId="0" borderId="41" xfId="0" applyNumberFormat="1" applyFont="1" applyFill="1" applyBorder="1" applyAlignment="1">
      <alignment horizontal="center"/>
    </xf>
    <xf numFmtId="165" fontId="4" fillId="0" borderId="40" xfId="0" applyNumberFormat="1" applyFont="1" applyFill="1" applyBorder="1" applyAlignment="1">
      <alignment horizontal="center"/>
    </xf>
    <xf numFmtId="165" fontId="4" fillId="0" borderId="57" xfId="0" applyNumberFormat="1" applyFont="1" applyFill="1" applyBorder="1" applyAlignment="1">
      <alignment horizontal="center"/>
    </xf>
    <xf numFmtId="165" fontId="4" fillId="0" borderId="60" xfId="0" applyNumberFormat="1" applyFont="1" applyFill="1" applyBorder="1" applyAlignment="1">
      <alignment horizontal="center"/>
    </xf>
    <xf numFmtId="165" fontId="4" fillId="0" borderId="20" xfId="0" applyNumberFormat="1" applyFont="1" applyFill="1" applyBorder="1" applyAlignment="1">
      <alignment horizontal="center"/>
    </xf>
    <xf numFmtId="165" fontId="4" fillId="0" borderId="42" xfId="0" applyNumberFormat="1" applyFont="1" applyFill="1" applyBorder="1" applyAlignment="1">
      <alignment horizontal="center"/>
    </xf>
    <xf numFmtId="165" fontId="4" fillId="0" borderId="0" xfId="0" applyNumberFormat="1" applyFont="1" applyFill="1" applyBorder="1" applyAlignment="1">
      <alignment horizontal="center"/>
    </xf>
    <xf numFmtId="0" fontId="8" fillId="0" borderId="0" xfId="0" applyFont="1"/>
    <xf numFmtId="0" fontId="4" fillId="26" borderId="90" xfId="0" applyFont="1" applyFill="1" applyBorder="1" applyAlignment="1">
      <alignment horizontal="center"/>
    </xf>
    <xf numFmtId="165" fontId="4" fillId="26" borderId="45" xfId="0" applyNumberFormat="1" applyFont="1" applyFill="1" applyBorder="1" applyAlignment="1">
      <alignment horizontal="center"/>
    </xf>
    <xf numFmtId="0" fontId="4" fillId="0" borderId="0" xfId="485" applyFont="1" applyAlignment="1">
      <alignment horizontal="left"/>
    </xf>
    <xf numFmtId="0" fontId="1" fillId="0" borderId="0" xfId="485" applyBorder="1" applyAlignment="1">
      <alignment horizontal="centerContinuous"/>
    </xf>
    <xf numFmtId="0" fontId="4" fillId="0" borderId="0" xfId="557" applyFont="1" applyBorder="1" applyAlignment="1">
      <alignment horizontal="centerContinuous"/>
    </xf>
    <xf numFmtId="0" fontId="4" fillId="0" borderId="84" xfId="0" applyFont="1" applyBorder="1"/>
    <xf numFmtId="0" fontId="4" fillId="0" borderId="86" xfId="485" applyFont="1" applyBorder="1" applyAlignment="1">
      <alignment horizontal="centerContinuous"/>
    </xf>
    <xf numFmtId="172" fontId="111" fillId="0" borderId="46" xfId="310" applyNumberFormat="1" applyFont="1" applyBorder="1" applyAlignment="1">
      <alignment horizontal="right"/>
    </xf>
    <xf numFmtId="9" fontId="80" fillId="0" borderId="46" xfId="0" applyNumberFormat="1" applyFont="1" applyFill="1" applyBorder="1" applyAlignment="1">
      <alignment horizontal="center"/>
    </xf>
    <xf numFmtId="40" fontId="4" fillId="0" borderId="46" xfId="0" applyNumberFormat="1" applyFont="1" applyFill="1" applyBorder="1" applyAlignment="1">
      <alignment horizontal="center" wrapText="1"/>
    </xf>
    <xf numFmtId="10" fontId="111" fillId="0" borderId="46" xfId="576" applyNumberFormat="1" applyFont="1" applyBorder="1" applyAlignment="1">
      <alignment horizontal="center"/>
    </xf>
    <xf numFmtId="40" fontId="111" fillId="0" borderId="47" xfId="576" applyNumberFormat="1" applyFont="1" applyBorder="1" applyAlignment="1">
      <alignment horizontal="center"/>
    </xf>
    <xf numFmtId="0" fontId="111" fillId="0" borderId="91" xfId="0" applyFont="1" applyFill="1" applyBorder="1" applyAlignment="1">
      <alignment horizontal="left"/>
    </xf>
    <xf numFmtId="172" fontId="111" fillId="0" borderId="92" xfId="310" applyNumberFormat="1" applyFont="1" applyBorder="1" applyAlignment="1">
      <alignment horizontal="right"/>
    </xf>
    <xf numFmtId="9" fontId="80" fillId="0" borderId="92" xfId="0" applyNumberFormat="1" applyFont="1" applyFill="1" applyBorder="1" applyAlignment="1">
      <alignment horizontal="center"/>
    </xf>
    <xf numFmtId="0" fontId="80" fillId="0" borderId="92" xfId="0" applyFont="1" applyFill="1" applyBorder="1" applyAlignment="1">
      <alignment horizontal="center"/>
    </xf>
    <xf numFmtId="40" fontId="4" fillId="0" borderId="92" xfId="0" applyNumberFormat="1" applyFont="1" applyFill="1" applyBorder="1" applyAlignment="1">
      <alignment horizontal="center" wrapText="1"/>
    </xf>
    <xf numFmtId="0" fontId="4" fillId="0" borderId="92" xfId="485" applyFont="1" applyFill="1" applyBorder="1" applyAlignment="1">
      <alignment horizontal="center"/>
    </xf>
    <xf numFmtId="165" fontId="111" fillId="0" borderId="92" xfId="576" applyNumberFormat="1" applyFont="1" applyBorder="1" applyAlignment="1">
      <alignment horizontal="center"/>
    </xf>
    <xf numFmtId="10" fontId="111" fillId="0" borderId="92" xfId="576" applyNumberFormat="1" applyFont="1" applyBorder="1" applyAlignment="1">
      <alignment horizontal="center"/>
    </xf>
    <xf numFmtId="40" fontId="111" fillId="0" borderId="93" xfId="576" applyNumberFormat="1" applyFont="1" applyBorder="1" applyAlignment="1">
      <alignment horizontal="center"/>
    </xf>
    <xf numFmtId="0" fontId="80" fillId="0" borderId="92" xfId="485" applyFont="1" applyFill="1" applyBorder="1" applyAlignment="1">
      <alignment horizontal="center"/>
    </xf>
    <xf numFmtId="9" fontId="4" fillId="0" borderId="92" xfId="0" applyNumberFormat="1" applyFont="1" applyBorder="1" applyAlignment="1">
      <alignment horizontal="center"/>
    </xf>
    <xf numFmtId="0" fontId="4" fillId="0" borderId="92" xfId="0" applyFont="1" applyBorder="1" applyAlignment="1">
      <alignment horizontal="center"/>
    </xf>
    <xf numFmtId="40" fontId="4" fillId="0" borderId="92" xfId="0" applyNumberFormat="1" applyFont="1" applyFill="1" applyBorder="1" applyAlignment="1">
      <alignment horizontal="center"/>
    </xf>
    <xf numFmtId="0" fontId="4" fillId="0" borderId="92" xfId="0" applyFont="1" applyFill="1" applyBorder="1" applyAlignment="1">
      <alignment horizontal="center"/>
    </xf>
    <xf numFmtId="0" fontId="4" fillId="0" borderId="92" xfId="485" applyFont="1" applyFill="1" applyBorder="1" applyAlignment="1" applyProtection="1">
      <alignment horizontal="center" vertical="center"/>
    </xf>
    <xf numFmtId="0" fontId="80" fillId="0" borderId="91" xfId="0" applyFont="1" applyFill="1" applyBorder="1" applyAlignment="1">
      <alignment horizontal="left"/>
    </xf>
    <xf numFmtId="40" fontId="80" fillId="0" borderId="92" xfId="0" applyNumberFormat="1" applyFont="1" applyFill="1" applyBorder="1" applyAlignment="1">
      <alignment horizontal="center"/>
    </xf>
    <xf numFmtId="10" fontId="80" fillId="0" borderId="92" xfId="0" applyNumberFormat="1" applyFont="1" applyFill="1" applyBorder="1" applyAlignment="1">
      <alignment horizontal="center"/>
    </xf>
    <xf numFmtId="171" fontId="4" fillId="0" borderId="92" xfId="0" applyNumberFormat="1" applyFont="1" applyFill="1" applyBorder="1" applyAlignment="1">
      <alignment horizontal="center"/>
    </xf>
    <xf numFmtId="10" fontId="4" fillId="0" borderId="92" xfId="0" applyNumberFormat="1" applyFont="1" applyBorder="1" applyAlignment="1">
      <alignment horizontal="center"/>
    </xf>
    <xf numFmtId="0" fontId="111" fillId="0" borderId="94" xfId="0" applyFont="1" applyFill="1" applyBorder="1" applyAlignment="1">
      <alignment horizontal="left"/>
    </xf>
    <xf numFmtId="172" fontId="111" fillId="0" borderId="95" xfId="310" applyNumberFormat="1" applyFont="1" applyBorder="1" applyAlignment="1">
      <alignment horizontal="right"/>
    </xf>
    <xf numFmtId="9" fontId="80" fillId="0" borderId="95" xfId="0" applyNumberFormat="1" applyFont="1" applyFill="1" applyBorder="1" applyAlignment="1">
      <alignment horizontal="center"/>
    </xf>
    <xf numFmtId="171" fontId="80" fillId="0" borderId="95" xfId="0" applyNumberFormat="1" applyFont="1" applyFill="1" applyBorder="1" applyAlignment="1">
      <alignment horizontal="center"/>
    </xf>
    <xf numFmtId="0" fontId="80" fillId="0" borderId="95" xfId="0" applyFont="1" applyFill="1" applyBorder="1" applyAlignment="1">
      <alignment horizontal="center"/>
    </xf>
    <xf numFmtId="40" fontId="4" fillId="0" borderId="95" xfId="0" applyNumberFormat="1" applyFont="1" applyFill="1" applyBorder="1" applyAlignment="1">
      <alignment horizontal="center" wrapText="1"/>
    </xf>
    <xf numFmtId="0" fontId="80" fillId="0" borderId="95" xfId="485" applyFont="1" applyFill="1" applyBorder="1" applyAlignment="1">
      <alignment horizontal="center"/>
    </xf>
    <xf numFmtId="165" fontId="111" fillId="0" borderId="95" xfId="576" applyNumberFormat="1" applyFont="1" applyBorder="1" applyAlignment="1">
      <alignment horizontal="center"/>
    </xf>
    <xf numFmtId="10" fontId="111" fillId="0" borderId="95" xfId="576" applyNumberFormat="1" applyFont="1" applyBorder="1" applyAlignment="1">
      <alignment horizontal="center"/>
    </xf>
    <xf numFmtId="40" fontId="111" fillId="0" borderId="96" xfId="576" applyNumberFormat="1" applyFont="1" applyBorder="1" applyAlignment="1">
      <alignment horizontal="center"/>
    </xf>
    <xf numFmtId="9" fontId="4" fillId="0" borderId="84" xfId="0" applyNumberFormat="1" applyFont="1" applyBorder="1" applyAlignment="1">
      <alignment horizontal="center"/>
    </xf>
    <xf numFmtId="9" fontId="80" fillId="0" borderId="84" xfId="0" applyNumberFormat="1" applyFont="1" applyFill="1" applyBorder="1" applyAlignment="1">
      <alignment horizontal="center"/>
    </xf>
    <xf numFmtId="9" fontId="80" fillId="0" borderId="85" xfId="0" applyNumberFormat="1" applyFont="1" applyFill="1" applyBorder="1" applyAlignment="1">
      <alignment horizontal="center"/>
    </xf>
    <xf numFmtId="40" fontId="4" fillId="0" borderId="84" xfId="0" applyNumberFormat="1" applyFont="1" applyFill="1" applyBorder="1" applyAlignment="1">
      <alignment horizontal="center"/>
    </xf>
    <xf numFmtId="40" fontId="4" fillId="0" borderId="84" xfId="0" applyNumberFormat="1" applyFont="1" applyFill="1" applyBorder="1" applyAlignment="1">
      <alignment horizontal="center" wrapText="1"/>
    </xf>
    <xf numFmtId="40" fontId="4" fillId="0" borderId="85" xfId="0" applyNumberFormat="1" applyFont="1" applyFill="1" applyBorder="1" applyAlignment="1">
      <alignment horizontal="center" wrapText="1"/>
    </xf>
    <xf numFmtId="172" fontId="111" fillId="0" borderId="92" xfId="310" applyNumberFormat="1" applyFont="1" applyBorder="1" applyAlignment="1"/>
    <xf numFmtId="172" fontId="111" fillId="0" borderId="84" xfId="310" applyNumberFormat="1" applyFont="1" applyBorder="1" applyAlignment="1"/>
    <xf numFmtId="172" fontId="111" fillId="0" borderId="85" xfId="310" applyNumberFormat="1" applyFont="1" applyBorder="1" applyAlignment="1"/>
    <xf numFmtId="10" fontId="111" fillId="0" borderId="84" xfId="576" applyNumberFormat="1" applyFont="1" applyBorder="1" applyAlignment="1">
      <alignment horizontal="center"/>
    </xf>
    <xf numFmtId="40" fontId="111" fillId="0" borderId="87" xfId="576" applyNumberFormat="1" applyFont="1" applyBorder="1" applyAlignment="1">
      <alignment horizontal="center"/>
    </xf>
    <xf numFmtId="10" fontId="111" fillId="0" borderId="85" xfId="576" applyNumberFormat="1" applyFont="1" applyBorder="1" applyAlignment="1">
      <alignment horizontal="center"/>
    </xf>
    <xf numFmtId="40" fontId="111" fillId="0" borderId="89" xfId="576" applyNumberFormat="1" applyFont="1" applyBorder="1" applyAlignment="1">
      <alignment horizontal="center"/>
    </xf>
    <xf numFmtId="0" fontId="80" fillId="0" borderId="97" xfId="0" applyFont="1" applyFill="1" applyBorder="1" applyAlignment="1">
      <alignment horizontal="left"/>
    </xf>
    <xf numFmtId="0" fontId="111" fillId="0" borderId="0" xfId="0" applyFont="1" applyFill="1" applyBorder="1" applyAlignment="1">
      <alignment horizontal="left"/>
    </xf>
    <xf numFmtId="0" fontId="80" fillId="0" borderId="98" xfId="0" applyFont="1" applyFill="1" applyBorder="1" applyAlignment="1">
      <alignment horizontal="left"/>
    </xf>
    <xf numFmtId="0" fontId="111" fillId="0" borderId="95" xfId="0" applyFont="1" applyBorder="1" applyAlignment="1">
      <alignment horizontal="center"/>
    </xf>
    <xf numFmtId="0" fontId="111" fillId="0" borderId="96" xfId="0" applyFont="1" applyBorder="1" applyAlignment="1">
      <alignment horizontal="center"/>
    </xf>
    <xf numFmtId="9" fontId="4" fillId="26" borderId="62" xfId="576" applyFont="1" applyFill="1" applyBorder="1" applyAlignment="1">
      <alignment horizontal="center"/>
    </xf>
    <xf numFmtId="9" fontId="4" fillId="26" borderId="40" xfId="576" applyFont="1" applyFill="1" applyBorder="1" applyAlignment="1">
      <alignment horizontal="center"/>
    </xf>
    <xf numFmtId="165" fontId="4" fillId="26" borderId="94" xfId="0" applyNumberFormat="1" applyFont="1" applyFill="1" applyBorder="1" applyAlignment="1">
      <alignment horizontal="center"/>
    </xf>
    <xf numFmtId="165" fontId="4" fillId="26" borderId="95" xfId="0" applyNumberFormat="1" applyFont="1" applyFill="1" applyBorder="1" applyAlignment="1">
      <alignment horizontal="center"/>
    </xf>
    <xf numFmtId="165" fontId="4" fillId="26" borderId="96" xfId="0" applyNumberFormat="1" applyFont="1" applyFill="1" applyBorder="1" applyAlignment="1">
      <alignment horizontal="center"/>
    </xf>
    <xf numFmtId="0" fontId="7" fillId="26" borderId="0" xfId="0" applyFont="1" applyFill="1"/>
    <xf numFmtId="0" fontId="4" fillId="0" borderId="104" xfId="557" applyFont="1" applyFill="1" applyBorder="1" applyAlignment="1" applyProtection="1">
      <alignment horizontal="left"/>
    </xf>
    <xf numFmtId="0" fontId="4" fillId="0" borderId="34" xfId="557" applyFont="1" applyFill="1" applyBorder="1"/>
    <xf numFmtId="0" fontId="4" fillId="0" borderId="35" xfId="557" applyFont="1" applyFill="1" applyBorder="1" applyAlignment="1" applyProtection="1">
      <alignment horizontal="left"/>
    </xf>
    <xf numFmtId="10" fontId="4" fillId="0" borderId="105" xfId="576" applyNumberFormat="1" applyFont="1" applyFill="1" applyBorder="1" applyAlignment="1" applyProtection="1">
      <alignment horizontal="center"/>
    </xf>
    <xf numFmtId="10" fontId="4" fillId="0" borderId="106" xfId="576" applyNumberFormat="1" applyFont="1" applyFill="1" applyBorder="1" applyAlignment="1" applyProtection="1">
      <alignment horizontal="center"/>
    </xf>
    <xf numFmtId="0" fontId="4" fillId="0" borderId="109" xfId="0" applyFont="1" applyBorder="1" applyAlignment="1">
      <alignment horizontal="center" vertical="center" wrapText="1"/>
    </xf>
    <xf numFmtId="0" fontId="4" fillId="0" borderId="109" xfId="0" applyFont="1" applyBorder="1" applyAlignment="1">
      <alignment vertical="center" wrapText="1"/>
    </xf>
    <xf numFmtId="0" fontId="4" fillId="0" borderId="0" xfId="0" applyFont="1" applyBorder="1" applyAlignment="1">
      <alignment vertical="center" wrapText="1"/>
    </xf>
    <xf numFmtId="10" fontId="4" fillId="0" borderId="0" xfId="0" applyNumberFormat="1" applyFont="1" applyBorder="1" applyAlignment="1">
      <alignment horizontal="center" vertical="center" wrapText="1"/>
    </xf>
    <xf numFmtId="44" fontId="4" fillId="0" borderId="84" xfId="344" applyFont="1" applyBorder="1" applyAlignment="1"/>
    <xf numFmtId="44" fontId="4" fillId="0" borderId="87" xfId="344" applyFont="1" applyBorder="1" applyAlignment="1"/>
    <xf numFmtId="172" fontId="111" fillId="0" borderId="102" xfId="310" applyNumberFormat="1" applyFont="1" applyBorder="1" applyAlignment="1"/>
    <xf numFmtId="9" fontId="80" fillId="0" borderId="102" xfId="0" applyNumberFormat="1" applyFont="1" applyFill="1" applyBorder="1" applyAlignment="1">
      <alignment horizontal="center"/>
    </xf>
    <xf numFmtId="0" fontId="80" fillId="0" borderId="102" xfId="0" applyFont="1" applyFill="1" applyBorder="1" applyAlignment="1">
      <alignment horizontal="center"/>
    </xf>
    <xf numFmtId="40" fontId="4" fillId="0" borderId="102" xfId="0" applyNumberFormat="1" applyFont="1" applyFill="1" applyBorder="1" applyAlignment="1">
      <alignment horizontal="center" wrapText="1"/>
    </xf>
    <xf numFmtId="165" fontId="111" fillId="0" borderId="102" xfId="576" applyNumberFormat="1" applyFont="1" applyBorder="1" applyAlignment="1">
      <alignment horizontal="center"/>
    </xf>
    <xf numFmtId="10" fontId="111" fillId="0" borderId="102" xfId="576" applyNumberFormat="1" applyFont="1" applyBorder="1" applyAlignment="1">
      <alignment horizontal="center"/>
    </xf>
    <xf numFmtId="40" fontId="111" fillId="0" borderId="103" xfId="576" applyNumberFormat="1" applyFont="1" applyBorder="1" applyAlignment="1">
      <alignment horizontal="center"/>
    </xf>
    <xf numFmtId="0" fontId="4" fillId="0" borderId="102" xfId="485" applyFont="1" applyFill="1" applyBorder="1" applyAlignment="1">
      <alignment horizontal="center"/>
    </xf>
    <xf numFmtId="165" fontId="80" fillId="0" borderId="111" xfId="576" applyNumberFormat="1" applyFont="1" applyBorder="1" applyAlignment="1">
      <alignment horizontal="center"/>
    </xf>
    <xf numFmtId="165" fontId="80" fillId="0" borderId="112" xfId="576" applyNumberFormat="1" applyFont="1" applyBorder="1" applyAlignment="1">
      <alignment horizontal="center"/>
    </xf>
    <xf numFmtId="165" fontId="4" fillId="0" borderId="111" xfId="576" applyNumberFormat="1" applyFont="1" applyBorder="1" applyAlignment="1">
      <alignment horizontal="center"/>
    </xf>
    <xf numFmtId="165" fontId="4" fillId="0" borderId="112" xfId="576" applyNumberFormat="1" applyFont="1" applyBorder="1" applyAlignment="1">
      <alignment horizontal="center"/>
    </xf>
    <xf numFmtId="0" fontId="80" fillId="0" borderId="114" xfId="0" applyFont="1" applyFill="1" applyBorder="1" applyAlignment="1">
      <alignment horizontal="left"/>
    </xf>
    <xf numFmtId="164" fontId="111" fillId="0" borderId="91" xfId="0" applyNumberFormat="1" applyFont="1" applyBorder="1" applyAlignment="1">
      <alignment horizontal="center"/>
    </xf>
    <xf numFmtId="164" fontId="111" fillId="0" borderId="103" xfId="0" applyNumberFormat="1" applyFont="1" applyBorder="1" applyAlignment="1">
      <alignment horizontal="center"/>
    </xf>
    <xf numFmtId="165" fontId="4" fillId="0" borderId="115" xfId="576" applyNumberFormat="1" applyFont="1" applyFill="1" applyBorder="1" applyAlignment="1">
      <alignment horizontal="center"/>
    </xf>
    <xf numFmtId="165" fontId="4" fillId="0" borderId="111" xfId="576" applyNumberFormat="1" applyFont="1" applyFill="1" applyBorder="1" applyAlignment="1">
      <alignment horizontal="center"/>
    </xf>
    <xf numFmtId="165" fontId="4" fillId="0" borderId="103" xfId="576" applyNumberFormat="1" applyFont="1" applyFill="1" applyBorder="1" applyAlignment="1">
      <alignment horizontal="center"/>
    </xf>
    <xf numFmtId="164" fontId="111" fillId="0" borderId="111" xfId="0" applyNumberFormat="1" applyFont="1" applyBorder="1" applyAlignment="1">
      <alignment horizontal="center"/>
    </xf>
    <xf numFmtId="0" fontId="1" fillId="0" borderId="0" xfId="0" applyFont="1"/>
    <xf numFmtId="0" fontId="111" fillId="0" borderId="23" xfId="0" applyFont="1" applyFill="1" applyBorder="1" applyAlignment="1">
      <alignment horizontal="left"/>
    </xf>
    <xf numFmtId="0" fontId="4" fillId="26" borderId="16" xfId="0" applyFont="1" applyFill="1" applyBorder="1" applyAlignment="1">
      <alignment horizontal="center" wrapText="1"/>
    </xf>
    <xf numFmtId="2" fontId="4" fillId="26" borderId="34" xfId="0" applyNumberFormat="1" applyFont="1" applyFill="1" applyBorder="1" applyAlignment="1">
      <alignment horizontal="center" wrapText="1"/>
    </xf>
    <xf numFmtId="2" fontId="111" fillId="0" borderId="105" xfId="0" applyNumberFormat="1" applyFont="1" applyBorder="1" applyAlignment="1">
      <alignment horizontal="center"/>
    </xf>
    <xf numFmtId="0" fontId="4" fillId="0" borderId="105" xfId="0" applyFont="1" applyBorder="1" applyAlignment="1">
      <alignment horizontal="center"/>
    </xf>
    <xf numFmtId="2" fontId="111" fillId="0" borderId="106" xfId="0" applyNumberFormat="1" applyFont="1" applyBorder="1" applyAlignment="1">
      <alignment horizontal="center"/>
    </xf>
    <xf numFmtId="4" fontId="4" fillId="26" borderId="35" xfId="310" applyNumberFormat="1" applyFont="1" applyFill="1" applyBorder="1" applyAlignment="1">
      <alignment horizontal="center"/>
    </xf>
    <xf numFmtId="2" fontId="4" fillId="0" borderId="36" xfId="0" applyNumberFormat="1" applyFont="1" applyBorder="1" applyAlignment="1">
      <alignment horizontal="center"/>
    </xf>
    <xf numFmtId="2" fontId="111" fillId="0" borderId="72" xfId="0" applyNumberFormat="1" applyFont="1" applyBorder="1" applyAlignment="1">
      <alignment horizontal="center"/>
    </xf>
    <xf numFmtId="4" fontId="4" fillId="26" borderId="106" xfId="310" applyNumberFormat="1" applyFont="1" applyFill="1" applyBorder="1" applyAlignment="1">
      <alignment horizontal="center"/>
    </xf>
    <xf numFmtId="0" fontId="80" fillId="0" borderId="0" xfId="0" applyFont="1" applyFill="1" applyBorder="1" applyAlignment="1">
      <alignment horizontal="center"/>
    </xf>
    <xf numFmtId="171" fontId="80" fillId="0" borderId="92" xfId="0" applyNumberFormat="1" applyFont="1" applyFill="1" applyBorder="1" applyAlignment="1">
      <alignment horizontal="center"/>
    </xf>
    <xf numFmtId="0" fontId="0" fillId="0" borderId="85" xfId="0" applyFill="1" applyBorder="1"/>
    <xf numFmtId="0" fontId="4" fillId="0" borderId="102" xfId="0" applyFont="1" applyFill="1" applyBorder="1" applyAlignment="1">
      <alignment horizontal="center"/>
    </xf>
    <xf numFmtId="10" fontId="80" fillId="0" borderId="84" xfId="0" applyNumberFormat="1" applyFont="1" applyFill="1" applyBorder="1" applyAlignment="1">
      <alignment horizontal="center"/>
    </xf>
    <xf numFmtId="10" fontId="80" fillId="0" borderId="0" xfId="0" applyNumberFormat="1" applyFont="1" applyFill="1" applyBorder="1" applyAlignment="1">
      <alignment horizontal="center"/>
    </xf>
    <xf numFmtId="0" fontId="0" fillId="0" borderId="85" xfId="0" applyBorder="1"/>
    <xf numFmtId="0" fontId="4" fillId="0" borderId="102" xfId="0" applyFont="1" applyBorder="1" applyAlignment="1">
      <alignment horizontal="center"/>
    </xf>
    <xf numFmtId="0" fontId="4" fillId="0" borderId="107" xfId="0" applyFont="1" applyBorder="1" applyAlignment="1">
      <alignment vertical="center" wrapText="1"/>
    </xf>
    <xf numFmtId="0" fontId="4" fillId="0" borderId="109" xfId="0" applyFont="1" applyBorder="1" applyAlignment="1">
      <alignment horizontal="left" vertical="center" wrapText="1"/>
    </xf>
    <xf numFmtId="165" fontId="4" fillId="0" borderId="110" xfId="576" applyNumberFormat="1" applyFont="1" applyBorder="1" applyAlignment="1">
      <alignment horizontal="center" vertical="center" wrapText="1"/>
    </xf>
    <xf numFmtId="165" fontId="4" fillId="0" borderId="110" xfId="0" applyNumberFormat="1" applyFont="1" applyBorder="1" applyAlignment="1">
      <alignment horizontal="center" vertical="center" wrapText="1"/>
    </xf>
    <xf numFmtId="165" fontId="18" fillId="0" borderId="110" xfId="0" applyNumberFormat="1" applyFont="1" applyBorder="1" applyAlignment="1">
      <alignment horizontal="center" vertical="center" wrapText="1"/>
    </xf>
    <xf numFmtId="0" fontId="111" fillId="0" borderId="113" xfId="0" applyFont="1" applyFill="1" applyBorder="1" applyAlignment="1">
      <alignment horizontal="left"/>
    </xf>
    <xf numFmtId="172" fontId="111" fillId="0" borderId="111" xfId="310" applyNumberFormat="1" applyFont="1" applyBorder="1" applyAlignment="1"/>
    <xf numFmtId="0" fontId="4" fillId="0" borderId="111" xfId="0" applyFont="1" applyFill="1" applyBorder="1" applyAlignment="1">
      <alignment horizontal="center"/>
    </xf>
    <xf numFmtId="0" fontId="80" fillId="0" borderId="45" xfId="0" applyFont="1" applyFill="1" applyBorder="1" applyAlignment="1">
      <alignment horizontal="left"/>
    </xf>
    <xf numFmtId="172" fontId="4" fillId="0" borderId="46" xfId="0" applyNumberFormat="1" applyFont="1" applyBorder="1"/>
    <xf numFmtId="172" fontId="4" fillId="0" borderId="46" xfId="0" applyNumberFormat="1" applyFont="1" applyBorder="1" applyAlignment="1">
      <alignment horizontal="right"/>
    </xf>
    <xf numFmtId="40" fontId="4" fillId="0" borderId="46" xfId="0" applyNumberFormat="1" applyFont="1" applyBorder="1" applyAlignment="1">
      <alignment horizontal="center"/>
    </xf>
    <xf numFmtId="165" fontId="4" fillId="0" borderId="46" xfId="0" applyNumberFormat="1" applyFont="1" applyBorder="1" applyAlignment="1">
      <alignment horizontal="center"/>
    </xf>
    <xf numFmtId="2" fontId="4" fillId="0" borderId="47" xfId="0" applyNumberFormat="1" applyFont="1" applyBorder="1" applyAlignment="1">
      <alignment horizontal="center"/>
    </xf>
    <xf numFmtId="0" fontId="80" fillId="0" borderId="113" xfId="0" applyFont="1" applyFill="1" applyBorder="1" applyAlignment="1">
      <alignment horizontal="left"/>
    </xf>
    <xf numFmtId="172" fontId="4" fillId="0" borderId="111" xfId="0" applyNumberFormat="1" applyFont="1" applyBorder="1"/>
    <xf numFmtId="172" fontId="4" fillId="0" borderId="111" xfId="0" applyNumberFormat="1" applyFont="1" applyBorder="1" applyAlignment="1">
      <alignment horizontal="right"/>
    </xf>
    <xf numFmtId="0" fontId="111" fillId="0" borderId="111" xfId="0" applyFont="1" applyBorder="1" applyAlignment="1">
      <alignment horizontal="center"/>
    </xf>
    <xf numFmtId="40" fontId="4" fillId="0" borderId="111" xfId="0" applyNumberFormat="1" applyFont="1" applyBorder="1" applyAlignment="1">
      <alignment horizontal="center"/>
    </xf>
    <xf numFmtId="0" fontId="4" fillId="0" borderId="111" xfId="485" applyFont="1" applyFill="1" applyBorder="1" applyAlignment="1">
      <alignment horizontal="center"/>
    </xf>
    <xf numFmtId="165" fontId="4" fillId="0" borderId="111" xfId="0" applyNumberFormat="1" applyFont="1" applyBorder="1" applyAlignment="1">
      <alignment horizontal="center"/>
    </xf>
    <xf numFmtId="2" fontId="4" fillId="0" borderId="112" xfId="0" applyNumberFormat="1" applyFont="1" applyBorder="1" applyAlignment="1">
      <alignment horizontal="center"/>
    </xf>
    <xf numFmtId="0" fontId="4" fillId="0" borderId="113" xfId="0" applyFont="1" applyBorder="1" applyAlignment="1">
      <alignment horizontal="left"/>
    </xf>
    <xf numFmtId="0" fontId="80" fillId="0" borderId="111" xfId="485" applyFont="1" applyFill="1" applyBorder="1" applyAlignment="1">
      <alignment horizontal="center"/>
    </xf>
    <xf numFmtId="0" fontId="4" fillId="26" borderId="45" xfId="0" applyFont="1" applyFill="1" applyBorder="1"/>
    <xf numFmtId="2" fontId="4" fillId="0" borderId="46" xfId="0" applyNumberFormat="1" applyFont="1" applyBorder="1" applyAlignment="1">
      <alignment horizontal="center"/>
    </xf>
    <xf numFmtId="0" fontId="4" fillId="0" borderId="46" xfId="0" applyNumberFormat="1" applyFont="1" applyBorder="1"/>
    <xf numFmtId="165" fontId="4" fillId="0" borderId="46" xfId="576" applyNumberFormat="1" applyFont="1" applyBorder="1" applyAlignment="1">
      <alignment horizontal="center"/>
    </xf>
    <xf numFmtId="0" fontId="4" fillId="26" borderId="94" xfId="0" applyFont="1" applyFill="1" applyBorder="1"/>
    <xf numFmtId="172" fontId="4" fillId="0" borderId="95" xfId="0" applyNumberFormat="1" applyFont="1" applyBorder="1"/>
    <xf numFmtId="2" fontId="4" fillId="0" borderId="95" xfId="0" applyNumberFormat="1" applyFont="1" applyBorder="1" applyAlignment="1">
      <alignment horizontal="center"/>
    </xf>
    <xf numFmtId="0" fontId="4" fillId="0" borderId="95" xfId="0" applyNumberFormat="1" applyFont="1" applyBorder="1"/>
    <xf numFmtId="165" fontId="4" fillId="0" borderId="95" xfId="576" applyNumberFormat="1" applyFont="1" applyBorder="1" applyAlignment="1">
      <alignment horizontal="center"/>
    </xf>
    <xf numFmtId="173" fontId="111" fillId="0" borderId="92" xfId="310" applyNumberFormat="1" applyFont="1" applyBorder="1" applyAlignment="1"/>
    <xf numFmtId="0" fontId="4" fillId="26" borderId="104" xfId="0" applyFont="1" applyFill="1" applyBorder="1"/>
    <xf numFmtId="0" fontId="4" fillId="26" borderId="104" xfId="0" applyFont="1" applyFill="1" applyBorder="1" applyAlignment="1">
      <alignment horizontal="center"/>
    </xf>
    <xf numFmtId="165" fontId="4" fillId="26" borderId="58" xfId="0" applyNumberFormat="1" applyFont="1" applyFill="1" applyBorder="1" applyAlignment="1">
      <alignment horizontal="center"/>
    </xf>
    <xf numFmtId="165" fontId="4" fillId="26" borderId="62" xfId="0" applyNumberFormat="1" applyFont="1" applyFill="1" applyBorder="1" applyAlignment="1">
      <alignment horizontal="center"/>
    </xf>
    <xf numFmtId="165" fontId="4" fillId="26" borderId="63" xfId="0" applyNumberFormat="1" applyFont="1" applyFill="1" applyBorder="1" applyAlignment="1">
      <alignment horizontal="center"/>
    </xf>
    <xf numFmtId="165" fontId="4" fillId="0" borderId="47" xfId="576" applyNumberFormat="1" applyFont="1" applyBorder="1" applyAlignment="1">
      <alignment horizontal="center"/>
    </xf>
    <xf numFmtId="0" fontId="80" fillId="0" borderId="94" xfId="0" applyFont="1" applyFill="1" applyBorder="1" applyAlignment="1">
      <alignment horizontal="left"/>
    </xf>
    <xf numFmtId="165" fontId="4" fillId="0" borderId="96" xfId="576" applyNumberFormat="1" applyFont="1" applyBorder="1" applyAlignment="1">
      <alignment horizontal="center"/>
    </xf>
    <xf numFmtId="44" fontId="4" fillId="26" borderId="104" xfId="344" applyFont="1" applyFill="1" applyBorder="1" applyAlignment="1">
      <alignment horizontal="center"/>
    </xf>
    <xf numFmtId="0" fontId="111" fillId="0" borderId="27" xfId="0" applyFont="1" applyBorder="1" applyAlignment="1">
      <alignment horizontal="left" vertical="center"/>
    </xf>
    <xf numFmtId="0" fontId="111" fillId="0" borderId="114" xfId="0" applyFont="1" applyBorder="1" applyAlignment="1">
      <alignment horizontal="left" vertical="center"/>
    </xf>
    <xf numFmtId="0" fontId="111" fillId="0" borderId="98" xfId="0" applyFont="1" applyBorder="1" applyAlignment="1">
      <alignment horizontal="left" vertical="center"/>
    </xf>
    <xf numFmtId="165" fontId="4" fillId="0" borderId="83" xfId="576" applyNumberFormat="1" applyFont="1" applyBorder="1" applyAlignment="1">
      <alignment horizontal="center"/>
    </xf>
    <xf numFmtId="0" fontId="111" fillId="0" borderId="114" xfId="0" applyFont="1" applyFill="1" applyBorder="1" applyAlignment="1">
      <alignment horizontal="left"/>
    </xf>
    <xf numFmtId="0" fontId="4" fillId="0" borderId="114" xfId="0" applyFont="1" applyBorder="1"/>
    <xf numFmtId="165" fontId="4" fillId="0" borderId="73" xfId="576" applyNumberFormat="1" applyFont="1" applyBorder="1" applyAlignment="1">
      <alignment horizontal="center"/>
    </xf>
    <xf numFmtId="165" fontId="4" fillId="0" borderId="115" xfId="576" applyNumberFormat="1" applyFont="1" applyBorder="1" applyAlignment="1">
      <alignment horizontal="center"/>
    </xf>
    <xf numFmtId="165" fontId="80" fillId="0" borderId="115" xfId="576" applyNumberFormat="1" applyFont="1" applyBorder="1" applyAlignment="1">
      <alignment horizontal="center"/>
    </xf>
    <xf numFmtId="165" fontId="4" fillId="0" borderId="66" xfId="576" applyNumberFormat="1" applyFont="1" applyBorder="1" applyAlignment="1">
      <alignment horizontal="center"/>
    </xf>
    <xf numFmtId="44" fontId="4" fillId="0" borderId="72" xfId="344" applyFont="1" applyBorder="1"/>
    <xf numFmtId="44" fontId="4" fillId="0" borderId="105" xfId="344" applyFont="1" applyBorder="1"/>
    <xf numFmtId="44" fontId="80" fillId="0" borderId="105" xfId="344" applyFont="1" applyBorder="1" applyAlignment="1">
      <alignment horizontal="center"/>
    </xf>
    <xf numFmtId="44" fontId="4" fillId="0" borderId="106" xfId="344" applyFont="1" applyBorder="1"/>
    <xf numFmtId="165" fontId="4" fillId="0" borderId="100" xfId="576" applyNumberFormat="1" applyFont="1" applyBorder="1" applyAlignment="1">
      <alignment horizontal="center"/>
    </xf>
    <xf numFmtId="165" fontId="4" fillId="0" borderId="101" xfId="576" applyNumberFormat="1" applyFont="1" applyBorder="1" applyAlignment="1">
      <alignment horizontal="center"/>
    </xf>
    <xf numFmtId="0" fontId="111" fillId="0" borderId="113" xfId="0" applyFont="1" applyBorder="1" applyAlignment="1">
      <alignment horizontal="center"/>
    </xf>
    <xf numFmtId="0" fontId="111" fillId="0" borderId="112" xfId="0" applyFont="1" applyBorder="1" applyAlignment="1">
      <alignment horizontal="center"/>
    </xf>
    <xf numFmtId="164" fontId="4" fillId="26" borderId="94" xfId="0" applyNumberFormat="1" applyFont="1" applyFill="1" applyBorder="1" applyAlignment="1">
      <alignment horizontal="center"/>
    </xf>
    <xf numFmtId="164" fontId="4" fillId="26" borderId="95" xfId="0" applyNumberFormat="1" applyFont="1" applyFill="1" applyBorder="1" applyAlignment="1">
      <alignment horizontal="center"/>
    </xf>
    <xf numFmtId="164" fontId="4" fillId="26" borderId="96" xfId="0" applyNumberFormat="1" applyFont="1" applyFill="1" applyBorder="1" applyAlignment="1">
      <alignment horizontal="center"/>
    </xf>
    <xf numFmtId="164" fontId="111" fillId="0" borderId="113" xfId="0" applyNumberFormat="1" applyFont="1" applyBorder="1" applyAlignment="1">
      <alignment horizontal="center"/>
    </xf>
    <xf numFmtId="164" fontId="111" fillId="0" borderId="112" xfId="0" applyNumberFormat="1" applyFont="1" applyBorder="1" applyAlignment="1">
      <alignment horizontal="center"/>
    </xf>
    <xf numFmtId="0" fontId="4" fillId="0" borderId="100" xfId="0" applyFont="1" applyFill="1" applyBorder="1" applyAlignment="1">
      <alignment horizontal="center"/>
    </xf>
    <xf numFmtId="0" fontId="4" fillId="26" borderId="99" xfId="0" applyFont="1" applyFill="1" applyBorder="1" applyAlignment="1">
      <alignment horizontal="center"/>
    </xf>
    <xf numFmtId="0" fontId="4" fillId="26" borderId="100" xfId="0" applyFont="1" applyFill="1" applyBorder="1" applyAlignment="1">
      <alignment horizontal="center"/>
    </xf>
    <xf numFmtId="165" fontId="4" fillId="0" borderId="111" xfId="576" applyNumberFormat="1" applyFont="1" applyFill="1" applyBorder="1" applyAlignment="1">
      <alignment horizontal="center" wrapText="1"/>
    </xf>
    <xf numFmtId="165" fontId="4" fillId="0" borderId="112" xfId="576" applyNumberFormat="1" applyFont="1" applyFill="1" applyBorder="1" applyAlignment="1">
      <alignment horizontal="center"/>
    </xf>
    <xf numFmtId="0" fontId="4" fillId="0" borderId="98" xfId="0" applyFont="1" applyFill="1" applyBorder="1"/>
    <xf numFmtId="164" fontId="4" fillId="0" borderId="94" xfId="0" applyNumberFormat="1" applyFont="1" applyFill="1" applyBorder="1" applyAlignment="1">
      <alignment horizontal="center"/>
    </xf>
    <xf numFmtId="164" fontId="4" fillId="0" borderId="95" xfId="0" applyNumberFormat="1" applyFont="1" applyFill="1" applyBorder="1" applyAlignment="1">
      <alignment horizontal="center"/>
    </xf>
    <xf numFmtId="165" fontId="4" fillId="0" borderId="94" xfId="0" applyNumberFormat="1" applyFont="1" applyFill="1" applyBorder="1" applyAlignment="1">
      <alignment horizontal="center"/>
    </xf>
    <xf numFmtId="165" fontId="4" fillId="0" borderId="95" xfId="0" applyNumberFormat="1" applyFont="1" applyFill="1" applyBorder="1" applyAlignment="1">
      <alignment horizontal="center"/>
    </xf>
    <xf numFmtId="165" fontId="4" fillId="0" borderId="96" xfId="0" applyNumberFormat="1" applyFont="1" applyFill="1" applyBorder="1" applyAlignment="1">
      <alignment horizontal="center"/>
    </xf>
    <xf numFmtId="165" fontId="4" fillId="26" borderId="106" xfId="485" applyNumberFormat="1" applyFont="1" applyFill="1" applyBorder="1" applyAlignment="1">
      <alignment horizontal="center"/>
    </xf>
    <xf numFmtId="165" fontId="4" fillId="26" borderId="105" xfId="485" applyNumberFormat="1" applyFont="1" applyFill="1" applyBorder="1" applyAlignment="1">
      <alignment horizontal="center"/>
    </xf>
    <xf numFmtId="165" fontId="111" fillId="0" borderId="113" xfId="0" applyNumberFormat="1" applyFont="1" applyBorder="1" applyAlignment="1">
      <alignment horizontal="center"/>
    </xf>
    <xf numFmtId="165" fontId="111" fillId="0" borderId="111" xfId="0" applyNumberFormat="1" applyFont="1" applyBorder="1" applyAlignment="1">
      <alignment horizontal="center"/>
    </xf>
    <xf numFmtId="165" fontId="111" fillId="0" borderId="112" xfId="0" applyNumberFormat="1" applyFont="1" applyBorder="1" applyAlignment="1">
      <alignment horizontal="center"/>
    </xf>
    <xf numFmtId="165" fontId="4" fillId="0" borderId="113" xfId="576" applyNumberFormat="1" applyFont="1" applyFill="1" applyBorder="1" applyAlignment="1">
      <alignment horizontal="center"/>
    </xf>
    <xf numFmtId="165" fontId="111" fillId="0" borderId="94" xfId="0" applyNumberFormat="1" applyFont="1" applyBorder="1" applyAlignment="1">
      <alignment horizontal="center"/>
    </xf>
    <xf numFmtId="165" fontId="111" fillId="0" borderId="95" xfId="0" applyNumberFormat="1" applyFont="1" applyBorder="1" applyAlignment="1">
      <alignment horizontal="center"/>
    </xf>
    <xf numFmtId="165" fontId="111" fillId="0" borderId="96" xfId="0" applyNumberFormat="1" applyFont="1" applyBorder="1" applyAlignment="1">
      <alignment horizontal="center"/>
    </xf>
    <xf numFmtId="165" fontId="4" fillId="0" borderId="36" xfId="576" applyNumberFormat="1" applyFont="1" applyBorder="1" applyAlignment="1">
      <alignment horizontal="center"/>
    </xf>
    <xf numFmtId="165" fontId="4" fillId="0" borderId="29" xfId="576" applyNumberFormat="1" applyFont="1" applyBorder="1" applyAlignment="1">
      <alignment horizontal="center"/>
    </xf>
    <xf numFmtId="2" fontId="111" fillId="0" borderId="111" xfId="0" applyNumberFormat="1" applyFont="1" applyBorder="1" applyAlignment="1">
      <alignment horizontal="center"/>
    </xf>
    <xf numFmtId="2" fontId="111" fillId="0" borderId="95" xfId="0" applyNumberFormat="1" applyFont="1" applyBorder="1" applyAlignment="1">
      <alignment horizontal="center"/>
    </xf>
    <xf numFmtId="4" fontId="4" fillId="26" borderId="53" xfId="310" applyNumberFormat="1" applyFont="1" applyFill="1" applyBorder="1" applyAlignment="1">
      <alignment horizontal="center"/>
    </xf>
    <xf numFmtId="0" fontId="4" fillId="26" borderId="98" xfId="0" applyFont="1" applyFill="1" applyBorder="1"/>
    <xf numFmtId="169" fontId="4" fillId="26" borderId="53" xfId="310" applyNumberFormat="1" applyFont="1" applyFill="1" applyBorder="1" applyAlignment="1">
      <alignment horizontal="center"/>
    </xf>
    <xf numFmtId="3" fontId="4" fillId="26" borderId="53" xfId="310" applyNumberFormat="1" applyFont="1" applyFill="1" applyBorder="1" applyAlignment="1">
      <alignment horizontal="center"/>
    </xf>
    <xf numFmtId="3" fontId="4" fillId="26" borderId="54" xfId="310" applyNumberFormat="1" applyFont="1" applyFill="1" applyBorder="1" applyAlignment="1">
      <alignment horizontal="center"/>
    </xf>
    <xf numFmtId="165" fontId="4" fillId="0" borderId="94" xfId="576" applyNumberFormat="1" applyFont="1" applyFill="1" applyBorder="1" applyAlignment="1">
      <alignment horizontal="center"/>
    </xf>
    <xf numFmtId="165" fontId="4" fillId="0" borderId="95" xfId="576" applyNumberFormat="1" applyFont="1" applyFill="1" applyBorder="1" applyAlignment="1">
      <alignment horizontal="center"/>
    </xf>
    <xf numFmtId="165" fontId="4" fillId="0" borderId="96" xfId="576" applyNumberFormat="1" applyFont="1" applyFill="1" applyBorder="1" applyAlignment="1">
      <alignment horizontal="center"/>
    </xf>
    <xf numFmtId="165" fontId="4" fillId="0" borderId="45" xfId="576" applyNumberFormat="1" applyFont="1" applyFill="1" applyBorder="1" applyAlignment="1">
      <alignment horizontal="center"/>
    </xf>
    <xf numFmtId="165" fontId="4" fillId="0" borderId="46" xfId="576" applyNumberFormat="1" applyFont="1" applyFill="1" applyBorder="1" applyAlignment="1">
      <alignment horizontal="center"/>
    </xf>
    <xf numFmtId="164" fontId="111" fillId="0" borderId="94" xfId="0" applyNumberFormat="1" applyFont="1" applyBorder="1" applyAlignment="1">
      <alignment horizontal="center"/>
    </xf>
    <xf numFmtId="164" fontId="111" fillId="0" borderId="95" xfId="0" applyNumberFormat="1" applyFont="1" applyBorder="1" applyAlignment="1">
      <alignment horizontal="center"/>
    </xf>
    <xf numFmtId="164" fontId="111" fillId="0" borderId="96" xfId="0" applyNumberFormat="1" applyFont="1" applyBorder="1" applyAlignment="1">
      <alignment horizontal="center"/>
    </xf>
    <xf numFmtId="164" fontId="111" fillId="0" borderId="117" xfId="0" applyNumberFormat="1" applyFont="1" applyBorder="1" applyAlignment="1">
      <alignment horizontal="center"/>
    </xf>
    <xf numFmtId="164" fontId="111" fillId="0" borderId="116" xfId="0" applyNumberFormat="1" applyFont="1" applyBorder="1" applyAlignment="1">
      <alignment horizontal="center"/>
    </xf>
    <xf numFmtId="0" fontId="111" fillId="0" borderId="116" xfId="0" applyFont="1" applyBorder="1" applyAlignment="1">
      <alignment horizontal="center"/>
    </xf>
    <xf numFmtId="164" fontId="111" fillId="0" borderId="71" xfId="0" applyNumberFormat="1" applyFont="1" applyBorder="1" applyAlignment="1">
      <alignment horizontal="center"/>
    </xf>
    <xf numFmtId="0" fontId="4" fillId="0" borderId="29" xfId="0" applyFont="1" applyBorder="1"/>
    <xf numFmtId="174" fontId="4" fillId="26" borderId="62" xfId="344" applyNumberFormat="1" applyFont="1" applyFill="1" applyBorder="1" applyAlignment="1">
      <alignment horizontal="right"/>
    </xf>
    <xf numFmtId="174" fontId="4" fillId="26" borderId="40" xfId="344" applyNumberFormat="1" applyFont="1" applyFill="1" applyBorder="1" applyAlignment="1">
      <alignment horizontal="right"/>
    </xf>
    <xf numFmtId="175" fontId="4" fillId="26" borderId="62" xfId="310" applyNumberFormat="1" applyFont="1" applyFill="1" applyBorder="1" applyAlignment="1">
      <alignment horizontal="right"/>
    </xf>
    <xf numFmtId="175" fontId="4" fillId="26" borderId="40" xfId="310" applyNumberFormat="1" applyFont="1" applyFill="1" applyBorder="1" applyAlignment="1">
      <alignment horizontal="right"/>
    </xf>
    <xf numFmtId="9" fontId="4" fillId="0" borderId="111" xfId="576" applyFont="1" applyBorder="1" applyAlignment="1">
      <alignment horizontal="center"/>
    </xf>
    <xf numFmtId="9" fontId="4" fillId="0" borderId="46" xfId="576" applyFont="1" applyBorder="1" applyAlignment="1">
      <alignment horizontal="center"/>
    </xf>
    <xf numFmtId="175" fontId="4" fillId="26" borderId="46" xfId="310" applyNumberFormat="1" applyFont="1" applyFill="1" applyBorder="1" applyAlignment="1">
      <alignment horizontal="right"/>
    </xf>
    <xf numFmtId="9" fontId="4" fillId="26" borderId="46" xfId="576" applyFont="1" applyFill="1" applyBorder="1" applyAlignment="1">
      <alignment horizontal="center"/>
    </xf>
    <xf numFmtId="174" fontId="4" fillId="26" borderId="46" xfId="344" applyNumberFormat="1" applyFont="1" applyFill="1" applyBorder="1" applyAlignment="1">
      <alignment horizontal="right"/>
    </xf>
    <xf numFmtId="165" fontId="4" fillId="26" borderId="46" xfId="576" applyNumberFormat="1" applyFont="1" applyFill="1" applyBorder="1" applyAlignment="1">
      <alignment horizontal="center"/>
    </xf>
    <xf numFmtId="175" fontId="4" fillId="26" borderId="95" xfId="310" applyNumberFormat="1" applyFont="1" applyFill="1" applyBorder="1" applyAlignment="1">
      <alignment horizontal="right"/>
    </xf>
    <xf numFmtId="9" fontId="4" fillId="26" borderId="95" xfId="576" applyFont="1" applyFill="1" applyBorder="1" applyAlignment="1">
      <alignment horizontal="center"/>
    </xf>
    <xf numFmtId="174" fontId="4" fillId="26" borderId="95" xfId="344" applyNumberFormat="1" applyFont="1" applyFill="1" applyBorder="1" applyAlignment="1">
      <alignment horizontal="right"/>
    </xf>
    <xf numFmtId="165" fontId="4" fillId="26" borderId="95" xfId="576" applyNumberFormat="1" applyFont="1" applyFill="1" applyBorder="1" applyAlignment="1">
      <alignment horizontal="center"/>
    </xf>
    <xf numFmtId="2" fontId="4" fillId="0" borderId="96" xfId="0" applyNumberFormat="1" applyFont="1" applyBorder="1" applyAlignment="1">
      <alignment horizontal="center"/>
    </xf>
    <xf numFmtId="172" fontId="111" fillId="0" borderId="111" xfId="310" applyNumberFormat="1" applyFont="1" applyBorder="1" applyAlignment="1">
      <alignment horizontal="right"/>
    </xf>
    <xf numFmtId="9" fontId="4" fillId="0" borderId="95" xfId="576" applyFont="1" applyBorder="1" applyAlignment="1">
      <alignment horizontal="center"/>
    </xf>
    <xf numFmtId="172" fontId="4" fillId="0" borderId="95" xfId="0" applyNumberFormat="1" applyFont="1" applyBorder="1" applyAlignment="1">
      <alignment horizontal="right"/>
    </xf>
    <xf numFmtId="40" fontId="4" fillId="0" borderId="95" xfId="0" applyNumberFormat="1" applyFont="1" applyBorder="1" applyAlignment="1">
      <alignment horizontal="center"/>
    </xf>
    <xf numFmtId="165" fontId="4" fillId="0" borderId="95" xfId="0" applyNumberFormat="1" applyFont="1" applyBorder="1" applyAlignment="1">
      <alignment horizontal="center"/>
    </xf>
    <xf numFmtId="0" fontId="4" fillId="0" borderId="114" xfId="0" applyFont="1" applyBorder="1" applyAlignment="1">
      <alignment horizontal="left"/>
    </xf>
    <xf numFmtId="0" fontId="80" fillId="0" borderId="114" xfId="0" applyFont="1" applyBorder="1" applyAlignment="1">
      <alignment horizontal="left"/>
    </xf>
    <xf numFmtId="164" fontId="111" fillId="0" borderId="99" xfId="0" applyNumberFormat="1" applyFont="1" applyBorder="1" applyAlignment="1">
      <alignment horizontal="center"/>
    </xf>
    <xf numFmtId="164" fontId="111" fillId="0" borderId="100" xfId="0" applyNumberFormat="1" applyFont="1" applyBorder="1" applyAlignment="1">
      <alignment horizontal="center"/>
    </xf>
    <xf numFmtId="164" fontId="111" fillId="0" borderId="101" xfId="0" applyNumberFormat="1" applyFont="1" applyBorder="1" applyAlignment="1">
      <alignment horizontal="center"/>
    </xf>
    <xf numFmtId="164" fontId="4" fillId="0" borderId="45" xfId="0" applyNumberFormat="1" applyFont="1" applyFill="1" applyBorder="1" applyAlignment="1">
      <alignment horizontal="center"/>
    </xf>
    <xf numFmtId="164" fontId="4" fillId="0" borderId="46" xfId="0" applyNumberFormat="1" applyFont="1" applyFill="1" applyBorder="1" applyAlignment="1">
      <alignment horizontal="center"/>
    </xf>
    <xf numFmtId="164" fontId="4" fillId="0" borderId="47" xfId="0" applyNumberFormat="1" applyFont="1" applyFill="1" applyBorder="1" applyAlignment="1">
      <alignment horizontal="center"/>
    </xf>
    <xf numFmtId="164" fontId="4" fillId="0" borderId="96" xfId="0" applyNumberFormat="1" applyFont="1" applyFill="1" applyBorder="1" applyAlignment="1">
      <alignment horizontal="center"/>
    </xf>
    <xf numFmtId="0" fontId="4" fillId="0" borderId="45" xfId="557" applyFont="1" applyFill="1" applyBorder="1" applyAlignment="1" applyProtection="1">
      <alignment horizontal="left"/>
    </xf>
    <xf numFmtId="10" fontId="4" fillId="0" borderId="47" xfId="576" applyNumberFormat="1" applyFont="1" applyFill="1" applyBorder="1" applyAlignment="1" applyProtection="1">
      <alignment horizontal="center"/>
    </xf>
    <xf numFmtId="0" fontId="4" fillId="0" borderId="113" xfId="557" applyFont="1" applyFill="1" applyBorder="1" applyAlignment="1" applyProtection="1">
      <alignment horizontal="left"/>
    </xf>
    <xf numFmtId="10" fontId="4" fillId="0" borderId="112" xfId="555" applyNumberFormat="1" applyFont="1" applyFill="1" applyBorder="1" applyAlignment="1" applyProtection="1">
      <alignment horizontal="center"/>
    </xf>
    <xf numFmtId="0" fontId="4" fillId="0" borderId="118" xfId="557" applyFont="1" applyFill="1" applyBorder="1" applyAlignment="1" applyProtection="1">
      <alignment horizontal="left"/>
    </xf>
    <xf numFmtId="10" fontId="13" fillId="0" borderId="119" xfId="555" applyNumberFormat="1" applyFont="1" applyFill="1" applyBorder="1" applyAlignment="1" applyProtection="1">
      <alignment horizontal="center"/>
    </xf>
    <xf numFmtId="0" fontId="4" fillId="0" borderId="52" xfId="557" applyFont="1" applyFill="1" applyBorder="1" applyAlignment="1" applyProtection="1">
      <alignment horizontal="left"/>
    </xf>
    <xf numFmtId="10" fontId="4" fillId="0" borderId="54" xfId="576" applyNumberFormat="1" applyFont="1" applyFill="1" applyBorder="1" applyAlignment="1" applyProtection="1">
      <alignment horizontal="center"/>
    </xf>
    <xf numFmtId="0" fontId="4" fillId="0" borderId="120" xfId="485" applyFont="1" applyBorder="1" applyAlignment="1">
      <alignment horizontal="centerContinuous"/>
    </xf>
    <xf numFmtId="0" fontId="4" fillId="0" borderId="121" xfId="0" applyFont="1" applyBorder="1"/>
    <xf numFmtId="0" fontId="4" fillId="0" borderId="121" xfId="0" applyFont="1" applyBorder="1" applyAlignment="1">
      <alignment horizontal="center"/>
    </xf>
    <xf numFmtId="44" fontId="4" fillId="0" borderId="121" xfId="344" applyFont="1" applyBorder="1" applyAlignment="1"/>
    <xf numFmtId="44" fontId="4" fillId="0" borderId="122" xfId="344" applyFont="1" applyBorder="1" applyAlignment="1"/>
    <xf numFmtId="0" fontId="9" fillId="0" borderId="52" xfId="485" applyFont="1" applyBorder="1" applyAlignment="1">
      <alignment horizontal="centerContinuous"/>
    </xf>
    <xf numFmtId="0" fontId="4" fillId="0" borderId="53" xfId="0" applyFont="1" applyBorder="1"/>
    <xf numFmtId="0" fontId="4" fillId="0" borderId="53" xfId="0" applyFont="1" applyBorder="1" applyAlignment="1">
      <alignment horizontal="center"/>
    </xf>
    <xf numFmtId="10" fontId="4" fillId="0" borderId="54" xfId="576" applyNumberFormat="1" applyFont="1" applyBorder="1" applyAlignment="1">
      <alignment horizontal="center"/>
    </xf>
    <xf numFmtId="0" fontId="4" fillId="0" borderId="58" xfId="485" applyFont="1" applyBorder="1" applyAlignment="1">
      <alignment horizontal="centerContinuous"/>
    </xf>
    <xf numFmtId="0" fontId="4" fillId="0" borderId="62" xfId="0" applyFont="1" applyBorder="1"/>
    <xf numFmtId="0" fontId="4" fillId="0" borderId="62" xfId="0" applyFont="1" applyBorder="1" applyAlignment="1">
      <alignment horizontal="center"/>
    </xf>
    <xf numFmtId="44" fontId="4" fillId="0" borderId="62" xfId="344" applyFont="1" applyBorder="1" applyAlignment="1"/>
    <xf numFmtId="44" fontId="4" fillId="0" borderId="63" xfId="344" applyFont="1" applyBorder="1" applyAlignment="1"/>
    <xf numFmtId="0" fontId="4" fillId="0" borderId="52" xfId="485" applyFont="1" applyBorder="1" applyAlignment="1">
      <alignment horizontal="centerContinuous"/>
    </xf>
    <xf numFmtId="0" fontId="4" fillId="0" borderId="53" xfId="485" applyFont="1" applyBorder="1" applyAlignment="1">
      <alignment horizontal="center"/>
    </xf>
    <xf numFmtId="0" fontId="4" fillId="0" borderId="54" xfId="485" applyFont="1" applyBorder="1" applyAlignment="1">
      <alignment horizontal="center"/>
    </xf>
    <xf numFmtId="0" fontId="4" fillId="0" borderId="108" xfId="0" applyFont="1" applyBorder="1" applyAlignment="1">
      <alignment horizontal="center" vertical="center" wrapText="1"/>
    </xf>
    <xf numFmtId="0" fontId="111" fillId="0" borderId="123" xfId="0" applyFont="1" applyBorder="1" applyAlignment="1">
      <alignment horizontal="center"/>
    </xf>
    <xf numFmtId="0" fontId="111" fillId="0" borderId="124" xfId="0" applyFont="1" applyBorder="1" applyAlignment="1">
      <alignment horizontal="center"/>
    </xf>
    <xf numFmtId="0" fontId="4" fillId="26" borderId="60" xfId="0" applyFont="1" applyFill="1" applyBorder="1"/>
    <xf numFmtId="2" fontId="111" fillId="0" borderId="123" xfId="0" applyNumberFormat="1" applyFont="1" applyBorder="1" applyAlignment="1">
      <alignment horizontal="center"/>
    </xf>
    <xf numFmtId="0" fontId="4" fillId="0" borderId="123" xfId="0" applyFont="1" applyBorder="1" applyAlignment="1">
      <alignment horizontal="center"/>
    </xf>
    <xf numFmtId="0" fontId="4" fillId="0" borderId="124" xfId="0" applyFont="1" applyBorder="1" applyAlignment="1">
      <alignment horizontal="center"/>
    </xf>
    <xf numFmtId="0" fontId="4" fillId="0" borderId="113" xfId="0" applyFont="1" applyBorder="1"/>
    <xf numFmtId="164" fontId="111" fillId="0" borderId="123" xfId="0" applyNumberFormat="1" applyFont="1" applyBorder="1" applyAlignment="1">
      <alignment horizontal="center"/>
    </xf>
    <xf numFmtId="164" fontId="111" fillId="0" borderId="126" xfId="0" applyNumberFormat="1" applyFont="1" applyBorder="1" applyAlignment="1">
      <alignment horizontal="center"/>
    </xf>
    <xf numFmtId="164" fontId="111" fillId="0" borderId="124" xfId="0" applyNumberFormat="1" applyFont="1" applyBorder="1" applyAlignment="1">
      <alignment horizontal="center"/>
    </xf>
    <xf numFmtId="165" fontId="4" fillId="0" borderId="125" xfId="576" applyNumberFormat="1" applyFont="1" applyFill="1" applyBorder="1" applyAlignment="1">
      <alignment horizontal="center"/>
    </xf>
    <xf numFmtId="165" fontId="4" fillId="0" borderId="123" xfId="576" applyNumberFormat="1" applyFont="1" applyFill="1" applyBorder="1" applyAlignment="1">
      <alignment horizontal="center" wrapText="1"/>
    </xf>
    <xf numFmtId="165" fontId="4" fillId="0" borderId="124" xfId="576" applyNumberFormat="1" applyFont="1" applyFill="1" applyBorder="1" applyAlignment="1">
      <alignment horizontal="center"/>
    </xf>
    <xf numFmtId="165" fontId="4" fillId="0" borderId="123" xfId="576" applyNumberFormat="1" applyFont="1" applyFill="1" applyBorder="1" applyAlignment="1">
      <alignment horizontal="center"/>
    </xf>
    <xf numFmtId="165" fontId="4" fillId="0" borderId="127" xfId="576" applyNumberFormat="1" applyFont="1" applyFill="1" applyBorder="1" applyAlignment="1">
      <alignment horizontal="center"/>
    </xf>
    <xf numFmtId="165" fontId="4" fillId="0" borderId="128" xfId="576" applyNumberFormat="1" applyFont="1" applyFill="1" applyBorder="1" applyAlignment="1">
      <alignment horizontal="center"/>
    </xf>
    <xf numFmtId="165" fontId="4" fillId="0" borderId="129" xfId="576" applyNumberFormat="1" applyFont="1" applyFill="1" applyBorder="1" applyAlignment="1">
      <alignment horizontal="center"/>
    </xf>
  </cellXfs>
  <cellStyles count="714">
    <cellStyle name="_2008 Reforecast 0+12  03.14.08" xfId="1"/>
    <cellStyle name="_2008 Reforecast 0+12  03.14.08_Avera UIL NEEWS Analyses 2011" xfId="2"/>
    <cellStyle name="_2008 Reforecast 0+12  03.14.08_Avera UIL NEEWS Analyses 2011_Baudino Exhibits" xfId="3"/>
    <cellStyle name="_2008 Reforecast 0+12  03.14.08_Avera UIL NEEWS Analyses 2011_Baudino Exhibits 2" xfId="4"/>
    <cellStyle name="_2008 Reforecast 0+12  03.14.08_Avera UIL NEEWS Analyses 2011_Baudino Exhibits_Exhibit CPL-100 - 7-28-14" xfId="5"/>
    <cellStyle name="_2008 Reforecast 0+12  03.14.08_Avera UIL NEEWS Analyses 2011_Baudino Exhibits_FPU FL 2014 ROR Exhibits -7-28-14 - JRWoolridge" xfId="6"/>
    <cellStyle name="_2008 Reforecast 0+12  03.14.08_Avera UIL NEEWS Analyses 2011_Baudino Exhibits_Pepco MD 2014 ROR Exhibits - 3-3-14 - JRWoolridge" xfId="7"/>
    <cellStyle name="_2008 Reforecast 0+12  03.14.08_Avera UIL NEEWS Analyses 2011_Baudino Exhibits_Pepco MD 2014 ROR Exhibits - JRWoolridge" xfId="8"/>
    <cellStyle name="_2008 Reforecast 0+12  03.14.08_Avera UIL NEEWS Analyses 2011_Baudino Exhibits_Tampa Electric FL 2013 ROR Exhibits - JRWoolridge - 7-8-13" xfId="9"/>
    <cellStyle name="_2008 Reforecast 0+12  03.14.08_Avera UIL NEEWS Analyses 2011_Baudino Exhibits_UI CT 2013 Exhibits - JRWoolridge - 4-19-13" xfId="10"/>
    <cellStyle name="_2008 Reforecast 0+12  03.14.08_Avera UIL NEEWS Analyses 2011_Baudino Exhibits_VEPCO VA 2013 ROR Exhibits - JRWoolridge- 7-26-13" xfId="11"/>
    <cellStyle name="_2008 Reforecast 0+12  03.14.08_Baudino Exhibits" xfId="12"/>
    <cellStyle name="_2008 Reforecast 0+12  03.14.08_Baudino Exhibits 2" xfId="13"/>
    <cellStyle name="_2008 Reforecast 0+12  03.14.08_Baudino Exhibits_Exhibit CPL-100 - 7-28-14" xfId="14"/>
    <cellStyle name="_2008 Reforecast 0+12  03.14.08_Baudino Exhibits_FPU FL 2014 ROR Exhibits -7-28-14 - JRWoolridge" xfId="15"/>
    <cellStyle name="_2008 Reforecast 0+12  03.14.08_Baudino Exhibits_Pepco MD 2014 ROR Exhibits - 3-3-14 - JRWoolridge" xfId="16"/>
    <cellStyle name="_2008 Reforecast 0+12  03.14.08_Baudino Exhibits_Pepco MD 2014 ROR Exhibits - JRWoolridge" xfId="17"/>
    <cellStyle name="_2008 Reforecast 0+12  03.14.08_Baudino Exhibits_Tampa Electric FL 2013 ROR Exhibits - JRWoolridge - 7-8-13" xfId="18"/>
    <cellStyle name="_2008 Reforecast 0+12  03.14.08_Baudino Exhibits_UI CT 2013 Exhibits - JRWoolridge - 4-19-13" xfId="19"/>
    <cellStyle name="_2008 Reforecast 0+12  03.14.08_Baudino Exhibits_VEPCO VA 2013 ROR Exhibits - JRWoolridge- 7-26-13" xfId="20"/>
    <cellStyle name="_2008 Reforecast 0+12  03.14.08_Value Line Data Base" xfId="21"/>
    <cellStyle name="_2008 Reforecast 0+12  03.14.08_Value Line Data Base 2" xfId="22"/>
    <cellStyle name="_2008 Reforecast 0+12  03.14.08_Value Line Data Base 2_Exhibit CPL-100 - 7-28-14" xfId="23"/>
    <cellStyle name="_2008 Reforecast 0+12  03.14.08_Value Line Data Base 2_FPU FL 2014 ROR Exhibits -7-28-14 - JRWoolridge" xfId="24"/>
    <cellStyle name="_2008 Reforecast 0+12  03.14.08_Value Line Data Base 2_Pepco MD 2014 ROR Exhibits - 3-3-14 - JRWoolridge" xfId="25"/>
    <cellStyle name="_2008 Reforecast 0+12  03.14.08_Value Line Data Base 2_Pepco MD 2014 ROR Exhibits - JRWoolridge" xfId="26"/>
    <cellStyle name="_2008 Reforecast 0+12  03.14.08_Value Line Data Base 2_Tampa Electric FL 2013 ROR Exhibits - JRWoolridge - 7-8-13" xfId="27"/>
    <cellStyle name="_2008 Reforecast 0+12  03.14.08_Value Line Data Base 2_UI CT 2013 Exhibits - JRWoolridge - 4-19-13" xfId="28"/>
    <cellStyle name="_2008 Reforecast 0+12  03.14.08_Value Line Data Base 2_VEPCO VA 2013 ROR Exhibits - JRWoolridge- 7-26-13" xfId="29"/>
    <cellStyle name="_2008_ACCT 17103" xfId="30"/>
    <cellStyle name="_2008_ACCT 17103_Avera UIL NEEWS Analyses 2011" xfId="31"/>
    <cellStyle name="_2008_ACCT 17103_Avera UIL NEEWS Analyses 2011_Baudino Exhibits" xfId="32"/>
    <cellStyle name="_2008_ACCT 17103_Avera UIL NEEWS Analyses 2011_Baudino Exhibits 2" xfId="33"/>
    <cellStyle name="_2008_ACCT 17103_Avera UIL NEEWS Analyses 2011_Baudino Exhibits_Exhibit CPL-100 - 7-28-14" xfId="34"/>
    <cellStyle name="_2008_ACCT 17103_Avera UIL NEEWS Analyses 2011_Baudino Exhibits_FPU FL 2014 ROR Exhibits -7-28-14 - JRWoolridge" xfId="35"/>
    <cellStyle name="_2008_ACCT 17103_Avera UIL NEEWS Analyses 2011_Baudino Exhibits_Pepco MD 2014 ROR Exhibits - 3-3-14 - JRWoolridge" xfId="36"/>
    <cellStyle name="_2008_ACCT 17103_Avera UIL NEEWS Analyses 2011_Baudino Exhibits_Pepco MD 2014 ROR Exhibits - JRWoolridge" xfId="37"/>
    <cellStyle name="_2008_ACCT 17103_Avera UIL NEEWS Analyses 2011_Baudino Exhibits_Tampa Electric FL 2013 ROR Exhibits - JRWoolridge - 7-8-13" xfId="38"/>
    <cellStyle name="_2008_ACCT 17103_Avera UIL NEEWS Analyses 2011_Baudino Exhibits_UI CT 2013 Exhibits - JRWoolridge - 4-19-13" xfId="39"/>
    <cellStyle name="_2008_ACCT 17103_Avera UIL NEEWS Analyses 2011_Baudino Exhibits_VEPCO VA 2013 ROR Exhibits - JRWoolridge- 7-26-13" xfId="40"/>
    <cellStyle name="_2008_ACCT 17103_Baudino Exhibits" xfId="41"/>
    <cellStyle name="_2008_ACCT 17103_Baudino Exhibits 2" xfId="42"/>
    <cellStyle name="_2008_ACCT 17103_Baudino Exhibits_Exhibit CPL-100 - 7-28-14" xfId="43"/>
    <cellStyle name="_2008_ACCT 17103_Baudino Exhibits_FPU FL 2014 ROR Exhibits -7-28-14 - JRWoolridge" xfId="44"/>
    <cellStyle name="_2008_ACCT 17103_Baudino Exhibits_Pepco MD 2014 ROR Exhibits - 3-3-14 - JRWoolridge" xfId="45"/>
    <cellStyle name="_2008_ACCT 17103_Baudino Exhibits_Pepco MD 2014 ROR Exhibits - JRWoolridge" xfId="46"/>
    <cellStyle name="_2008_ACCT 17103_Baudino Exhibits_Tampa Electric FL 2013 ROR Exhibits - JRWoolridge - 7-8-13" xfId="47"/>
    <cellStyle name="_2008_ACCT 17103_Baudino Exhibits_UI CT 2013 Exhibits - JRWoolridge - 4-19-13" xfId="48"/>
    <cellStyle name="_2008_ACCT 17103_Baudino Exhibits_VEPCO VA 2013 ROR Exhibits - JRWoolridge- 7-26-13" xfId="49"/>
    <cellStyle name="_2008_ACCT 17103_Value Line Data Base" xfId="50"/>
    <cellStyle name="_2008_ACCT 17103_Value Line Data Base 2" xfId="51"/>
    <cellStyle name="_2008_ACCT 17103_Value Line Data Base 2_Exhibit CPL-100 - 7-28-14" xfId="52"/>
    <cellStyle name="_2008_ACCT 17103_Value Line Data Base 2_FPU FL 2014 ROR Exhibits -7-28-14 - JRWoolridge" xfId="53"/>
    <cellStyle name="_2008_ACCT 17103_Value Line Data Base 2_Pepco MD 2014 ROR Exhibits - 3-3-14 - JRWoolridge" xfId="54"/>
    <cellStyle name="_2008_ACCT 17103_Value Line Data Base 2_Pepco MD 2014 ROR Exhibits - JRWoolridge" xfId="55"/>
    <cellStyle name="_2008_ACCT 17103_Value Line Data Base 2_Tampa Electric FL 2013 ROR Exhibits - JRWoolridge - 7-8-13" xfId="56"/>
    <cellStyle name="_2008_ACCT 17103_Value Line Data Base 2_UI CT 2013 Exhibits - JRWoolridge - 4-19-13" xfId="57"/>
    <cellStyle name="_2008_ACCT 17103_Value Line Data Base 2_VEPCO VA 2013 ROR Exhibits - JRWoolridge- 7-26-13" xfId="58"/>
    <cellStyle name="_2009 Budget 5_02_08  FINAL" xfId="59"/>
    <cellStyle name="_2009 Budget 5_02_08  FINAL_Avera UIL NEEWS Analyses 2011" xfId="60"/>
    <cellStyle name="_2009 Budget 5_02_08  FINAL_Avera UIL NEEWS Analyses 2011_Baudino Exhibits" xfId="61"/>
    <cellStyle name="_2009 Budget 5_02_08  FINAL_Avera UIL NEEWS Analyses 2011_Baudino Exhibits 2" xfId="62"/>
    <cellStyle name="_2009 Budget 5_02_08  FINAL_Avera UIL NEEWS Analyses 2011_Baudino Exhibits_Exhibit CPL-100 - 7-28-14" xfId="63"/>
    <cellStyle name="_2009 Budget 5_02_08  FINAL_Avera UIL NEEWS Analyses 2011_Baudino Exhibits_FPU FL 2014 ROR Exhibits -7-28-14 - JRWoolridge" xfId="64"/>
    <cellStyle name="_2009 Budget 5_02_08  FINAL_Avera UIL NEEWS Analyses 2011_Baudino Exhibits_Pepco MD 2014 ROR Exhibits - 3-3-14 - JRWoolridge" xfId="65"/>
    <cellStyle name="_2009 Budget 5_02_08  FINAL_Avera UIL NEEWS Analyses 2011_Baudino Exhibits_Pepco MD 2014 ROR Exhibits - JRWoolridge" xfId="66"/>
    <cellStyle name="_2009 Budget 5_02_08  FINAL_Avera UIL NEEWS Analyses 2011_Baudino Exhibits_Tampa Electric FL 2013 ROR Exhibits - JRWoolridge - 7-8-13" xfId="67"/>
    <cellStyle name="_2009 Budget 5_02_08  FINAL_Avera UIL NEEWS Analyses 2011_Baudino Exhibits_UI CT 2013 Exhibits - JRWoolridge - 4-19-13" xfId="68"/>
    <cellStyle name="_2009 Budget 5_02_08  FINAL_Avera UIL NEEWS Analyses 2011_Baudino Exhibits_VEPCO VA 2013 ROR Exhibits - JRWoolridge- 7-26-13" xfId="69"/>
    <cellStyle name="_2009 Budget 5_02_08  FINAL_Baudino Exhibits" xfId="70"/>
    <cellStyle name="_2009 Budget 5_02_08  FINAL_Baudino Exhibits 2" xfId="71"/>
    <cellStyle name="_2009 Budget 5_02_08  FINAL_Baudino Exhibits_Exhibit CPL-100 - 7-28-14" xfId="72"/>
    <cellStyle name="_2009 Budget 5_02_08  FINAL_Baudino Exhibits_FPU FL 2014 ROR Exhibits -7-28-14 - JRWoolridge" xfId="73"/>
    <cellStyle name="_2009 Budget 5_02_08  FINAL_Baudino Exhibits_Pepco MD 2014 ROR Exhibits - 3-3-14 - JRWoolridge" xfId="74"/>
    <cellStyle name="_2009 Budget 5_02_08  FINAL_Baudino Exhibits_Pepco MD 2014 ROR Exhibits - JRWoolridge" xfId="75"/>
    <cellStyle name="_2009 Budget 5_02_08  FINAL_Baudino Exhibits_Tampa Electric FL 2013 ROR Exhibits - JRWoolridge - 7-8-13" xfId="76"/>
    <cellStyle name="_2009 Budget 5_02_08  FINAL_Baudino Exhibits_UI CT 2013 Exhibits - JRWoolridge - 4-19-13" xfId="77"/>
    <cellStyle name="_2009 Budget 5_02_08  FINAL_Baudino Exhibits_VEPCO VA 2013 ROR Exhibits - JRWoolridge- 7-26-13" xfId="78"/>
    <cellStyle name="_2009 Budget 5_02_08  FINAL_Value Line Data Base" xfId="79"/>
    <cellStyle name="_2009 Budget 5_02_08  FINAL_Value Line Data Base 2" xfId="80"/>
    <cellStyle name="_2009 Budget 5_02_08  FINAL_Value Line Data Base 2_Exhibit CPL-100 - 7-28-14" xfId="81"/>
    <cellStyle name="_2009 Budget 5_02_08  FINAL_Value Line Data Base 2_FPU FL 2014 ROR Exhibits -7-28-14 - JRWoolridge" xfId="82"/>
    <cellStyle name="_2009 Budget 5_02_08  FINAL_Value Line Data Base 2_Pepco MD 2014 ROR Exhibits - 3-3-14 - JRWoolridge" xfId="83"/>
    <cellStyle name="_2009 Budget 5_02_08  FINAL_Value Line Data Base 2_Pepco MD 2014 ROR Exhibits - JRWoolridge" xfId="84"/>
    <cellStyle name="_2009 Budget 5_02_08  FINAL_Value Line Data Base 2_Tampa Electric FL 2013 ROR Exhibits - JRWoolridge - 7-8-13" xfId="85"/>
    <cellStyle name="_2009 Budget 5_02_08  FINAL_Value Line Data Base 2_UI CT 2013 Exhibits - JRWoolridge - 4-19-13" xfId="86"/>
    <cellStyle name="_2009 Budget 5_02_08  FINAL_Value Line Data Base 2_VEPCO VA 2013 ROR Exhibits - JRWoolridge- 7-26-13" xfId="87"/>
    <cellStyle name="_Reformatted Cash Flow Consolidation 0706" xfId="88"/>
    <cellStyle name="_Reformatted Cash Flow Consolidation 0706_Avera UIL NEEWS Analyses 2011" xfId="89"/>
    <cellStyle name="_Reformatted Cash Flow Consolidation 0706_Avera UIL NEEWS Analyses 2011_Baudino Exhibits" xfId="90"/>
    <cellStyle name="_Reformatted Cash Flow Consolidation 0706_Avera UIL NEEWS Analyses 2011_Baudino Exhibits 2" xfId="91"/>
    <cellStyle name="_Reformatted Cash Flow Consolidation 0706_Avera UIL NEEWS Analyses 2011_Baudino Exhibits_Exhibit CPL-100 - 7-28-14" xfId="92"/>
    <cellStyle name="_Reformatted Cash Flow Consolidation 0706_Avera UIL NEEWS Analyses 2011_Baudino Exhibits_FPU FL 2014 ROR Exhibits -7-28-14 - JRWoolridge" xfId="93"/>
    <cellStyle name="_Reformatted Cash Flow Consolidation 0706_Avera UIL NEEWS Analyses 2011_Baudino Exhibits_Pepco MD 2014 ROR Exhibits - 3-3-14 - JRWoolridge" xfId="94"/>
    <cellStyle name="_Reformatted Cash Flow Consolidation 0706_Avera UIL NEEWS Analyses 2011_Baudino Exhibits_Pepco MD 2014 ROR Exhibits - JRWoolridge" xfId="95"/>
    <cellStyle name="_Reformatted Cash Flow Consolidation 0706_Avera UIL NEEWS Analyses 2011_Baudino Exhibits_Tampa Electric FL 2013 ROR Exhibits - JRWoolridge - 7-8-13" xfId="96"/>
    <cellStyle name="_Reformatted Cash Flow Consolidation 0706_Avera UIL NEEWS Analyses 2011_Baudino Exhibits_UI CT 2013 Exhibits - JRWoolridge - 4-19-13" xfId="97"/>
    <cellStyle name="_Reformatted Cash Flow Consolidation 0706_Avera UIL NEEWS Analyses 2011_Baudino Exhibits_VEPCO VA 2013 ROR Exhibits - JRWoolridge- 7-26-13" xfId="98"/>
    <cellStyle name="_Reformatted Cash Flow Consolidation 0706_Baudino Exhibits" xfId="99"/>
    <cellStyle name="_Reformatted Cash Flow Consolidation 0706_Baudino Exhibits 2" xfId="100"/>
    <cellStyle name="_Reformatted Cash Flow Consolidation 0706_Baudino Exhibits_Exhibit CPL-100 - 7-28-14" xfId="101"/>
    <cellStyle name="_Reformatted Cash Flow Consolidation 0706_Baudino Exhibits_FPU FL 2014 ROR Exhibits -7-28-14 - JRWoolridge" xfId="102"/>
    <cellStyle name="_Reformatted Cash Flow Consolidation 0706_Baudino Exhibits_Pepco MD 2014 ROR Exhibits - 3-3-14 - JRWoolridge" xfId="103"/>
    <cellStyle name="_Reformatted Cash Flow Consolidation 0706_Baudino Exhibits_Pepco MD 2014 ROR Exhibits - JRWoolridge" xfId="104"/>
    <cellStyle name="_Reformatted Cash Flow Consolidation 0706_Baudino Exhibits_Tampa Electric FL 2013 ROR Exhibits - JRWoolridge - 7-8-13" xfId="105"/>
    <cellStyle name="_Reformatted Cash Flow Consolidation 0706_Baudino Exhibits_UI CT 2013 Exhibits - JRWoolridge - 4-19-13" xfId="106"/>
    <cellStyle name="_Reformatted Cash Flow Consolidation 0706_Baudino Exhibits_VEPCO VA 2013 ROR Exhibits - JRWoolridge- 7-26-13" xfId="107"/>
    <cellStyle name="_Reformatted Cash Flow Consolidation 0706_Value Line Data Base" xfId="108"/>
    <cellStyle name="_Reformatted Cash Flow Consolidation 0706_Value Line Data Base 2" xfId="109"/>
    <cellStyle name="_Reformatted Cash Flow Consolidation 0706_Value Line Data Base 2_Exhibit CPL-100 - 7-28-14" xfId="110"/>
    <cellStyle name="_Reformatted Cash Flow Consolidation 0706_Value Line Data Base 2_FPU FL 2014 ROR Exhibits -7-28-14 - JRWoolridge" xfId="111"/>
    <cellStyle name="_Reformatted Cash Flow Consolidation 0706_Value Line Data Base 2_Pepco MD 2014 ROR Exhibits - 3-3-14 - JRWoolridge" xfId="112"/>
    <cellStyle name="_Reformatted Cash Flow Consolidation 0706_Value Line Data Base 2_Pepco MD 2014 ROR Exhibits - JRWoolridge" xfId="113"/>
    <cellStyle name="_Reformatted Cash Flow Consolidation 0706_Value Line Data Base 2_Tampa Electric FL 2013 ROR Exhibits - JRWoolridge - 7-8-13" xfId="114"/>
    <cellStyle name="_Reformatted Cash Flow Consolidation 0706_Value Line Data Base 2_UI CT 2013 Exhibits - JRWoolridge - 4-19-13" xfId="115"/>
    <cellStyle name="_Reformatted Cash Flow Consolidation 0706_Value Line Data Base 2_VEPCO VA 2013 ROR Exhibits - JRWoolridge- 7-26-13" xfId="116"/>
    <cellStyle name="_Reformatted Cash Flow Consolidation 0906" xfId="117"/>
    <cellStyle name="_Reformatted Cash Flow Consolidation 0906_Avera UIL NEEWS Analyses 2011" xfId="118"/>
    <cellStyle name="_Reformatted Cash Flow Consolidation 0906_Avera UIL NEEWS Analyses 2011_Baudino Exhibits" xfId="119"/>
    <cellStyle name="_Reformatted Cash Flow Consolidation 0906_Avera UIL NEEWS Analyses 2011_Baudino Exhibits 2" xfId="120"/>
    <cellStyle name="_Reformatted Cash Flow Consolidation 0906_Avera UIL NEEWS Analyses 2011_Baudino Exhibits_Exhibit CPL-100 - 7-28-14" xfId="121"/>
    <cellStyle name="_Reformatted Cash Flow Consolidation 0906_Avera UIL NEEWS Analyses 2011_Baudino Exhibits_FPU FL 2014 ROR Exhibits -7-28-14 - JRWoolridge" xfId="122"/>
    <cellStyle name="_Reformatted Cash Flow Consolidation 0906_Avera UIL NEEWS Analyses 2011_Baudino Exhibits_Pepco MD 2014 ROR Exhibits - 3-3-14 - JRWoolridge" xfId="123"/>
    <cellStyle name="_Reformatted Cash Flow Consolidation 0906_Avera UIL NEEWS Analyses 2011_Baudino Exhibits_Pepco MD 2014 ROR Exhibits - JRWoolridge" xfId="124"/>
    <cellStyle name="_Reformatted Cash Flow Consolidation 0906_Avera UIL NEEWS Analyses 2011_Baudino Exhibits_Tampa Electric FL 2013 ROR Exhibits - JRWoolridge - 7-8-13" xfId="125"/>
    <cellStyle name="_Reformatted Cash Flow Consolidation 0906_Avera UIL NEEWS Analyses 2011_Baudino Exhibits_UI CT 2013 Exhibits - JRWoolridge - 4-19-13" xfId="126"/>
    <cellStyle name="_Reformatted Cash Flow Consolidation 0906_Avera UIL NEEWS Analyses 2011_Baudino Exhibits_VEPCO VA 2013 ROR Exhibits - JRWoolridge- 7-26-13" xfId="127"/>
    <cellStyle name="_Reformatted Cash Flow Consolidation 0906_Baudino Exhibits" xfId="128"/>
    <cellStyle name="_Reformatted Cash Flow Consolidation 0906_Baudino Exhibits 2" xfId="129"/>
    <cellStyle name="_Reformatted Cash Flow Consolidation 0906_Baudino Exhibits_Exhibit CPL-100 - 7-28-14" xfId="130"/>
    <cellStyle name="_Reformatted Cash Flow Consolidation 0906_Baudino Exhibits_FPU FL 2014 ROR Exhibits -7-28-14 - JRWoolridge" xfId="131"/>
    <cellStyle name="_Reformatted Cash Flow Consolidation 0906_Baudino Exhibits_Pepco MD 2014 ROR Exhibits - 3-3-14 - JRWoolridge" xfId="132"/>
    <cellStyle name="_Reformatted Cash Flow Consolidation 0906_Baudino Exhibits_Pepco MD 2014 ROR Exhibits - JRWoolridge" xfId="133"/>
    <cellStyle name="_Reformatted Cash Flow Consolidation 0906_Baudino Exhibits_Tampa Electric FL 2013 ROR Exhibits - JRWoolridge - 7-8-13" xfId="134"/>
    <cellStyle name="_Reformatted Cash Flow Consolidation 0906_Baudino Exhibits_UI CT 2013 Exhibits - JRWoolridge - 4-19-13" xfId="135"/>
    <cellStyle name="_Reformatted Cash Flow Consolidation 0906_Baudino Exhibits_VEPCO VA 2013 ROR Exhibits - JRWoolridge- 7-26-13" xfId="136"/>
    <cellStyle name="_Reformatted Cash Flow Consolidation 0906_Value Line Data Base" xfId="137"/>
    <cellStyle name="_Reformatted Cash Flow Consolidation 0906_Value Line Data Base 2" xfId="138"/>
    <cellStyle name="_Reformatted Cash Flow Consolidation 0906_Value Line Data Base 2_Exhibit CPL-100 - 7-28-14" xfId="139"/>
    <cellStyle name="_Reformatted Cash Flow Consolidation 0906_Value Line Data Base 2_FPU FL 2014 ROR Exhibits -7-28-14 - JRWoolridge" xfId="140"/>
    <cellStyle name="_Reformatted Cash Flow Consolidation 0906_Value Line Data Base 2_Pepco MD 2014 ROR Exhibits - 3-3-14 - JRWoolridge" xfId="141"/>
    <cellStyle name="_Reformatted Cash Flow Consolidation 0906_Value Line Data Base 2_Pepco MD 2014 ROR Exhibits - JRWoolridge" xfId="142"/>
    <cellStyle name="_Reformatted Cash Flow Consolidation 0906_Value Line Data Base 2_Tampa Electric FL 2013 ROR Exhibits - JRWoolridge - 7-8-13" xfId="143"/>
    <cellStyle name="_Reformatted Cash Flow Consolidation 0906_Value Line Data Base 2_UI CT 2013 Exhibits - JRWoolridge - 4-19-13" xfId="144"/>
    <cellStyle name="_Reformatted Cash Flow Consolidation 0906_Value Line Data Base 2_VEPCO VA 2013 ROR Exhibits - JRWoolridge- 7-26-13" xfId="145"/>
    <cellStyle name="20% - Accent1 2" xfId="146"/>
    <cellStyle name="20% - Accent1 3" xfId="147"/>
    <cellStyle name="20% - Accent1 4" xfId="148"/>
    <cellStyle name="20% - Accent1 5" xfId="149"/>
    <cellStyle name="20% - Accent1 6" xfId="150"/>
    <cellStyle name="20% - Accent1 7" xfId="151"/>
    <cellStyle name="20% - Accent2 2" xfId="152"/>
    <cellStyle name="20% - Accent2 3" xfId="153"/>
    <cellStyle name="20% - Accent2 4" xfId="154"/>
    <cellStyle name="20% - Accent2 5" xfId="155"/>
    <cellStyle name="20% - Accent2 6" xfId="156"/>
    <cellStyle name="20% - Accent2 7" xfId="157"/>
    <cellStyle name="20% - Accent3 2" xfId="158"/>
    <cellStyle name="20% - Accent3 3" xfId="159"/>
    <cellStyle name="20% - Accent3 4" xfId="160"/>
    <cellStyle name="20% - Accent3 5" xfId="161"/>
    <cellStyle name="20% - Accent3 6" xfId="162"/>
    <cellStyle name="20% - Accent3 7" xfId="163"/>
    <cellStyle name="20% - Accent4 2" xfId="164"/>
    <cellStyle name="20% - Accent4 3" xfId="165"/>
    <cellStyle name="20% - Accent4 4" xfId="166"/>
    <cellStyle name="20% - Accent4 5" xfId="167"/>
    <cellStyle name="20% - Accent4 6" xfId="168"/>
    <cellStyle name="20% - Accent4 7" xfId="169"/>
    <cellStyle name="20% - Accent5 2" xfId="170"/>
    <cellStyle name="20% - Accent5 3" xfId="171"/>
    <cellStyle name="20% - Accent5 4" xfId="172"/>
    <cellStyle name="20% - Accent5 5" xfId="173"/>
    <cellStyle name="20% - Accent5 6" xfId="174"/>
    <cellStyle name="20% - Accent5 7" xfId="175"/>
    <cellStyle name="20% - Accent6 2" xfId="176"/>
    <cellStyle name="20% - Accent6 3" xfId="177"/>
    <cellStyle name="20% - Accent6 4" xfId="178"/>
    <cellStyle name="20% - Accent6 5" xfId="179"/>
    <cellStyle name="20% - Accent6 6" xfId="180"/>
    <cellStyle name="20% - Accent6 7" xfId="181"/>
    <cellStyle name="40% - Accent1 2" xfId="182"/>
    <cellStyle name="40% - Accent1 3" xfId="183"/>
    <cellStyle name="40% - Accent1 4" xfId="184"/>
    <cellStyle name="40% - Accent1 5" xfId="185"/>
    <cellStyle name="40% - Accent1 6" xfId="186"/>
    <cellStyle name="40% - Accent1 7" xfId="187"/>
    <cellStyle name="40% - Accent2 2" xfId="188"/>
    <cellStyle name="40% - Accent2 3" xfId="189"/>
    <cellStyle name="40% - Accent2 4" xfId="190"/>
    <cellStyle name="40% - Accent2 5" xfId="191"/>
    <cellStyle name="40% - Accent2 6" xfId="192"/>
    <cellStyle name="40% - Accent2 7" xfId="193"/>
    <cellStyle name="40% - Accent3 2" xfId="194"/>
    <cellStyle name="40% - Accent3 3" xfId="195"/>
    <cellStyle name="40% - Accent3 4" xfId="196"/>
    <cellStyle name="40% - Accent3 5" xfId="197"/>
    <cellStyle name="40% - Accent3 6" xfId="198"/>
    <cellStyle name="40% - Accent3 7" xfId="199"/>
    <cellStyle name="40% - Accent4 2" xfId="200"/>
    <cellStyle name="40% - Accent4 3" xfId="201"/>
    <cellStyle name="40% - Accent4 4" xfId="202"/>
    <cellStyle name="40% - Accent4 5" xfId="203"/>
    <cellStyle name="40% - Accent4 6" xfId="204"/>
    <cellStyle name="40% - Accent4 7" xfId="205"/>
    <cellStyle name="40% - Accent5 2" xfId="206"/>
    <cellStyle name="40% - Accent5 3" xfId="207"/>
    <cellStyle name="40% - Accent5 4" xfId="208"/>
    <cellStyle name="40% - Accent5 5" xfId="209"/>
    <cellStyle name="40% - Accent5 6" xfId="210"/>
    <cellStyle name="40% - Accent5 7" xfId="211"/>
    <cellStyle name="40% - Accent6 2" xfId="212"/>
    <cellStyle name="40% - Accent6 3" xfId="213"/>
    <cellStyle name="40% - Accent6 4" xfId="214"/>
    <cellStyle name="40% - Accent6 5" xfId="215"/>
    <cellStyle name="40% - Accent6 6" xfId="216"/>
    <cellStyle name="40% - Accent6 7" xfId="217"/>
    <cellStyle name="60% - Accent1 2" xfId="218"/>
    <cellStyle name="60% - Accent1 3" xfId="219"/>
    <cellStyle name="60% - Accent1 4" xfId="220"/>
    <cellStyle name="60% - Accent1 5" xfId="221"/>
    <cellStyle name="60% - Accent1 6" xfId="222"/>
    <cellStyle name="60% - Accent1 7" xfId="223"/>
    <cellStyle name="60% - Accent2 2" xfId="224"/>
    <cellStyle name="60% - Accent2 3" xfId="225"/>
    <cellStyle name="60% - Accent2 4" xfId="226"/>
    <cellStyle name="60% - Accent2 5" xfId="227"/>
    <cellStyle name="60% - Accent2 6" xfId="228"/>
    <cellStyle name="60% - Accent2 7" xfId="229"/>
    <cellStyle name="60% - Accent3 2" xfId="230"/>
    <cellStyle name="60% - Accent3 3" xfId="231"/>
    <cellStyle name="60% - Accent3 4" xfId="232"/>
    <cellStyle name="60% - Accent3 5" xfId="233"/>
    <cellStyle name="60% - Accent3 6" xfId="234"/>
    <cellStyle name="60% - Accent3 7" xfId="235"/>
    <cellStyle name="60% - Accent4 2" xfId="236"/>
    <cellStyle name="60% - Accent4 3" xfId="237"/>
    <cellStyle name="60% - Accent4 4" xfId="238"/>
    <cellStyle name="60% - Accent4 5" xfId="239"/>
    <cellStyle name="60% - Accent4 6" xfId="240"/>
    <cellStyle name="60% - Accent4 7" xfId="241"/>
    <cellStyle name="60% - Accent5 2" xfId="242"/>
    <cellStyle name="60% - Accent5 3" xfId="243"/>
    <cellStyle name="60% - Accent5 4" xfId="244"/>
    <cellStyle name="60% - Accent5 5" xfId="245"/>
    <cellStyle name="60% - Accent5 6" xfId="246"/>
    <cellStyle name="60% - Accent5 7" xfId="247"/>
    <cellStyle name="60% - Accent6 2" xfId="248"/>
    <cellStyle name="60% - Accent6 3" xfId="249"/>
    <cellStyle name="60% - Accent6 4" xfId="250"/>
    <cellStyle name="60% - Accent6 5" xfId="251"/>
    <cellStyle name="60% - Accent6 6" xfId="252"/>
    <cellStyle name="60% - Accent6 7" xfId="253"/>
    <cellStyle name="Accent1 2" xfId="254"/>
    <cellStyle name="Accent1 3" xfId="255"/>
    <cellStyle name="Accent1 4" xfId="256"/>
    <cellStyle name="Accent1 5" xfId="257"/>
    <cellStyle name="Accent1 6" xfId="258"/>
    <cellStyle name="Accent1 7" xfId="259"/>
    <cellStyle name="Accent2 2" xfId="260"/>
    <cellStyle name="Accent2 3" xfId="261"/>
    <cellStyle name="Accent2 4" xfId="262"/>
    <cellStyle name="Accent2 5" xfId="263"/>
    <cellStyle name="Accent2 6" xfId="264"/>
    <cellStyle name="Accent2 7" xfId="265"/>
    <cellStyle name="Accent3 2" xfId="266"/>
    <cellStyle name="Accent3 3" xfId="267"/>
    <cellStyle name="Accent3 4" xfId="268"/>
    <cellStyle name="Accent3 5" xfId="269"/>
    <cellStyle name="Accent3 6" xfId="270"/>
    <cellStyle name="Accent3 7" xfId="271"/>
    <cellStyle name="Accent4 2" xfId="272"/>
    <cellStyle name="Accent4 3" xfId="273"/>
    <cellStyle name="Accent4 4" xfId="274"/>
    <cellStyle name="Accent4 5" xfId="275"/>
    <cellStyle name="Accent4 6" xfId="276"/>
    <cellStyle name="Accent4 7" xfId="277"/>
    <cellStyle name="Accent5 2" xfId="278"/>
    <cellStyle name="Accent5 3" xfId="279"/>
    <cellStyle name="Accent5 4" xfId="280"/>
    <cellStyle name="Accent5 5" xfId="281"/>
    <cellStyle name="Accent5 6" xfId="282"/>
    <cellStyle name="Accent5 7" xfId="283"/>
    <cellStyle name="Accent6 2" xfId="284"/>
    <cellStyle name="Accent6 3" xfId="285"/>
    <cellStyle name="Accent6 4" xfId="286"/>
    <cellStyle name="Accent6 5" xfId="287"/>
    <cellStyle name="Accent6 6" xfId="288"/>
    <cellStyle name="Accent6 7" xfId="289"/>
    <cellStyle name="alternate1" xfId="290"/>
    <cellStyle name="Bad 2" xfId="291"/>
    <cellStyle name="Bad 3" xfId="292"/>
    <cellStyle name="Bad 4" xfId="293"/>
    <cellStyle name="Bad 5" xfId="294"/>
    <cellStyle name="Bad 6" xfId="295"/>
    <cellStyle name="Bad 7" xfId="296"/>
    <cellStyle name="Body: normal cell" xfId="297"/>
    <cellStyle name="Calculation 2" xfId="298"/>
    <cellStyle name="Calculation 3" xfId="299"/>
    <cellStyle name="Calculation 4" xfId="300"/>
    <cellStyle name="Calculation 5" xfId="301"/>
    <cellStyle name="Calculation 6" xfId="302"/>
    <cellStyle name="Calculation 7" xfId="303"/>
    <cellStyle name="Check Cell 2" xfId="304"/>
    <cellStyle name="Check Cell 3" xfId="305"/>
    <cellStyle name="Check Cell 4" xfId="306"/>
    <cellStyle name="Check Cell 5" xfId="307"/>
    <cellStyle name="Check Cell 6" xfId="308"/>
    <cellStyle name="Check Cell 7" xfId="309"/>
    <cellStyle name="Comma" xfId="310" builtinId="3"/>
    <cellStyle name="Comma 10" xfId="311"/>
    <cellStyle name="Comma 11" xfId="312"/>
    <cellStyle name="Comma 12" xfId="313"/>
    <cellStyle name="Comma 12 2" xfId="314"/>
    <cellStyle name="Comma 13" xfId="315"/>
    <cellStyle name="Comma 2" xfId="316"/>
    <cellStyle name="Comma 2 2" xfId="317"/>
    <cellStyle name="Comma 2 3" xfId="318"/>
    <cellStyle name="Comma 2 4" xfId="319"/>
    <cellStyle name="Comma 2 5" xfId="320"/>
    <cellStyle name="Comma 2 6" xfId="321"/>
    <cellStyle name="Comma 3" xfId="322"/>
    <cellStyle name="Comma 3 2" xfId="323"/>
    <cellStyle name="Comma 3 3" xfId="324"/>
    <cellStyle name="Comma 3 4" xfId="325"/>
    <cellStyle name="Comma 3 5" xfId="326"/>
    <cellStyle name="Comma 3 6" xfId="327"/>
    <cellStyle name="Comma 4" xfId="328"/>
    <cellStyle name="Comma 4 2" xfId="329"/>
    <cellStyle name="Comma 4 2 2" xfId="330"/>
    <cellStyle name="Comma 4 3" xfId="331"/>
    <cellStyle name="Comma 4 4" xfId="332"/>
    <cellStyle name="Comma 4 5" xfId="333"/>
    <cellStyle name="Comma 4 6" xfId="334"/>
    <cellStyle name="Comma 5" xfId="335"/>
    <cellStyle name="Comma 6" xfId="336"/>
    <cellStyle name="Comma 7" xfId="337"/>
    <cellStyle name="Comma 7 2" xfId="338"/>
    <cellStyle name="Comma 8" xfId="339"/>
    <cellStyle name="Comma 9" xfId="340"/>
    <cellStyle name="Comma 9 2" xfId="341"/>
    <cellStyle name="Comma 9 3" xfId="342"/>
    <cellStyle name="Comma0" xfId="343"/>
    <cellStyle name="Currency" xfId="344" builtinId="4"/>
    <cellStyle name="Currency 10" xfId="345"/>
    <cellStyle name="Currency 11" xfId="346"/>
    <cellStyle name="Currency 2" xfId="347"/>
    <cellStyle name="Currency 2 2" xfId="348"/>
    <cellStyle name="Currency 2 3" xfId="349"/>
    <cellStyle name="Currency 2 4" xfId="350"/>
    <cellStyle name="Currency 2 5" xfId="351"/>
    <cellStyle name="Currency 2 6" xfId="352"/>
    <cellStyle name="Currency 3" xfId="353"/>
    <cellStyle name="Currency 3 2" xfId="354"/>
    <cellStyle name="Currency 3 3" xfId="355"/>
    <cellStyle name="Currency 4" xfId="356"/>
    <cellStyle name="Currency 5" xfId="357"/>
    <cellStyle name="Currency 5 2" xfId="358"/>
    <cellStyle name="Currency 6" xfId="359"/>
    <cellStyle name="Currency 7" xfId="360"/>
    <cellStyle name="Currency 8" xfId="361"/>
    <cellStyle name="Currency 9" xfId="362"/>
    <cellStyle name="Currency0" xfId="363"/>
    <cellStyle name="Date" xfId="364"/>
    <cellStyle name="Date 2" xfId="365"/>
    <cellStyle name="Date_DE - Delmarva Cost of Capital Exhibits - May 2013 - JRW" xfId="366"/>
    <cellStyle name="Explanatory Text 2" xfId="367"/>
    <cellStyle name="Explanatory Text 3" xfId="368"/>
    <cellStyle name="Explanatory Text 4" xfId="369"/>
    <cellStyle name="Explanatory Text 5" xfId="370"/>
    <cellStyle name="Explanatory Text 6" xfId="371"/>
    <cellStyle name="Explanatory Text 7" xfId="372"/>
    <cellStyle name="F2" xfId="373"/>
    <cellStyle name="F3" xfId="374"/>
    <cellStyle name="F3 2" xfId="375"/>
    <cellStyle name="F3_DE - Delmarva Cost of Capital Exhibits - May 2013 - JRW" xfId="376"/>
    <cellStyle name="F4" xfId="377"/>
    <cellStyle name="F5" xfId="378"/>
    <cellStyle name="F5 2" xfId="379"/>
    <cellStyle name="F5_DE - Delmarva Cost of Capital Exhibits - May 2013 - JRW" xfId="380"/>
    <cellStyle name="F6" xfId="381"/>
    <cellStyle name="F6 2" xfId="382"/>
    <cellStyle name="F6_DE - Delmarva Cost of Capital Exhibits - May 2013 - JRW" xfId="383"/>
    <cellStyle name="F7" xfId="384"/>
    <cellStyle name="F7 2" xfId="385"/>
    <cellStyle name="F7_DE - Delmarva Cost of Capital Exhibits - May 2013 - JRW" xfId="386"/>
    <cellStyle name="F8" xfId="387"/>
    <cellStyle name="F8 2" xfId="388"/>
    <cellStyle name="F8_DE - Delmarva Cost of Capital Exhibits - May 2013 - JRW" xfId="389"/>
    <cellStyle name="Fixed" xfId="390"/>
    <cellStyle name="Fixed 2" xfId="391"/>
    <cellStyle name="Fixed_DE - Delmarva Cost of Capital Exhibits - May 2013 - JRW" xfId="392"/>
    <cellStyle name="Good 2" xfId="393"/>
    <cellStyle name="Good 3" xfId="394"/>
    <cellStyle name="Good 4" xfId="395"/>
    <cellStyle name="Good 5" xfId="396"/>
    <cellStyle name="Good 6" xfId="397"/>
    <cellStyle name="Good 7" xfId="398"/>
    <cellStyle name="Heading 1 2" xfId="399"/>
    <cellStyle name="Heading 1 3" xfId="400"/>
    <cellStyle name="Heading 1 4" xfId="401"/>
    <cellStyle name="Heading 1 5" xfId="402"/>
    <cellStyle name="Heading 1 6" xfId="403"/>
    <cellStyle name="Heading 1 7" xfId="404"/>
    <cellStyle name="Heading 2 2" xfId="405"/>
    <cellStyle name="Heading 2 3" xfId="406"/>
    <cellStyle name="Heading 2 4" xfId="407"/>
    <cellStyle name="Heading 2 5" xfId="408"/>
    <cellStyle name="Heading 2 6" xfId="409"/>
    <cellStyle name="Heading 2 7" xfId="410"/>
    <cellStyle name="Heading 3 2" xfId="411"/>
    <cellStyle name="Heading 3 3" xfId="412"/>
    <cellStyle name="Heading 3 4" xfId="413"/>
    <cellStyle name="Heading 3 5" xfId="414"/>
    <cellStyle name="Heading 3 6" xfId="415"/>
    <cellStyle name="Heading 3 7" xfId="416"/>
    <cellStyle name="Heading 4 2" xfId="417"/>
    <cellStyle name="Heading 4 3" xfId="418"/>
    <cellStyle name="Heading 4 4" xfId="419"/>
    <cellStyle name="Heading 4 5" xfId="420"/>
    <cellStyle name="Heading 4 6" xfId="421"/>
    <cellStyle name="Heading 4 7" xfId="422"/>
    <cellStyle name="HEADING1" xfId="423"/>
    <cellStyle name="HEADING2" xfId="424"/>
    <cellStyle name="HEADING2 2" xfId="425"/>
    <cellStyle name="HEADING2_DE - Delmarva Cost of Capital Exhibits - May 2013 - JRW" xfId="426"/>
    <cellStyle name="HeadlineStyle" xfId="427"/>
    <cellStyle name="HeadlineStyle 2" xfId="428"/>
    <cellStyle name="HeadlineStyleJustified" xfId="429"/>
    <cellStyle name="Hyperlink" xfId="430" builtinId="8"/>
    <cellStyle name="Input 2" xfId="431"/>
    <cellStyle name="Input 3" xfId="432"/>
    <cellStyle name="Input 4" xfId="433"/>
    <cellStyle name="Input 5" xfId="434"/>
    <cellStyle name="Input 6" xfId="435"/>
    <cellStyle name="Input 7" xfId="436"/>
    <cellStyle name="Lines" xfId="437"/>
    <cellStyle name="Linked Cell 2" xfId="438"/>
    <cellStyle name="Linked Cell 3" xfId="439"/>
    <cellStyle name="Linked Cell 4" xfId="440"/>
    <cellStyle name="Linked Cell 5" xfId="441"/>
    <cellStyle name="Linked Cell 6" xfId="442"/>
    <cellStyle name="Linked Cell 7" xfId="443"/>
    <cellStyle name="Neutral 2" xfId="444"/>
    <cellStyle name="Neutral 3" xfId="445"/>
    <cellStyle name="Neutral 4" xfId="446"/>
    <cellStyle name="Neutral 5" xfId="447"/>
    <cellStyle name="Neutral 6" xfId="448"/>
    <cellStyle name="Neutral 7" xfId="449"/>
    <cellStyle name="Normal" xfId="0" builtinId="0"/>
    <cellStyle name="Normal - Style1" xfId="450"/>
    <cellStyle name="Normal - Style2" xfId="451"/>
    <cellStyle name="Normal - Style3" xfId="452"/>
    <cellStyle name="Normal - Style4" xfId="453"/>
    <cellStyle name="Normal - Style5" xfId="454"/>
    <cellStyle name="Normal - Style6" xfId="455"/>
    <cellStyle name="Normal - Style7" xfId="456"/>
    <cellStyle name="Normal - Style8" xfId="457"/>
    <cellStyle name="Normal 10" xfId="458"/>
    <cellStyle name="Normal 10 2" xfId="459"/>
    <cellStyle name="Normal 10 3" xfId="460"/>
    <cellStyle name="Normal 10 4" xfId="461"/>
    <cellStyle name="Normal 10 70" xfId="462"/>
    <cellStyle name="Normal 10_Avera Rebuttal Analyses" xfId="463"/>
    <cellStyle name="Normal 11" xfId="464"/>
    <cellStyle name="Normal 11 2" xfId="465"/>
    <cellStyle name="Normal 11 3" xfId="466"/>
    <cellStyle name="Normal 11_Avera Rebuttal Analyses" xfId="467"/>
    <cellStyle name="Normal 12" xfId="468"/>
    <cellStyle name="Normal 12 2" xfId="469"/>
    <cellStyle name="Normal 12_Avera Rebuttal Analyses" xfId="470"/>
    <cellStyle name="Normal 13" xfId="471"/>
    <cellStyle name="Normal 13 2" xfId="472"/>
    <cellStyle name="Normal 13_Avera Rebuttal Analyses" xfId="473"/>
    <cellStyle name="Normal 14" xfId="474"/>
    <cellStyle name="Normal 14 2" xfId="475"/>
    <cellStyle name="Normal 14 2 2" xfId="476"/>
    <cellStyle name="Normal 14 2 3" xfId="477"/>
    <cellStyle name="Normal 14 3" xfId="478"/>
    <cellStyle name="Normal 15" xfId="479"/>
    <cellStyle name="Normal 15 2" xfId="480"/>
    <cellStyle name="Normal 16" xfId="481"/>
    <cellStyle name="Normal 17" xfId="482"/>
    <cellStyle name="Normal 18" xfId="483"/>
    <cellStyle name="Normal 19" xfId="484"/>
    <cellStyle name="Normal 2" xfId="485"/>
    <cellStyle name="Normal 2 10" xfId="486"/>
    <cellStyle name="Normal 2 11" xfId="487"/>
    <cellStyle name="Normal 2 12" xfId="488"/>
    <cellStyle name="Normal 2 13" xfId="489"/>
    <cellStyle name="Normal 2 2" xfId="490"/>
    <cellStyle name="Normal 2 2 2" xfId="491"/>
    <cellStyle name="Normal 2 3" xfId="492"/>
    <cellStyle name="Normal 2 3 2" xfId="493"/>
    <cellStyle name="Normal 2 3_DE - Delmarva Cost of Capital Exhibits - May 2013 - JRW" xfId="494"/>
    <cellStyle name="Normal 2 4" xfId="495"/>
    <cellStyle name="Normal 2 4 2" xfId="496"/>
    <cellStyle name="Normal 2 4 2 2" xfId="497"/>
    <cellStyle name="Normal 2 4 2_Avera Analyses - Black Hills CO" xfId="498"/>
    <cellStyle name="Normal 2 4 3" xfId="499"/>
    <cellStyle name="Normal 2 4 4" xfId="500"/>
    <cellStyle name="Normal 2 4_Avera Analyses - Black Hills CO" xfId="501"/>
    <cellStyle name="Normal 2 5" xfId="502"/>
    <cellStyle name="Normal 2 5 2" xfId="503"/>
    <cellStyle name="Normal 2 5_Avera Analyses - Black Hills CO" xfId="504"/>
    <cellStyle name="Normal 2 6" xfId="505"/>
    <cellStyle name="Normal 2 7" xfId="506"/>
    <cellStyle name="Normal 2 8" xfId="507"/>
    <cellStyle name="Normal 2 9" xfId="508"/>
    <cellStyle name="Normal 2_Atmos Rebuttal Analyses" xfId="509"/>
    <cellStyle name="Normal 20" xfId="510"/>
    <cellStyle name="Normal 21" xfId="511"/>
    <cellStyle name="Normal 22" xfId="512"/>
    <cellStyle name="Normal 23" xfId="713"/>
    <cellStyle name="Normal 3" xfId="513"/>
    <cellStyle name="Normal 3 2" xfId="514"/>
    <cellStyle name="Normal 3 2 10" xfId="515"/>
    <cellStyle name="Normal 3 2 2" xfId="516"/>
    <cellStyle name="Normal 3 2_Avera Rebuttal Analyses" xfId="517"/>
    <cellStyle name="Normal 3 3" xfId="518"/>
    <cellStyle name="Normal 3 4" xfId="519"/>
    <cellStyle name="Normal 3_Atmos Rebuttal Analyses" xfId="520"/>
    <cellStyle name="Normal 4" xfId="521"/>
    <cellStyle name="Normal 4 2" xfId="522"/>
    <cellStyle name="Normal 4 3" xfId="523"/>
    <cellStyle name="Normal 4_Exhibits MPG-5 thru 18, 22" xfId="524"/>
    <cellStyle name="Normal 5" xfId="525"/>
    <cellStyle name="Normal 5 2" xfId="526"/>
    <cellStyle name="Normal 5 3" xfId="527"/>
    <cellStyle name="Normal 5 4" xfId="528"/>
    <cellStyle name="Normal 5 5" xfId="529"/>
    <cellStyle name="Normal 5_Atmos Rebuttal Analyses" xfId="530"/>
    <cellStyle name="Normal 6" xfId="531"/>
    <cellStyle name="Normal 6 2" xfId="532"/>
    <cellStyle name="Normal 6 3" xfId="533"/>
    <cellStyle name="Normal 6 4" xfId="534"/>
    <cellStyle name="Normal 6 5" xfId="535"/>
    <cellStyle name="Normal 6 6" xfId="536"/>
    <cellStyle name="Normal 6_Atmos Rebuttal Analyses" xfId="537"/>
    <cellStyle name="Normal 7" xfId="538"/>
    <cellStyle name="Normal 7 2" xfId="539"/>
    <cellStyle name="Normal 7 3" xfId="540"/>
    <cellStyle name="Normal 7 4" xfId="541"/>
    <cellStyle name="Normal 7 5" xfId="542"/>
    <cellStyle name="Normal 7 6" xfId="543"/>
    <cellStyle name="Normal 7_Avera Rebuttal Analyses" xfId="544"/>
    <cellStyle name="Normal 8" xfId="545"/>
    <cellStyle name="Normal 8 2" xfId="546"/>
    <cellStyle name="Normal 8 3" xfId="547"/>
    <cellStyle name="Normal 8 4" xfId="548"/>
    <cellStyle name="Normal 8_Avera Rebuttal Analyses" xfId="549"/>
    <cellStyle name="Normal 9" xfId="550"/>
    <cellStyle name="Normal 9 2" xfId="551"/>
    <cellStyle name="Normal 9 3" xfId="552"/>
    <cellStyle name="Normal 9 4" xfId="553"/>
    <cellStyle name="Normal 9_Avera Rebuttal Analyses" xfId="554"/>
    <cellStyle name="Normal_CAPITAL" xfId="555"/>
    <cellStyle name="Normal_Industry Betas from Damoderan - 2004" xfId="556"/>
    <cellStyle name="Normal_rcjrw1" xfId="557"/>
    <cellStyle name="Normal_S&amp;P 500 Data" xfId="558"/>
    <cellStyle name="Note 2" xfId="559"/>
    <cellStyle name="Note 3" xfId="560"/>
    <cellStyle name="Note 4" xfId="561"/>
    <cellStyle name="Note 5" xfId="562"/>
    <cellStyle name="Note 6" xfId="563"/>
    <cellStyle name="Note 7" xfId="564"/>
    <cellStyle name="Output 2" xfId="565"/>
    <cellStyle name="Output 3" xfId="566"/>
    <cellStyle name="Output 4" xfId="567"/>
    <cellStyle name="Output 5" xfId="568"/>
    <cellStyle name="Output 6" xfId="569"/>
    <cellStyle name="Output 7" xfId="570"/>
    <cellStyle name="Output Amounts" xfId="571"/>
    <cellStyle name="Output Column Headings" xfId="572"/>
    <cellStyle name="Output Line Items" xfId="573"/>
    <cellStyle name="Output Report Heading" xfId="574"/>
    <cellStyle name="Output Report Title" xfId="575"/>
    <cellStyle name="Percent" xfId="576" builtinId="5"/>
    <cellStyle name="Percent 10" xfId="577"/>
    <cellStyle name="Percent 11" xfId="578"/>
    <cellStyle name="Percent 11 2" xfId="579"/>
    <cellStyle name="Percent 12" xfId="580"/>
    <cellStyle name="Percent 13" xfId="581"/>
    <cellStyle name="Percent 14" xfId="582"/>
    <cellStyle name="Percent 14 2" xfId="583"/>
    <cellStyle name="Percent 15" xfId="584"/>
    <cellStyle name="Percent 16" xfId="585"/>
    <cellStyle name="Percent 2" xfId="586"/>
    <cellStyle name="Percent 2 2" xfId="587"/>
    <cellStyle name="Percent 2 2 2" xfId="588"/>
    <cellStyle name="Percent 2 2 2 2" xfId="589"/>
    <cellStyle name="Percent 2 3" xfId="590"/>
    <cellStyle name="Percent 2 4" xfId="591"/>
    <cellStyle name="Percent 2 5" xfId="592"/>
    <cellStyle name="Percent 2 6" xfId="593"/>
    <cellStyle name="Percent 2_Atmos Rebuttal Analyses" xfId="594"/>
    <cellStyle name="Percent 3" xfId="595"/>
    <cellStyle name="Percent 3 2" xfId="596"/>
    <cellStyle name="Percent 3 3" xfId="597"/>
    <cellStyle name="Percent 4" xfId="598"/>
    <cellStyle name="Percent 4 2" xfId="599"/>
    <cellStyle name="Percent 5" xfId="600"/>
    <cellStyle name="Percent 5 2" xfId="601"/>
    <cellStyle name="Percent 6" xfId="602"/>
    <cellStyle name="Percent 7" xfId="603"/>
    <cellStyle name="Percent 7 2" xfId="604"/>
    <cellStyle name="Percent 8" xfId="605"/>
    <cellStyle name="Percent 8 2" xfId="606"/>
    <cellStyle name="Percent 8 3" xfId="607"/>
    <cellStyle name="Percent 9" xfId="608"/>
    <cellStyle name="PSChar" xfId="609"/>
    <cellStyle name="PSDate" xfId="610"/>
    <cellStyle name="PSDec" xfId="611"/>
    <cellStyle name="PSHeading" xfId="612"/>
    <cellStyle name="PSInt" xfId="613"/>
    <cellStyle name="PSSpacer" xfId="614"/>
    <cellStyle name="SAPBEXaggData" xfId="615"/>
    <cellStyle name="SAPBEXaggDataEmph" xfId="616"/>
    <cellStyle name="SAPBEXaggItem" xfId="617"/>
    <cellStyle name="SAPBEXaggItemX" xfId="618"/>
    <cellStyle name="SAPBEXchaText" xfId="619"/>
    <cellStyle name="SAPBEXexcBad7" xfId="620"/>
    <cellStyle name="SAPBEXexcBad8" xfId="621"/>
    <cellStyle name="SAPBEXexcBad9" xfId="622"/>
    <cellStyle name="SAPBEXexcCritical4" xfId="623"/>
    <cellStyle name="SAPBEXexcCritical5" xfId="624"/>
    <cellStyle name="SAPBEXexcCritical6" xfId="625"/>
    <cellStyle name="SAPBEXexcGood1" xfId="626"/>
    <cellStyle name="SAPBEXexcGood2" xfId="627"/>
    <cellStyle name="SAPBEXexcGood3" xfId="628"/>
    <cellStyle name="SAPBEXfilterDrill" xfId="629"/>
    <cellStyle name="SAPBEXfilterItem" xfId="630"/>
    <cellStyle name="SAPBEXfilterText" xfId="631"/>
    <cellStyle name="SAPBEXformats" xfId="632"/>
    <cellStyle name="SAPBEXheaderItem" xfId="633"/>
    <cellStyle name="SAPBEXheaderText" xfId="634"/>
    <cellStyle name="SAPBEXHLevel0" xfId="635"/>
    <cellStyle name="SAPBEXHLevel0X" xfId="636"/>
    <cellStyle name="SAPBEXHLevel1" xfId="637"/>
    <cellStyle name="SAPBEXHLevel1X" xfId="638"/>
    <cellStyle name="SAPBEXHLevel2" xfId="639"/>
    <cellStyle name="SAPBEXHLevel2X" xfId="640"/>
    <cellStyle name="SAPBEXHLevel3" xfId="641"/>
    <cellStyle name="SAPBEXHLevel3X" xfId="642"/>
    <cellStyle name="SAPBEXresData" xfId="643"/>
    <cellStyle name="SAPBEXresDataEmph" xfId="644"/>
    <cellStyle name="SAPBEXresItem" xfId="645"/>
    <cellStyle name="SAPBEXresItemX" xfId="646"/>
    <cellStyle name="SAPBEXstdData" xfId="647"/>
    <cellStyle name="SAPBEXstdDataEmph" xfId="648"/>
    <cellStyle name="SAPBEXstdItem" xfId="649"/>
    <cellStyle name="SAPBEXstdItemX" xfId="650"/>
    <cellStyle name="SAPBEXtitle" xfId="651"/>
    <cellStyle name="SAPBEXundefined" xfId="652"/>
    <cellStyle name="Style 1" xfId="653"/>
    <cellStyle name="Style 105" xfId="654"/>
    <cellStyle name="Style 109" xfId="655"/>
    <cellStyle name="Style 113" xfId="656"/>
    <cellStyle name="Style 117" xfId="657"/>
    <cellStyle name="Style 140" xfId="658"/>
    <cellStyle name="Style 144" xfId="659"/>
    <cellStyle name="Style 21" xfId="660"/>
    <cellStyle name="Style 21 2" xfId="661"/>
    <cellStyle name="Style 22" xfId="662"/>
    <cellStyle name="Style 22 2" xfId="663"/>
    <cellStyle name="Style 22 2 2" xfId="664"/>
    <cellStyle name="Style 22 2_Avera Rebuttal Analyses" xfId="665"/>
    <cellStyle name="Style 23" xfId="666"/>
    <cellStyle name="Style 24" xfId="667"/>
    <cellStyle name="Style 24 2" xfId="668"/>
    <cellStyle name="Style 24 2 2" xfId="669"/>
    <cellStyle name="Style 24 2_Avera Rebuttal Analyses" xfId="670"/>
    <cellStyle name="Style 25" xfId="671"/>
    <cellStyle name="Style 26" xfId="672"/>
    <cellStyle name="Style 26 2" xfId="673"/>
    <cellStyle name="Style 26 2 2" xfId="674"/>
    <cellStyle name="Style 26 2_Avera Rebuttal Analyses" xfId="675"/>
    <cellStyle name="Style 26 3" xfId="676"/>
    <cellStyle name="Style 26 4" xfId="677"/>
    <cellStyle name="Style 27" xfId="678"/>
    <cellStyle name="Style 28" xfId="679"/>
    <cellStyle name="Style 29" xfId="680"/>
    <cellStyle name="Style 30" xfId="681"/>
    <cellStyle name="Style 31" xfId="682"/>
    <cellStyle name="Style 32" xfId="683"/>
    <cellStyle name="Style 33" xfId="684"/>
    <cellStyle name="Style 34" xfId="685"/>
    <cellStyle name="Style 35" xfId="686"/>
    <cellStyle name="Style 36" xfId="687"/>
    <cellStyle name="Style 37" xfId="688"/>
    <cellStyle name="Style 38" xfId="689"/>
    <cellStyle name="Style 39" xfId="690"/>
    <cellStyle name="STYLE1" xfId="691"/>
    <cellStyle name="STYLE2" xfId="692"/>
    <cellStyle name="STYLE3" xfId="693"/>
    <cellStyle name="STYLE4" xfId="694"/>
    <cellStyle name="Title" xfId="695" builtinId="15" customBuiltin="1"/>
    <cellStyle name="Title 2" xfId="696"/>
    <cellStyle name="Title 3" xfId="697"/>
    <cellStyle name="Title 4" xfId="698"/>
    <cellStyle name="Title 5" xfId="699"/>
    <cellStyle name="Title 6" xfId="700"/>
    <cellStyle name="Total 2" xfId="701"/>
    <cellStyle name="Total 3" xfId="702"/>
    <cellStyle name="Total 4" xfId="703"/>
    <cellStyle name="Total 5" xfId="704"/>
    <cellStyle name="Total 6" xfId="705"/>
    <cellStyle name="Total 7" xfId="706"/>
    <cellStyle name="Warning Text 2" xfId="707"/>
    <cellStyle name="Warning Text 3" xfId="708"/>
    <cellStyle name="Warning Text 4" xfId="709"/>
    <cellStyle name="Warning Text 5" xfId="710"/>
    <cellStyle name="Warning Text 6" xfId="711"/>
    <cellStyle name="Warning Text 7" xfId="7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63" Type="http://schemas.openxmlformats.org/officeDocument/2006/relationships/externalLink" Target="externalLinks/externalLink34.xml"/><Relationship Id="rId68"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8" Type="http://schemas.openxmlformats.org/officeDocument/2006/relationships/externalLink" Target="externalLinks/externalLink29.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3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externalLink" Target="externalLinks/externalLink27.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59" Type="http://schemas.openxmlformats.org/officeDocument/2006/relationships/externalLink" Target="externalLinks/externalLink30.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2.xml"/><Relationship Id="rId54" Type="http://schemas.openxmlformats.org/officeDocument/2006/relationships/externalLink" Target="externalLinks/externalLink25.xml"/><Relationship Id="rId62" Type="http://schemas.openxmlformats.org/officeDocument/2006/relationships/externalLink" Target="externalLinks/externalLink33.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externalLink" Target="externalLinks/externalLink28.xml"/><Relationship Id="rId10" Type="http://schemas.openxmlformats.org/officeDocument/2006/relationships/worksheet" Target="worksheets/sheet10.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 Id="rId60" Type="http://schemas.openxmlformats.org/officeDocument/2006/relationships/externalLink" Target="externalLinks/externalLink31.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0.xml"/><Relationship Id="rId34" Type="http://schemas.openxmlformats.org/officeDocument/2006/relationships/externalLink" Target="externalLinks/externalLink5.xml"/><Relationship Id="rId50" Type="http://schemas.openxmlformats.org/officeDocument/2006/relationships/externalLink" Target="externalLinks/externalLink21.xml"/><Relationship Id="rId55" Type="http://schemas.openxmlformats.org/officeDocument/2006/relationships/externalLink" Target="externalLinks/externalLink2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6</xdr:col>
      <xdr:colOff>9525</xdr:colOff>
      <xdr:row>30</xdr:row>
      <xdr:rowOff>19050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962150"/>
          <a:ext cx="4972050" cy="3286125"/>
        </a:xfrm>
        <a:prstGeom prst="rect">
          <a:avLst/>
        </a:prstGeom>
      </xdr:spPr>
    </xdr:pic>
    <xdr:clientData/>
  </xdr:twoCellAnchor>
  <xdr:twoCellAnchor editAs="oneCell">
    <xdr:from>
      <xdr:col>0</xdr:col>
      <xdr:colOff>0</xdr:colOff>
      <xdr:row>35</xdr:row>
      <xdr:rowOff>0</xdr:rowOff>
    </xdr:from>
    <xdr:to>
      <xdr:col>6</xdr:col>
      <xdr:colOff>38100</xdr:colOff>
      <xdr:row>55</xdr:row>
      <xdr:rowOff>47625</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6153150"/>
          <a:ext cx="5000625" cy="3286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13</xdr:col>
      <xdr:colOff>600075</xdr:colOff>
      <xdr:row>29</xdr:row>
      <xdr:rowOff>132929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800225"/>
          <a:ext cx="8524875" cy="33714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971550</xdr:colOff>
      <xdr:row>5</xdr:row>
      <xdr:rowOff>28575</xdr:rowOff>
    </xdr:from>
    <xdr:to>
      <xdr:col>3</xdr:col>
      <xdr:colOff>409575</xdr:colOff>
      <xdr:row>20</xdr:row>
      <xdr:rowOff>38100</xdr:rowOff>
    </xdr:to>
    <xdr:pic>
      <xdr:nvPicPr>
        <xdr:cNvPr id="942403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28700"/>
          <a:ext cx="4467225"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1</xdr:rowOff>
    </xdr:from>
    <xdr:to>
      <xdr:col>10</xdr:col>
      <xdr:colOff>62804</xdr:colOff>
      <xdr:row>29</xdr:row>
      <xdr:rowOff>9525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95400" y="1562101"/>
          <a:ext cx="5787329" cy="3514724"/>
        </a:xfrm>
        <a:prstGeom prst="rect">
          <a:avLst/>
        </a:prstGeom>
      </xdr:spPr>
    </xdr:pic>
    <xdr:clientData/>
  </xdr:twoCellAnchor>
  <xdr:twoCellAnchor editAs="oneCell">
    <xdr:from>
      <xdr:col>1</xdr:col>
      <xdr:colOff>0</xdr:colOff>
      <xdr:row>32</xdr:row>
      <xdr:rowOff>0</xdr:rowOff>
    </xdr:from>
    <xdr:to>
      <xdr:col>10</xdr:col>
      <xdr:colOff>45682</xdr:colOff>
      <xdr:row>54</xdr:row>
      <xdr:rowOff>38099</xdr:rowOff>
    </xdr:to>
    <xdr:pic>
      <xdr:nvPicPr>
        <xdr:cNvPr id="5" name="Picture 4"/>
        <xdr:cNvPicPr>
          <a:picLocks noChangeAspect="1"/>
        </xdr:cNvPicPr>
      </xdr:nvPicPr>
      <xdr:blipFill>
        <a:blip xmlns:r="http://schemas.openxmlformats.org/officeDocument/2006/relationships" r:embed="rId2"/>
        <a:stretch>
          <a:fillRect/>
        </a:stretch>
      </xdr:blipFill>
      <xdr:spPr>
        <a:xfrm>
          <a:off x="1295400" y="5629275"/>
          <a:ext cx="5770207" cy="36004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9</xdr:row>
      <xdr:rowOff>28577</xdr:rowOff>
    </xdr:from>
    <xdr:to>
      <xdr:col>6</xdr:col>
      <xdr:colOff>28575</xdr:colOff>
      <xdr:row>27</xdr:row>
      <xdr:rowOff>142876</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 y="1790702"/>
          <a:ext cx="4981575" cy="3095624"/>
        </a:xfrm>
        <a:prstGeom prst="rect">
          <a:avLst/>
        </a:prstGeom>
      </xdr:spPr>
    </xdr:pic>
    <xdr:clientData/>
  </xdr:twoCellAnchor>
  <xdr:twoCellAnchor editAs="oneCell">
    <xdr:from>
      <xdr:col>0</xdr:col>
      <xdr:colOff>0</xdr:colOff>
      <xdr:row>35</xdr:row>
      <xdr:rowOff>0</xdr:rowOff>
    </xdr:from>
    <xdr:to>
      <xdr:col>5</xdr:col>
      <xdr:colOff>676275</xdr:colOff>
      <xdr:row>53</xdr:row>
      <xdr:rowOff>142875</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6229350"/>
          <a:ext cx="4953000" cy="3171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1</xdr:rowOff>
    </xdr:from>
    <xdr:to>
      <xdr:col>6</xdr:col>
      <xdr:colOff>314324</xdr:colOff>
      <xdr:row>27</xdr:row>
      <xdr:rowOff>9525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762126"/>
          <a:ext cx="5172074" cy="29527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476250</xdr:colOff>
      <xdr:row>6</xdr:row>
      <xdr:rowOff>200024</xdr:rowOff>
    </xdr:from>
    <xdr:to>
      <xdr:col>10</xdr:col>
      <xdr:colOff>19050</xdr:colOff>
      <xdr:row>33</xdr:row>
      <xdr:rowOff>19049</xdr:rowOff>
    </xdr:to>
    <xdr:pic>
      <xdr:nvPicPr>
        <xdr:cNvPr id="4" name="Picture 3"/>
        <xdr:cNvPicPr>
          <a:picLocks noChangeAspect="1"/>
        </xdr:cNvPicPr>
      </xdr:nvPicPr>
      <xdr:blipFill>
        <a:blip xmlns:r="http://schemas.openxmlformats.org/officeDocument/2006/relationships" r:embed="rId1"/>
        <a:stretch>
          <a:fillRect/>
        </a:stretch>
      </xdr:blipFill>
      <xdr:spPr>
        <a:xfrm>
          <a:off x="476250" y="1362074"/>
          <a:ext cx="6848475" cy="437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12</xdr:col>
      <xdr:colOff>25088</xdr:colOff>
      <xdr:row>34</xdr:row>
      <xdr:rowOff>38100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724025"/>
          <a:ext cx="7340288" cy="40290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9</xdr:col>
      <xdr:colOff>995208</xdr:colOff>
      <xdr:row>32</xdr:row>
      <xdr:rowOff>19050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724025"/>
          <a:ext cx="6481608" cy="36290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14</xdr:row>
      <xdr:rowOff>80011</xdr:rowOff>
    </xdr:from>
    <xdr:to>
      <xdr:col>3</xdr:col>
      <xdr:colOff>931618</xdr:colOff>
      <xdr:row>21</xdr:row>
      <xdr:rowOff>28554</xdr:rowOff>
    </xdr:to>
    <xdr:cxnSp macro="">
      <xdr:nvCxnSpPr>
        <xdr:cNvPr id="2" name="Straight Connector 1"/>
        <xdr:cNvCxnSpPr/>
      </xdr:nvCxnSpPr>
      <xdr:spPr>
        <a:xfrm flipV="1">
          <a:off x="466725" y="2914651"/>
          <a:ext cx="2362200" cy="1409699"/>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927735</xdr:colOff>
      <xdr:row>10</xdr:row>
      <xdr:rowOff>85725</xdr:rowOff>
    </xdr:from>
    <xdr:to>
      <xdr:col>6</xdr:col>
      <xdr:colOff>356480</xdr:colOff>
      <xdr:row>14</xdr:row>
      <xdr:rowOff>118195</xdr:rowOff>
    </xdr:to>
    <xdr:cxnSp macro="">
      <xdr:nvCxnSpPr>
        <xdr:cNvPr id="3" name="Straight Connector 2"/>
        <xdr:cNvCxnSpPr/>
      </xdr:nvCxnSpPr>
      <xdr:spPr>
        <a:xfrm flipV="1">
          <a:off x="2809875" y="2085975"/>
          <a:ext cx="2085975" cy="847727"/>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339090</xdr:colOff>
      <xdr:row>9</xdr:row>
      <xdr:rowOff>125731</xdr:rowOff>
    </xdr:from>
    <xdr:to>
      <xdr:col>9</xdr:col>
      <xdr:colOff>142905</xdr:colOff>
      <xdr:row>10</xdr:row>
      <xdr:rowOff>86026</xdr:rowOff>
    </xdr:to>
    <xdr:cxnSp macro="">
      <xdr:nvCxnSpPr>
        <xdr:cNvPr id="4" name="Straight Connector 3"/>
        <xdr:cNvCxnSpPr/>
      </xdr:nvCxnSpPr>
      <xdr:spPr>
        <a:xfrm flipV="1">
          <a:off x="4886325" y="1933576"/>
          <a:ext cx="2219325" cy="152399"/>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893445</xdr:colOff>
      <xdr:row>7</xdr:row>
      <xdr:rowOff>125730</xdr:rowOff>
    </xdr:from>
    <xdr:to>
      <xdr:col>3</xdr:col>
      <xdr:colOff>931545</xdr:colOff>
      <xdr:row>29</xdr:row>
      <xdr:rowOff>9536</xdr:rowOff>
    </xdr:to>
    <xdr:cxnSp macro="">
      <xdr:nvCxnSpPr>
        <xdr:cNvPr id="5" name="Straight Connector 4"/>
        <xdr:cNvCxnSpPr/>
      </xdr:nvCxnSpPr>
      <xdr:spPr>
        <a:xfrm flipH="1">
          <a:off x="2790825" y="1533525"/>
          <a:ext cx="28575" cy="4143375"/>
        </a:xfrm>
        <a:prstGeom prst="line">
          <a:avLst/>
        </a:prstGeom>
        <a:ln w="28575">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310515</xdr:colOff>
      <xdr:row>7</xdr:row>
      <xdr:rowOff>152400</xdr:rowOff>
    </xdr:from>
    <xdr:to>
      <xdr:col>6</xdr:col>
      <xdr:colOff>339090</xdr:colOff>
      <xdr:row>29</xdr:row>
      <xdr:rowOff>28575</xdr:rowOff>
    </xdr:to>
    <xdr:cxnSp macro="">
      <xdr:nvCxnSpPr>
        <xdr:cNvPr id="6" name="Straight Connector 5"/>
        <xdr:cNvCxnSpPr/>
      </xdr:nvCxnSpPr>
      <xdr:spPr>
        <a:xfrm flipH="1">
          <a:off x="4857750" y="1552575"/>
          <a:ext cx="28575" cy="4143375"/>
        </a:xfrm>
        <a:prstGeom prst="line">
          <a:avLst/>
        </a:prstGeom>
        <a:ln w="28575">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80010</xdr:rowOff>
    </xdr:from>
    <xdr:to>
      <xdr:col>3</xdr:col>
      <xdr:colOff>893521</xdr:colOff>
      <xdr:row>26</xdr:row>
      <xdr:rowOff>9732</xdr:rowOff>
    </xdr:to>
    <xdr:cxnSp macro="">
      <xdr:nvCxnSpPr>
        <xdr:cNvPr id="7" name="Straight Connector 6"/>
        <xdr:cNvCxnSpPr/>
      </xdr:nvCxnSpPr>
      <xdr:spPr>
        <a:xfrm flipV="1">
          <a:off x="466725" y="4857750"/>
          <a:ext cx="2324100" cy="333378"/>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883920</xdr:colOff>
      <xdr:row>16</xdr:row>
      <xdr:rowOff>163830</xdr:rowOff>
    </xdr:from>
    <xdr:to>
      <xdr:col>6</xdr:col>
      <xdr:colOff>329636</xdr:colOff>
      <xdr:row>24</xdr:row>
      <xdr:rowOff>80164</xdr:rowOff>
    </xdr:to>
    <xdr:cxnSp macro="">
      <xdr:nvCxnSpPr>
        <xdr:cNvPr id="8" name="Straight Connector 7"/>
        <xdr:cNvCxnSpPr/>
      </xdr:nvCxnSpPr>
      <xdr:spPr>
        <a:xfrm flipV="1">
          <a:off x="2781300" y="3429000"/>
          <a:ext cx="2095500" cy="142875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356235</xdr:colOff>
      <xdr:row>16</xdr:row>
      <xdr:rowOff>1</xdr:rowOff>
    </xdr:from>
    <xdr:to>
      <xdr:col>9</xdr:col>
      <xdr:colOff>148596</xdr:colOff>
      <xdr:row>16</xdr:row>
      <xdr:rowOff>152400</xdr:rowOff>
    </xdr:to>
    <xdr:cxnSp macro="">
      <xdr:nvCxnSpPr>
        <xdr:cNvPr id="9" name="Straight Connector 8"/>
        <xdr:cNvCxnSpPr/>
      </xdr:nvCxnSpPr>
      <xdr:spPr>
        <a:xfrm flipV="1">
          <a:off x="4895850" y="3257551"/>
          <a:ext cx="2219325" cy="152399"/>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769620</xdr:colOff>
      <xdr:row>14</xdr:row>
      <xdr:rowOff>165735</xdr:rowOff>
    </xdr:from>
    <xdr:to>
      <xdr:col>3</xdr:col>
      <xdr:colOff>329695</xdr:colOff>
      <xdr:row>16</xdr:row>
      <xdr:rowOff>11789</xdr:rowOff>
    </xdr:to>
    <xdr:cxnSp macro="">
      <xdr:nvCxnSpPr>
        <xdr:cNvPr id="10" name="Straight Arrow Connector 9"/>
        <xdr:cNvCxnSpPr/>
      </xdr:nvCxnSpPr>
      <xdr:spPr>
        <a:xfrm>
          <a:off x="1714500" y="2981325"/>
          <a:ext cx="504825" cy="29527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358140</xdr:colOff>
      <xdr:row>21</xdr:row>
      <xdr:rowOff>11430</xdr:rowOff>
    </xdr:from>
    <xdr:to>
      <xdr:col>4</xdr:col>
      <xdr:colOff>488952</xdr:colOff>
      <xdr:row>24</xdr:row>
      <xdr:rowOff>11430</xdr:rowOff>
    </xdr:to>
    <xdr:cxnSp macro="">
      <xdr:nvCxnSpPr>
        <xdr:cNvPr id="11" name="Straight Arrow Connector 10"/>
        <xdr:cNvCxnSpPr/>
      </xdr:nvCxnSpPr>
      <xdr:spPr>
        <a:xfrm flipH="1" flipV="1">
          <a:off x="3619500" y="4314825"/>
          <a:ext cx="133350" cy="48577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893445</xdr:colOff>
      <xdr:row>9</xdr:row>
      <xdr:rowOff>0</xdr:rowOff>
    </xdr:from>
    <xdr:to>
      <xdr:col>1</xdr:col>
      <xdr:colOff>931545</xdr:colOff>
      <xdr:row>9</xdr:row>
      <xdr:rowOff>0</xdr:rowOff>
    </xdr:to>
    <xdr:cxnSp macro="">
      <xdr:nvCxnSpPr>
        <xdr:cNvPr id="5" name="Straight Connector 4"/>
        <xdr:cNvCxnSpPr/>
      </xdr:nvCxnSpPr>
      <xdr:spPr>
        <a:xfrm flipH="1">
          <a:off x="2790825" y="1533525"/>
          <a:ext cx="28575" cy="4143375"/>
        </a:xfrm>
        <a:prstGeom prst="line">
          <a:avLst/>
        </a:prstGeom>
        <a:ln w="28575">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1998Mulvey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045R8\NAMES.W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tility%20Services%20Data\13-0172%20-%20Missouri%20American%20(PMA)\Rebuttal\Janous'%20Corrected%20CAP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URB_1-92_Att40%20-%20Avera%20Exhibi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N_REPT\FIN_REPT\BUDGET\UPDATE\2007\EARNINGS%20ESTIMATES\2007_12&amp;0_EE%20Decemb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jetxb\Desktop\xSurv-06Dec_021407_FILE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LIBRARY\CAPTLMKT\Debt%20Info\Consolidated\Master%20Debt%20Schedule%20KSE\The%20Master%20Debt%20Sched%202009-09-30%20F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Q:\Amnerys\MFR's\MFR_2008%20Actu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_REPT\FIN_REPT\CLOSEOUT\PAGES\2004\FIN%20REPORT\JUNE%2020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AA%20Rate%20Case\Practice%20MFRs\MFRs_Practice\MFR_Amnerys_Revised_Reformatte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032r8\NAMES.WK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llaboration.oucc.in.gov/windows/TEMP/1998Mulvey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ECO%20-%20FL%20-%202008\Response%2060%20-%20debt%20cost%20rate%20-%20adjustmen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JETXB\Thuy\Check%20Financial%20pages\0905%20CHECK%20PAGE%201%20TO%20%20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Donnelk\My%20Documents\2005%20Rate%20Case%20Analysis\Finance%20Readiness\SFR%20Model\Lead_Lag%20Study\H%20SFR%20L-L%2006-09%200507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Revenue%20Requirements\Mid-States\Missouri\2005%20Sept%2030\Missouri%20Study%20ending%209-3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collaboration.oucc.in.gov/Revenue%20Requirements/Mid-States/Missouri/2005%20Sept%2030/Missouri%20Study%20ending%209-30-0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my%20documents\eudora%20mailboxes\attach\Yankee%20Gas\YGS%20ROR%20Schedule%20December%202003%20Revise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collaboration.oucc.in.gov/my%20documents/eudora%20mailboxes/attach/Yankee%20Gas/YGS%20ROR%20Schedule%20December%202003%20Revise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1\jkrbk\LOCALS~1\Temp\MFR_2008%20Actu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D%20-%20Drive\Utility\Current%20Cases\California%20Water%20Cases%20-%202011\CAL%20Water%20Co%20%20Cost%20of%20Capital%20Exhibits%20-%202011%20-%20JRW%20-%20August%202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Z:\Documents\D%20-%20Drive\Utility\Current%20Cases\California%20Water%20Cases%20-%202011\CAL%20Water%20Co%20%20Cost%20of%20Capital%20Exhibits%20-%202011%20-%20JRW%20-%20August%20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DOWS\TEMP\RATECASE\1999\Rate%20Cas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jrw\Documents\D%20-%20Drive\Utility\Current%20Cases\OH%20-%20AEP%20-%202014\AEP%20DRs%20Responses\WP-3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Z:\jrw\Documents\D%20-%20Drive\Utility\Current%20Cases\OH%20-%20AEP%20-%202014\AEP%20DRs%20Responses\WP-3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jetxb\Desktop\SR%202007%20Budget_Final_FILED_0227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ratecase%20199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AMM\Documents\FINCAP\Template\Utility%20ROE%20Analysis\FERC%20Analyses%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collaboration.oucc.in.gov/WINDOWS/TEMP/RATECASE/1999/Rate%20C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LOSEOUT\PAGES\2006\FEB%20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rw\Excel\Stock%20and%20Bond%20Returns\bond%20and%20stock%20returns%20-%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yvz100\Local%20Settings\Temporary%20Internet%20Files\Content.IE5\IJOLA5U7\jrw\Excel\Stock%20and%20Bond%20Returns\bond%20and%20stock%20returns%20-%2020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jrw\Excel\Stock%20and%20Bond%20Returns\bond%20and%20stock%20returns%20-%2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collaboration.oucc.in.gov/jrw/Excel/Stock%20and%20Bond%20Returns/bond%20and%20stock%20returns%20-%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
      <sheetName val="D"/>
      <sheetName val="E"/>
      <sheetName val="F"/>
      <sheetName val="G"/>
      <sheetName val="H"/>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M Summary (Sc 12 - p. 1)"/>
      <sheetName val="CAPM Backup (Sc 12 - p. 2)"/>
      <sheetName val="CAPM VL Appr Pot. (Sc 12 - WP)"/>
      <sheetName val="Sheet1"/>
      <sheetName val="Sheet2"/>
      <sheetName val="Sheet3"/>
    </sheetNames>
    <sheetDataSet>
      <sheetData sheetId="0"/>
      <sheetData sheetId="1">
        <row r="18">
          <cell r="B18" t="str">
            <v>Traditional Capital Asset Pricing Model (4)</v>
          </cell>
        </row>
        <row r="19">
          <cell r="B19" t="str">
            <v>Traditional Capital Asset Pricing Model (4)</v>
          </cell>
        </row>
        <row r="20">
          <cell r="A20" t="str">
            <v>MIEC Witness Janous' Water Proxy Group</v>
          </cell>
        </row>
        <row r="21">
          <cell r="A21" t="str">
            <v>MIEC Witness Janous' Water Proxy Group</v>
          </cell>
          <cell r="C21">
            <v>1.05</v>
          </cell>
          <cell r="E21">
            <v>7.46</v>
          </cell>
          <cell r="F21" t="str">
            <v>%</v>
          </cell>
          <cell r="I21">
            <v>12.56</v>
          </cell>
          <cell r="J21" t="str">
            <v>%</v>
          </cell>
        </row>
        <row r="22">
          <cell r="A22" t="str">
            <v>American States Water Co.</v>
          </cell>
          <cell r="C22">
            <v>1.05</v>
          </cell>
          <cell r="E22">
            <v>7.46</v>
          </cell>
          <cell r="F22" t="str">
            <v>%</v>
          </cell>
          <cell r="I22">
            <v>12.24</v>
          </cell>
          <cell r="J22" t="str">
            <v>%</v>
          </cell>
        </row>
        <row r="23">
          <cell r="A23" t="str">
            <v>Aqua America, Inc.</v>
          </cell>
          <cell r="C23">
            <v>0.95</v>
          </cell>
          <cell r="E23">
            <v>6.75</v>
          </cell>
          <cell r="I23">
            <v>11.53</v>
          </cell>
        </row>
        <row r="24">
          <cell r="A24" t="str">
            <v>California Water Service Group</v>
          </cell>
          <cell r="C24">
            <v>1.1499999999999999</v>
          </cell>
          <cell r="E24">
            <v>8.17</v>
          </cell>
          <cell r="I24">
            <v>12.95</v>
          </cell>
        </row>
        <row r="25">
          <cell r="A25" t="str">
            <v xml:space="preserve">Connecticut Water Serive Corp. </v>
          </cell>
          <cell r="C25">
            <v>0.85</v>
          </cell>
          <cell r="E25">
            <v>6.04</v>
          </cell>
          <cell r="I25">
            <v>10.82</v>
          </cell>
        </row>
        <row r="26">
          <cell r="A26" t="str">
            <v>Middlesex Water Company</v>
          </cell>
          <cell r="C26">
            <v>0.9</v>
          </cell>
          <cell r="E26">
            <v>6.39</v>
          </cell>
          <cell r="I26">
            <v>11.17</v>
          </cell>
        </row>
        <row r="27">
          <cell r="A27" t="str">
            <v xml:space="preserve">SJW Corp.           </v>
          </cell>
          <cell r="C27">
            <v>1.1499999999999999</v>
          </cell>
          <cell r="E27">
            <v>8.17</v>
          </cell>
          <cell r="I27">
            <v>12.95</v>
          </cell>
        </row>
        <row r="28">
          <cell r="A28" t="str">
            <v xml:space="preserve">Southwest Water Company     </v>
          </cell>
          <cell r="C28">
            <v>1.05</v>
          </cell>
          <cell r="E28">
            <v>7.46</v>
          </cell>
          <cell r="I28">
            <v>12.24</v>
          </cell>
        </row>
        <row r="29">
          <cell r="A29" t="str">
            <v>York Water Company</v>
          </cell>
          <cell r="C29">
            <v>0.5</v>
          </cell>
          <cell r="E29">
            <v>3.55</v>
          </cell>
          <cell r="I29">
            <v>8.33</v>
          </cell>
        </row>
        <row r="30">
          <cell r="A30" t="str">
            <v>Average</v>
          </cell>
          <cell r="C30">
            <v>0.95</v>
          </cell>
          <cell r="E30">
            <v>6.75</v>
          </cell>
          <cell r="F30" t="str">
            <v>%</v>
          </cell>
          <cell r="I30">
            <v>11.85</v>
          </cell>
          <cell r="J30" t="str">
            <v>%</v>
          </cell>
        </row>
        <row r="31">
          <cell r="A31" t="str">
            <v>Average</v>
          </cell>
          <cell r="C31">
            <v>0.95</v>
          </cell>
          <cell r="E31">
            <v>6.75</v>
          </cell>
          <cell r="F31" t="str">
            <v>%</v>
          </cell>
          <cell r="I31">
            <v>11.53</v>
          </cell>
          <cell r="J31" t="str">
            <v>%</v>
          </cell>
        </row>
        <row r="33">
          <cell r="A33" t="str">
            <v>MIEC Witness Janous' Gas Distribution Proxy Group</v>
          </cell>
        </row>
        <row r="34">
          <cell r="A34" t="str">
            <v>MIEC Witness Janous' Gas Distribution Proxy Group</v>
          </cell>
          <cell r="C34">
            <v>0.85</v>
          </cell>
          <cell r="E34">
            <v>6.04</v>
          </cell>
          <cell r="F34" t="str">
            <v>%</v>
          </cell>
          <cell r="I34">
            <v>11.14</v>
          </cell>
          <cell r="J34" t="str">
            <v>%</v>
          </cell>
        </row>
        <row r="35">
          <cell r="A35" t="str">
            <v>AGL Resources, Inc.</v>
          </cell>
          <cell r="C35">
            <v>0.85</v>
          </cell>
          <cell r="E35">
            <v>6.04</v>
          </cell>
          <cell r="F35" t="str">
            <v>%</v>
          </cell>
          <cell r="I35">
            <v>10.82</v>
          </cell>
          <cell r="J35" t="str">
            <v>%</v>
          </cell>
        </row>
        <row r="36">
          <cell r="A36" t="str">
            <v>Atmos Energy Corp.</v>
          </cell>
          <cell r="C36">
            <v>0.85</v>
          </cell>
          <cell r="E36">
            <v>6.04</v>
          </cell>
          <cell r="I36">
            <v>10.82</v>
          </cell>
        </row>
        <row r="37">
          <cell r="A37" t="str">
            <v>Laclede Group, Inc.</v>
          </cell>
          <cell r="C37">
            <v>0.9</v>
          </cell>
          <cell r="E37">
            <v>6.39</v>
          </cell>
          <cell r="I37">
            <v>11.17</v>
          </cell>
        </row>
        <row r="38">
          <cell r="A38" t="str">
            <v>New Jersey Resources Corp.</v>
          </cell>
          <cell r="C38">
            <v>0.85</v>
          </cell>
          <cell r="E38">
            <v>6.04</v>
          </cell>
          <cell r="I38">
            <v>10.82</v>
          </cell>
        </row>
        <row r="39">
          <cell r="A39" t="str">
            <v>NICOR Inc.</v>
          </cell>
          <cell r="C39">
            <v>0.95</v>
          </cell>
          <cell r="E39">
            <v>6.75</v>
          </cell>
          <cell r="I39">
            <v>11.53</v>
          </cell>
        </row>
        <row r="40">
          <cell r="A40" t="str">
            <v>Northwest Natural Gas Company</v>
          </cell>
          <cell r="C40">
            <v>0.8</v>
          </cell>
          <cell r="E40">
            <v>5.68</v>
          </cell>
          <cell r="I40">
            <v>10.46</v>
          </cell>
        </row>
        <row r="41">
          <cell r="A41" t="str">
            <v>Piedmont Natural Gas Co., Inc.</v>
          </cell>
          <cell r="C41">
            <v>0.85</v>
          </cell>
          <cell r="E41">
            <v>6.04</v>
          </cell>
          <cell r="I41">
            <v>10.82</v>
          </cell>
        </row>
        <row r="42">
          <cell r="A42" t="str">
            <v>South Jersey Industries, Inc.</v>
          </cell>
          <cell r="C42">
            <v>0.85</v>
          </cell>
          <cell r="E42">
            <v>6.04</v>
          </cell>
          <cell r="I42">
            <v>10.82</v>
          </cell>
        </row>
        <row r="43">
          <cell r="A43" t="str">
            <v>Southwest Gas Corporation</v>
          </cell>
          <cell r="C43">
            <v>0.9</v>
          </cell>
          <cell r="E43">
            <v>6.39</v>
          </cell>
          <cell r="I43">
            <v>11.17</v>
          </cell>
        </row>
        <row r="44">
          <cell r="A44" t="str">
            <v xml:space="preserve">WGL Holdings, Inc.   </v>
          </cell>
          <cell r="C44">
            <v>0.9</v>
          </cell>
          <cell r="E44">
            <v>6.39</v>
          </cell>
          <cell r="I44">
            <v>11.17</v>
          </cell>
        </row>
        <row r="45">
          <cell r="A45" t="str">
            <v>Average</v>
          </cell>
          <cell r="C45">
            <v>0.87</v>
          </cell>
          <cell r="E45">
            <v>6.18</v>
          </cell>
          <cell r="F45" t="str">
            <v>%</v>
          </cell>
          <cell r="I45">
            <v>11.28</v>
          </cell>
          <cell r="J45" t="str">
            <v>%</v>
          </cell>
        </row>
        <row r="46">
          <cell r="A46" t="str">
            <v>Average</v>
          </cell>
          <cell r="C46">
            <v>0.87</v>
          </cell>
          <cell r="E46">
            <v>6.18</v>
          </cell>
          <cell r="F46" t="str">
            <v>%</v>
          </cell>
          <cell r="I46">
            <v>10.96</v>
          </cell>
          <cell r="J46" t="str">
            <v>%</v>
          </cell>
        </row>
        <row r="49">
          <cell r="B49" t="str">
            <v>Empirical Capital Asset Pricing Model (5)</v>
          </cell>
        </row>
        <row r="50">
          <cell r="A50" t="str">
            <v>MIEC Witness Janous' Water Proxy Group</v>
          </cell>
          <cell r="B50" t="str">
            <v>Empirical Capital Asset Pricing Model (5)</v>
          </cell>
        </row>
        <row r="51">
          <cell r="A51" t="str">
            <v>MIEC Witness Janous' Water Proxy Group</v>
          </cell>
        </row>
        <row r="53">
          <cell r="A53" t="str">
            <v>American States Water Co.</v>
          </cell>
          <cell r="C53">
            <v>1.05</v>
          </cell>
          <cell r="E53">
            <v>7.37</v>
          </cell>
          <cell r="F53" t="str">
            <v>%</v>
          </cell>
          <cell r="I53">
            <v>12.47</v>
          </cell>
          <cell r="J53" t="str">
            <v>%</v>
          </cell>
        </row>
        <row r="54">
          <cell r="A54" t="str">
            <v>American States Water Co.</v>
          </cell>
          <cell r="C54">
            <v>1.05</v>
          </cell>
          <cell r="E54">
            <v>7.37</v>
          </cell>
          <cell r="F54" t="str">
            <v>%</v>
          </cell>
          <cell r="I54">
            <v>12.15</v>
          </cell>
          <cell r="J54" t="str">
            <v>%</v>
          </cell>
        </row>
        <row r="55">
          <cell r="A55" t="str">
            <v>Aqua America, Inc.</v>
          </cell>
          <cell r="C55">
            <v>0.95</v>
          </cell>
          <cell r="E55">
            <v>6.83</v>
          </cell>
          <cell r="I55">
            <v>11.61</v>
          </cell>
        </row>
        <row r="56">
          <cell r="A56" t="str">
            <v>California Water Service Group</v>
          </cell>
          <cell r="C56">
            <v>1.1499999999999999</v>
          </cell>
          <cell r="E56">
            <v>7.9</v>
          </cell>
          <cell r="I56">
            <v>12.68</v>
          </cell>
        </row>
        <row r="57">
          <cell r="A57" t="str">
            <v xml:space="preserve">Connecticut Water Serive Corp. </v>
          </cell>
          <cell r="C57">
            <v>0.85</v>
          </cell>
          <cell r="E57">
            <v>6.3</v>
          </cell>
          <cell r="I57">
            <v>11.08</v>
          </cell>
        </row>
        <row r="58">
          <cell r="A58" t="str">
            <v>Middlesex Water Company</v>
          </cell>
          <cell r="C58">
            <v>0.9</v>
          </cell>
          <cell r="E58">
            <v>6.57</v>
          </cell>
          <cell r="I58">
            <v>11.35</v>
          </cell>
        </row>
        <row r="59">
          <cell r="A59" t="str">
            <v xml:space="preserve">SJW Corp.           </v>
          </cell>
          <cell r="C59">
            <v>1.1499999999999999</v>
          </cell>
          <cell r="E59">
            <v>7.9</v>
          </cell>
          <cell r="I59">
            <v>12.68</v>
          </cell>
        </row>
        <row r="60">
          <cell r="A60" t="str">
            <v xml:space="preserve">Southwest Water Company     </v>
          </cell>
          <cell r="C60">
            <v>1.05</v>
          </cell>
          <cell r="E60">
            <v>7.37</v>
          </cell>
          <cell r="I60">
            <v>12.15</v>
          </cell>
        </row>
        <row r="61">
          <cell r="A61" t="str">
            <v>York Water Company</v>
          </cell>
          <cell r="C61">
            <v>0.5</v>
          </cell>
          <cell r="E61">
            <v>4.4400000000000004</v>
          </cell>
          <cell r="I61">
            <v>9.2200000000000006</v>
          </cell>
        </row>
        <row r="62">
          <cell r="A62" t="str">
            <v>Average</v>
          </cell>
          <cell r="C62">
            <v>0.95</v>
          </cell>
          <cell r="E62">
            <v>6.84</v>
          </cell>
          <cell r="F62" t="str">
            <v>%</v>
          </cell>
          <cell r="I62">
            <v>11.94</v>
          </cell>
          <cell r="J62" t="str">
            <v>%</v>
          </cell>
        </row>
        <row r="63">
          <cell r="A63" t="str">
            <v>Average</v>
          </cell>
          <cell r="C63">
            <v>0.95</v>
          </cell>
          <cell r="E63">
            <v>6.84</v>
          </cell>
          <cell r="F63" t="str">
            <v>%</v>
          </cell>
          <cell r="I63">
            <v>11.62</v>
          </cell>
          <cell r="J63" t="str">
            <v>%</v>
          </cell>
        </row>
        <row r="66">
          <cell r="A66" t="str">
            <v>MIEC Witness Janous' Gas Distribution Proxy Group</v>
          </cell>
        </row>
        <row r="67">
          <cell r="A67" t="str">
            <v>MIEC Witness Janous' Gas Distribution Proxy Group</v>
          </cell>
          <cell r="C67">
            <v>0.85</v>
          </cell>
          <cell r="E67">
            <v>6.3</v>
          </cell>
          <cell r="F67" t="str">
            <v>%</v>
          </cell>
          <cell r="I67">
            <v>11.4</v>
          </cell>
        </row>
        <row r="68">
          <cell r="A68" t="str">
            <v>AGL Resources, Inc.</v>
          </cell>
          <cell r="C68">
            <v>0.85</v>
          </cell>
          <cell r="E68">
            <v>6.3</v>
          </cell>
          <cell r="F68" t="str">
            <v>%</v>
          </cell>
          <cell r="I68">
            <v>11.08</v>
          </cell>
        </row>
        <row r="69">
          <cell r="A69" t="str">
            <v>Atmos Energy Corp.</v>
          </cell>
          <cell r="C69">
            <v>0.85</v>
          </cell>
          <cell r="E69">
            <v>6.3</v>
          </cell>
          <cell r="I69">
            <v>11.08</v>
          </cell>
        </row>
        <row r="70">
          <cell r="A70" t="str">
            <v>Laclede Group, Inc.</v>
          </cell>
          <cell r="C70">
            <v>0.9</v>
          </cell>
          <cell r="E70">
            <v>6.57</v>
          </cell>
          <cell r="I70">
            <v>11.35</v>
          </cell>
        </row>
        <row r="71">
          <cell r="A71" t="str">
            <v>New Jersey Resources Corp.</v>
          </cell>
          <cell r="C71">
            <v>0.85</v>
          </cell>
          <cell r="E71">
            <v>6.3</v>
          </cell>
          <cell r="I71">
            <v>11.08</v>
          </cell>
        </row>
        <row r="72">
          <cell r="A72" t="str">
            <v>NICOR Inc.</v>
          </cell>
          <cell r="C72">
            <v>0.95</v>
          </cell>
          <cell r="E72">
            <v>6.83</v>
          </cell>
          <cell r="I72">
            <v>11.61</v>
          </cell>
        </row>
        <row r="73">
          <cell r="A73" t="str">
            <v>Northwest Natural Gas Company</v>
          </cell>
          <cell r="C73">
            <v>0.8</v>
          </cell>
          <cell r="E73">
            <v>6.04</v>
          </cell>
          <cell r="I73">
            <v>10.82</v>
          </cell>
        </row>
        <row r="74">
          <cell r="A74" t="str">
            <v>Piedmont Natural Gas Co., Inc.</v>
          </cell>
          <cell r="C74">
            <v>0.85</v>
          </cell>
          <cell r="E74">
            <v>6.3</v>
          </cell>
          <cell r="I74">
            <v>11.08</v>
          </cell>
        </row>
        <row r="75">
          <cell r="A75" t="str">
            <v>South Jersey Industries, Inc.</v>
          </cell>
          <cell r="C75">
            <v>0.85</v>
          </cell>
          <cell r="E75">
            <v>6.3</v>
          </cell>
          <cell r="I75">
            <v>11.08</v>
          </cell>
        </row>
        <row r="76">
          <cell r="A76" t="str">
            <v>Southwest Gas Corporation</v>
          </cell>
          <cell r="C76">
            <v>0.9</v>
          </cell>
          <cell r="E76">
            <v>6.57</v>
          </cell>
          <cell r="I76">
            <v>11.35</v>
          </cell>
        </row>
        <row r="77">
          <cell r="A77" t="str">
            <v xml:space="preserve">WGL Holdings, Inc.   </v>
          </cell>
          <cell r="C77">
            <v>0.9</v>
          </cell>
          <cell r="E77">
            <v>6.57</v>
          </cell>
          <cell r="I77">
            <v>11.35</v>
          </cell>
        </row>
        <row r="78">
          <cell r="A78" t="str">
            <v>Average</v>
          </cell>
          <cell r="C78">
            <v>0.87</v>
          </cell>
          <cell r="E78">
            <v>6.41</v>
          </cell>
          <cell r="F78" t="str">
            <v>%</v>
          </cell>
          <cell r="I78">
            <v>11.51</v>
          </cell>
          <cell r="J78" t="str">
            <v>%</v>
          </cell>
        </row>
        <row r="79">
          <cell r="A79" t="str">
            <v>Average</v>
          </cell>
          <cell r="C79">
            <v>0.87</v>
          </cell>
          <cell r="E79">
            <v>6.41</v>
          </cell>
          <cell r="F79" t="str">
            <v>%</v>
          </cell>
          <cell r="I79">
            <v>11.19</v>
          </cell>
          <cell r="J79" t="str">
            <v>%</v>
          </cell>
        </row>
      </sheetData>
      <sheetData sheetId="2">
        <row r="1">
          <cell r="A1">
            <v>39708</v>
          </cell>
        </row>
        <row r="3">
          <cell r="B3" t="str">
            <v>Date of</v>
          </cell>
          <cell r="D3" t="str">
            <v>Est. Median</v>
          </cell>
          <cell r="F3" t="str">
            <v>Est. Median</v>
          </cell>
          <cell r="J3" t="str">
            <v>Est. Median</v>
          </cell>
        </row>
        <row r="4">
          <cell r="B4" t="str">
            <v>Value Line</v>
          </cell>
          <cell r="D4" t="str">
            <v>Appreciation</v>
          </cell>
          <cell r="F4" t="str">
            <v>Annual</v>
          </cell>
          <cell r="H4" t="str">
            <v>Est. Median</v>
          </cell>
          <cell r="J4" t="str">
            <v>Annual</v>
          </cell>
        </row>
        <row r="5">
          <cell r="B5" t="str">
            <v>Summary</v>
          </cell>
          <cell r="D5" t="str">
            <v>Potential</v>
          </cell>
          <cell r="F5" t="str">
            <v>Appreciation</v>
          </cell>
          <cell r="H5" t="str">
            <v>Dividend</v>
          </cell>
          <cell r="J5" t="str">
            <v>Total</v>
          </cell>
        </row>
        <row r="6">
          <cell r="B6" t="str">
            <v>&amp; Index</v>
          </cell>
          <cell r="D6" t="str">
            <v>3-5 Yrs. Hence</v>
          </cell>
          <cell r="F6" t="str">
            <v>Potential</v>
          </cell>
          <cell r="H6" t="str">
            <v>Yield</v>
          </cell>
          <cell r="J6" t="str">
            <v>Return</v>
          </cell>
        </row>
        <row r="8">
          <cell r="A8" t="str">
            <v>Spot</v>
          </cell>
          <cell r="B8">
            <v>39710</v>
          </cell>
          <cell r="D8">
            <v>0.8</v>
          </cell>
          <cell r="F8">
            <v>0.1583</v>
          </cell>
          <cell r="H8">
            <v>2.3E-2</v>
          </cell>
          <cell r="J8">
            <v>0.18129999999999999</v>
          </cell>
        </row>
        <row r="9">
          <cell r="A9">
            <v>1</v>
          </cell>
          <cell r="B9">
            <v>39689</v>
          </cell>
          <cell r="D9">
            <v>0.75</v>
          </cell>
          <cell r="F9">
            <v>0.1502</v>
          </cell>
          <cell r="H9">
            <v>2.3E-2</v>
          </cell>
          <cell r="J9">
            <v>0.17319999999999999</v>
          </cell>
        </row>
        <row r="10">
          <cell r="A10">
            <v>2</v>
          </cell>
          <cell r="B10">
            <v>39654</v>
          </cell>
          <cell r="D10">
            <v>0.95</v>
          </cell>
          <cell r="F10">
            <v>0.1817</v>
          </cell>
          <cell r="H10">
            <v>2.5000000000000001E-2</v>
          </cell>
          <cell r="J10">
            <v>0.20669999999999999</v>
          </cell>
        </row>
        <row r="11">
          <cell r="A11">
            <v>3</v>
          </cell>
          <cell r="B11">
            <v>39626</v>
          </cell>
          <cell r="D11">
            <v>0.7</v>
          </cell>
          <cell r="F11">
            <v>0.1419</v>
          </cell>
          <cell r="H11">
            <v>2.1999999999999999E-2</v>
          </cell>
          <cell r="J11">
            <v>0.16389999999999999</v>
          </cell>
        </row>
        <row r="16">
          <cell r="B16" t="str">
            <v>3-Mo. Avg.</v>
          </cell>
          <cell r="D16">
            <v>0.8</v>
          </cell>
          <cell r="F16">
            <v>0.1583</v>
          </cell>
          <cell r="H16">
            <v>2.3300000000000001E-2</v>
          </cell>
          <cell r="J16">
            <v>0.18159999999999998</v>
          </cell>
        </row>
        <row r="18">
          <cell r="B18" t="str">
            <v>Spot</v>
          </cell>
          <cell r="D18">
            <v>0.8</v>
          </cell>
          <cell r="F18">
            <v>0.1583</v>
          </cell>
          <cell r="H18">
            <v>2.3E-2</v>
          </cell>
          <cell r="J18">
            <v>0.18129999999999999</v>
          </cell>
        </row>
        <row r="20">
          <cell r="B20" t="str">
            <v>Average</v>
          </cell>
          <cell r="D20">
            <v>0.8</v>
          </cell>
          <cell r="F20">
            <v>0.1583</v>
          </cell>
          <cell r="H20">
            <v>2.3199999999999998E-2</v>
          </cell>
          <cell r="J20">
            <v>0.18149999999999999</v>
          </cell>
        </row>
        <row r="26">
          <cell r="B26" t="str">
            <v>Blue Chip Financial Forecasts</v>
          </cell>
        </row>
        <row r="27">
          <cell r="B27" t="str">
            <v>Consensus Forecast Yield for 30-year Treasury Bonds</v>
          </cell>
        </row>
        <row r="29">
          <cell r="B29" t="str">
            <v>Third Quarter 2008</v>
          </cell>
          <cell r="F29">
            <v>4.5999999999999996</v>
          </cell>
          <cell r="G29" t="str">
            <v>%</v>
          </cell>
          <cell r="H29">
            <v>13.049999999999999</v>
          </cell>
          <cell r="I29" t="str">
            <v>%</v>
          </cell>
        </row>
        <row r="30">
          <cell r="B30" t="str">
            <v>Fourth Quarter 2008</v>
          </cell>
          <cell r="F30">
            <v>4.5999999999999996</v>
          </cell>
        </row>
        <row r="31">
          <cell r="B31" t="str">
            <v>First Quarter 2009</v>
          </cell>
          <cell r="F31">
            <v>4.7</v>
          </cell>
        </row>
        <row r="32">
          <cell r="B32" t="str">
            <v>Second Quarter 2009</v>
          </cell>
          <cell r="F32">
            <v>4.8</v>
          </cell>
          <cell r="H32" t="str">
            <v>Projected</v>
          </cell>
        </row>
        <row r="33">
          <cell r="B33" t="str">
            <v>Third Quarter 2009</v>
          </cell>
          <cell r="F33">
            <v>4.9000000000000004</v>
          </cell>
          <cell r="H33" t="str">
            <v>Market</v>
          </cell>
          <cell r="I33" t="str">
            <v>%</v>
          </cell>
        </row>
        <row r="34">
          <cell r="B34" t="str">
            <v>Fourth Quarter 2009</v>
          </cell>
          <cell r="F34">
            <v>5.0999999999999996</v>
          </cell>
          <cell r="H34" t="str">
            <v>Risk Premium</v>
          </cell>
        </row>
        <row r="35">
          <cell r="B35" t="str">
            <v xml:space="preserve">   Return 1926 - 2007</v>
          </cell>
          <cell r="H35">
            <v>5.2</v>
          </cell>
        </row>
        <row r="36">
          <cell r="F36">
            <v>4.78</v>
          </cell>
          <cell r="G36" t="str">
            <v>%</v>
          </cell>
          <cell r="H36">
            <v>13.369999999999997</v>
          </cell>
          <cell r="I36" t="str">
            <v>%</v>
          </cell>
        </row>
        <row r="37">
          <cell r="B37" t="str">
            <v>Historical Market Risk Premium</v>
          </cell>
          <cell r="H37">
            <v>7.1000000000000005</v>
          </cell>
          <cell r="I37" t="str">
            <v>%</v>
          </cell>
        </row>
        <row r="39">
          <cell r="B39" t="str">
            <v>SBBI Common Stocks Total Return -</v>
          </cell>
        </row>
        <row r="40">
          <cell r="B40" t="str">
            <v xml:space="preserve">   1926 - 2007</v>
          </cell>
          <cell r="H40">
            <v>12.3</v>
          </cell>
          <cell r="I40" t="str">
            <v>%</v>
          </cell>
        </row>
        <row r="41">
          <cell r="B41" t="str">
            <v>SBBI Long-Term Gov't Bonds Income</v>
          </cell>
        </row>
        <row r="42">
          <cell r="B42" t="str">
            <v xml:space="preserve">   Return 1926 - 2007</v>
          </cell>
          <cell r="H42">
            <v>5.2</v>
          </cell>
        </row>
        <row r="44">
          <cell r="B44" t="str">
            <v>Historical Market Risk Premium</v>
          </cell>
          <cell r="C44" t="str">
            <v>Value Line Investment Survey</v>
          </cell>
          <cell r="H44">
            <v>7.1000000000000005</v>
          </cell>
          <cell r="I44" t="str">
            <v>%</v>
          </cell>
        </row>
        <row r="45">
          <cell r="C45" t="str">
            <v>Blue Chip Financial Forecasts, September 1, 2008</v>
          </cell>
        </row>
        <row r="46">
          <cell r="B46" t="str">
            <v>Average of Hist'l &amp; Proj'd Market</v>
          </cell>
          <cell r="C46" t="str">
            <v>Stocks, Bonds, Bills, and Inflation - Market Results for 1926-2007 Morningstar, Inc., 2008 Chicago, IL.</v>
          </cell>
        </row>
        <row r="47">
          <cell r="B47" t="str">
            <v xml:space="preserve">   Risk Premium</v>
          </cell>
          <cell r="H47">
            <v>10.24</v>
          </cell>
          <cell r="I47" t="str">
            <v>%</v>
          </cell>
        </row>
        <row r="51">
          <cell r="B51" t="str">
            <v xml:space="preserve">Source of Information:  </v>
          </cell>
          <cell r="C51" t="str">
            <v>Value Line Investment Survey</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xy Group Ticker"/>
      <sheetName val="Exhibit List"/>
      <sheetName val="Summary"/>
      <sheetName val="2 (1)"/>
      <sheetName val="2 (2)"/>
      <sheetName val="2 (4)"/>
      <sheetName val="2 (3)"/>
      <sheetName val="3"/>
      <sheetName val="4 (1)"/>
      <sheetName val="4 (2)"/>
      <sheetName val="4 (3)"/>
      <sheetName val="5"/>
      <sheetName val="6"/>
      <sheetName val="7"/>
      <sheetName val="8 (1)"/>
      <sheetName val="8 (2)"/>
      <sheetName val="9 (1)"/>
      <sheetName val="9 (2)"/>
      <sheetName val="10 (1)"/>
      <sheetName val="10 (2)"/>
      <sheetName val="10 (3,4)"/>
      <sheetName val="11 (1)"/>
      <sheetName val="11 (2)"/>
      <sheetName val="11 (3,4)"/>
      <sheetName val="12 (1)"/>
      <sheetName val="12 (2)"/>
      <sheetName val="13 (1)"/>
      <sheetName val="13 (2)"/>
      <sheetName val="Proxy Group Risk Measures"/>
      <sheetName val="Stock Price"/>
      <sheetName val="2011 11 Market DCF"/>
      <sheetName val="Bond Yields"/>
      <sheetName val="Size Premium"/>
      <sheetName val="Ordinal Ratings"/>
      <sheetName val="Combination Utility Group"/>
      <sheetName val="Value Line Data"/>
      <sheetName val="C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8">
          <cell r="B8" t="str">
            <v>AEE</v>
          </cell>
          <cell r="C8" t="str">
            <v>Ameren Corp.</v>
          </cell>
          <cell r="E8" t="str">
            <v>BBB-</v>
          </cell>
          <cell r="F8">
            <v>10</v>
          </cell>
          <cell r="G8">
            <v>3</v>
          </cell>
          <cell r="I8" t="str">
            <v>B++</v>
          </cell>
          <cell r="J8">
            <v>4</v>
          </cell>
          <cell r="L8">
            <v>0.8</v>
          </cell>
          <cell r="N8">
            <v>7885.82</v>
          </cell>
        </row>
        <row r="9">
          <cell r="B9" t="str">
            <v>AEP</v>
          </cell>
          <cell r="C9" t="str">
            <v>American Elec Pwr</v>
          </cell>
          <cell r="E9" t="str">
            <v>BBB</v>
          </cell>
          <cell r="F9">
            <v>9</v>
          </cell>
          <cell r="G9">
            <v>3</v>
          </cell>
          <cell r="I9" t="str">
            <v>B++</v>
          </cell>
          <cell r="J9">
            <v>4</v>
          </cell>
          <cell r="L9">
            <v>0.7</v>
          </cell>
          <cell r="N9">
            <v>18759.72</v>
          </cell>
        </row>
        <row r="10">
          <cell r="B10" t="str">
            <v>ALE</v>
          </cell>
          <cell r="C10" t="str">
            <v>ALLETE</v>
          </cell>
          <cell r="E10" t="str">
            <v>BBB+</v>
          </cell>
          <cell r="F10">
            <v>8</v>
          </cell>
          <cell r="G10">
            <v>2</v>
          </cell>
          <cell r="I10" t="str">
            <v>A</v>
          </cell>
          <cell r="J10">
            <v>3</v>
          </cell>
          <cell r="L10">
            <v>0.7</v>
          </cell>
          <cell r="N10">
            <v>1367.04</v>
          </cell>
        </row>
        <row r="11">
          <cell r="B11" t="str">
            <v>AVA</v>
          </cell>
          <cell r="C11" t="str">
            <v>Avista Corp.</v>
          </cell>
          <cell r="E11" t="str">
            <v>BBB</v>
          </cell>
          <cell r="F11">
            <v>9</v>
          </cell>
          <cell r="G11">
            <v>2</v>
          </cell>
          <cell r="I11" t="str">
            <v>B++</v>
          </cell>
          <cell r="J11">
            <v>4</v>
          </cell>
          <cell r="L11">
            <v>0.7</v>
          </cell>
          <cell r="N11">
            <v>1418.72</v>
          </cell>
        </row>
        <row r="12">
          <cell r="B12" t="str">
            <v>BKH</v>
          </cell>
          <cell r="C12" t="str">
            <v>Black Hills Corp.</v>
          </cell>
          <cell r="E12" t="str">
            <v>BBB-</v>
          </cell>
          <cell r="F12">
            <v>10</v>
          </cell>
          <cell r="G12">
            <v>3</v>
          </cell>
          <cell r="I12" t="str">
            <v>B+</v>
          </cell>
          <cell r="J12">
            <v>5</v>
          </cell>
          <cell r="L12">
            <v>0.85</v>
          </cell>
          <cell r="N12">
            <v>1290.81</v>
          </cell>
        </row>
        <row r="13">
          <cell r="B13" t="str">
            <v>CEG</v>
          </cell>
          <cell r="C13" t="str">
            <v>Constellation Energy</v>
          </cell>
          <cell r="E13" t="str">
            <v>BBB-</v>
          </cell>
          <cell r="F13">
            <v>10</v>
          </cell>
          <cell r="G13">
            <v>3</v>
          </cell>
          <cell r="I13" t="str">
            <v>B+</v>
          </cell>
          <cell r="J13">
            <v>5</v>
          </cell>
          <cell r="L13">
            <v>0.8</v>
          </cell>
          <cell r="N13">
            <v>8096.83</v>
          </cell>
        </row>
        <row r="14">
          <cell r="B14" t="str">
            <v>CHG</v>
          </cell>
          <cell r="C14" t="str">
            <v>CH Energy Group</v>
          </cell>
          <cell r="D14" t="str">
            <v>(a)</v>
          </cell>
          <cell r="E14" t="str">
            <v>A</v>
          </cell>
          <cell r="F14">
            <v>6</v>
          </cell>
          <cell r="G14">
            <v>1</v>
          </cell>
          <cell r="I14" t="str">
            <v>A</v>
          </cell>
          <cell r="J14">
            <v>3</v>
          </cell>
          <cell r="L14">
            <v>0.65</v>
          </cell>
          <cell r="N14">
            <v>853.63</v>
          </cell>
        </row>
        <row r="15">
          <cell r="B15" t="str">
            <v>CMS</v>
          </cell>
          <cell r="C15" t="str">
            <v>CMS Energy</v>
          </cell>
          <cell r="E15" t="str">
            <v>BBB-</v>
          </cell>
          <cell r="F15">
            <v>10</v>
          </cell>
          <cell r="G15">
            <v>3</v>
          </cell>
          <cell r="I15" t="str">
            <v>B+</v>
          </cell>
          <cell r="J15">
            <v>5</v>
          </cell>
          <cell r="L15">
            <v>0.75</v>
          </cell>
          <cell r="N15">
            <v>5231.5200000000004</v>
          </cell>
        </row>
        <row r="16">
          <cell r="B16" t="str">
            <v>CNL</v>
          </cell>
          <cell r="C16" t="str">
            <v>Cleco Corp.</v>
          </cell>
          <cell r="E16" t="str">
            <v>BBB</v>
          </cell>
          <cell r="F16">
            <v>9</v>
          </cell>
          <cell r="G16">
            <v>2</v>
          </cell>
          <cell r="I16" t="str">
            <v>B++</v>
          </cell>
          <cell r="J16">
            <v>4</v>
          </cell>
          <cell r="L16">
            <v>0.65</v>
          </cell>
          <cell r="N16">
            <v>2179.69</v>
          </cell>
        </row>
        <row r="17">
          <cell r="B17" t="str">
            <v>CNP</v>
          </cell>
          <cell r="C17" t="str">
            <v>CenterPoint Energy</v>
          </cell>
          <cell r="E17" t="str">
            <v>BBB</v>
          </cell>
          <cell r="F17">
            <v>9</v>
          </cell>
          <cell r="G17">
            <v>3</v>
          </cell>
          <cell r="I17" t="str">
            <v>B</v>
          </cell>
          <cell r="J17">
            <v>6</v>
          </cell>
          <cell r="L17">
            <v>0.8</v>
          </cell>
          <cell r="N17">
            <v>8325.0499999999993</v>
          </cell>
        </row>
        <row r="18">
          <cell r="B18" t="str">
            <v>CV</v>
          </cell>
          <cell r="C18" t="str">
            <v xml:space="preserve">Central Vermont P S </v>
          </cell>
          <cell r="E18" t="str">
            <v>NR</v>
          </cell>
          <cell r="F18" t="str">
            <v xml:space="preserve"> </v>
          </cell>
          <cell r="G18">
            <v>3</v>
          </cell>
          <cell r="I18" t="str">
            <v>B</v>
          </cell>
          <cell r="J18">
            <v>6</v>
          </cell>
          <cell r="L18">
            <v>0.75</v>
          </cell>
          <cell r="N18">
            <v>472.32</v>
          </cell>
        </row>
        <row r="19">
          <cell r="B19" t="str">
            <v>D</v>
          </cell>
          <cell r="C19" t="str">
            <v>Dominion Resources</v>
          </cell>
          <cell r="E19" t="str">
            <v>A-</v>
          </cell>
          <cell r="F19">
            <v>7</v>
          </cell>
          <cell r="G19">
            <v>2</v>
          </cell>
          <cell r="I19" t="str">
            <v>B++</v>
          </cell>
          <cell r="J19">
            <v>4</v>
          </cell>
          <cell r="L19">
            <v>0.7</v>
          </cell>
          <cell r="N19">
            <v>29249.52</v>
          </cell>
        </row>
        <row r="20">
          <cell r="B20" t="str">
            <v>DPL</v>
          </cell>
          <cell r="C20" t="str">
            <v>DPL, Inc.</v>
          </cell>
          <cell r="E20" t="str">
            <v>A-</v>
          </cell>
          <cell r="F20">
            <v>7</v>
          </cell>
          <cell r="G20">
            <v>3</v>
          </cell>
          <cell r="I20" t="str">
            <v>B++</v>
          </cell>
          <cell r="J20">
            <v>4</v>
          </cell>
          <cell r="L20">
            <v>0.6</v>
          </cell>
          <cell r="N20">
            <v>3548.2</v>
          </cell>
        </row>
        <row r="21">
          <cell r="B21" t="str">
            <v>DTE</v>
          </cell>
          <cell r="C21" t="str">
            <v>DTE Energy Co.</v>
          </cell>
          <cell r="E21" t="str">
            <v>BBB+</v>
          </cell>
          <cell r="F21">
            <v>8</v>
          </cell>
          <cell r="G21">
            <v>3</v>
          </cell>
          <cell r="I21" t="str">
            <v>B+</v>
          </cell>
          <cell r="J21">
            <v>5</v>
          </cell>
          <cell r="L21">
            <v>0.75</v>
          </cell>
          <cell r="N21">
            <v>8666.26</v>
          </cell>
        </row>
        <row r="22">
          <cell r="B22" t="str">
            <v>DUK</v>
          </cell>
          <cell r="C22" t="str">
            <v>Duke Energy Corp.</v>
          </cell>
          <cell r="E22" t="str">
            <v>A-</v>
          </cell>
          <cell r="F22">
            <v>7</v>
          </cell>
          <cell r="G22">
            <v>2</v>
          </cell>
          <cell r="I22" t="str">
            <v>A</v>
          </cell>
          <cell r="J22">
            <v>3</v>
          </cell>
          <cell r="L22">
            <v>0.65</v>
          </cell>
          <cell r="N22">
            <v>27639</v>
          </cell>
        </row>
        <row r="23">
          <cell r="B23" t="str">
            <v>ED</v>
          </cell>
          <cell r="C23" t="str">
            <v>Consolidated Edison</v>
          </cell>
          <cell r="E23" t="str">
            <v>A-</v>
          </cell>
          <cell r="F23">
            <v>7</v>
          </cell>
          <cell r="G23">
            <v>1</v>
          </cell>
          <cell r="I23" t="str">
            <v>A+</v>
          </cell>
          <cell r="J23">
            <v>2</v>
          </cell>
          <cell r="L23">
            <v>0.65</v>
          </cell>
          <cell r="N23">
            <v>17244.95</v>
          </cell>
        </row>
        <row r="24">
          <cell r="B24" t="str">
            <v>EDE</v>
          </cell>
          <cell r="C24" t="str">
            <v>Empire District Elec</v>
          </cell>
          <cell r="E24" t="str">
            <v>BBB-</v>
          </cell>
          <cell r="F24">
            <v>10</v>
          </cell>
          <cell r="G24">
            <v>3</v>
          </cell>
          <cell r="I24" t="str">
            <v>B+</v>
          </cell>
          <cell r="J24">
            <v>5</v>
          </cell>
          <cell r="L24">
            <v>0.7</v>
          </cell>
          <cell r="N24">
            <v>842.13</v>
          </cell>
        </row>
        <row r="25">
          <cell r="B25" t="str">
            <v>EE</v>
          </cell>
          <cell r="C25" t="str">
            <v>El Paso Electric</v>
          </cell>
          <cell r="E25" t="str">
            <v>BBB</v>
          </cell>
          <cell r="F25">
            <v>9</v>
          </cell>
          <cell r="G25">
            <v>2</v>
          </cell>
          <cell r="I25" t="str">
            <v>B++</v>
          </cell>
          <cell r="J25">
            <v>4</v>
          </cell>
          <cell r="L25">
            <v>0.75</v>
          </cell>
          <cell r="N25">
            <v>1424.01</v>
          </cell>
        </row>
        <row r="26">
          <cell r="B26" t="str">
            <v>EIX</v>
          </cell>
          <cell r="C26" t="str">
            <v>Edison International</v>
          </cell>
          <cell r="E26" t="str">
            <v>BBB-</v>
          </cell>
          <cell r="F26">
            <v>10</v>
          </cell>
          <cell r="G26">
            <v>3</v>
          </cell>
          <cell r="I26" t="str">
            <v>B++</v>
          </cell>
          <cell r="J26">
            <v>4</v>
          </cell>
          <cell r="L26">
            <v>0.8</v>
          </cell>
          <cell r="N26">
            <v>13185.57</v>
          </cell>
        </row>
        <row r="27">
          <cell r="B27" t="str">
            <v>ETR</v>
          </cell>
          <cell r="C27" t="str">
            <v>Entergy Corp.</v>
          </cell>
          <cell r="E27" t="str">
            <v>BBB</v>
          </cell>
          <cell r="F27">
            <v>9</v>
          </cell>
          <cell r="G27">
            <v>2</v>
          </cell>
          <cell r="I27" t="str">
            <v>A</v>
          </cell>
          <cell r="J27">
            <v>3</v>
          </cell>
          <cell r="L27">
            <v>0.7</v>
          </cell>
          <cell r="N27">
            <v>12152.7</v>
          </cell>
        </row>
        <row r="28">
          <cell r="B28" t="str">
            <v>EXC</v>
          </cell>
          <cell r="C28" t="str">
            <v>Exelon Corp.</v>
          </cell>
          <cell r="E28" t="str">
            <v>BBB</v>
          </cell>
          <cell r="F28">
            <v>9</v>
          </cell>
          <cell r="G28">
            <v>2</v>
          </cell>
          <cell r="I28" t="str">
            <v>A</v>
          </cell>
          <cell r="J28">
            <v>3</v>
          </cell>
          <cell r="L28">
            <v>0.85</v>
          </cell>
          <cell r="N28">
            <v>29444.37</v>
          </cell>
        </row>
        <row r="29">
          <cell r="B29" t="str">
            <v>FE</v>
          </cell>
          <cell r="C29" t="str">
            <v>FirstEnergy Corp.</v>
          </cell>
          <cell r="E29" t="str">
            <v>BBB-</v>
          </cell>
          <cell r="F29">
            <v>10</v>
          </cell>
          <cell r="G29">
            <v>2</v>
          </cell>
          <cell r="I29" t="str">
            <v>B++</v>
          </cell>
          <cell r="J29">
            <v>4</v>
          </cell>
          <cell r="L29">
            <v>0.8</v>
          </cell>
          <cell r="N29">
            <v>18715.169999999998</v>
          </cell>
        </row>
        <row r="30">
          <cell r="B30" t="str">
            <v>GXP</v>
          </cell>
          <cell r="C30" t="str">
            <v>Great Plains Energy</v>
          </cell>
          <cell r="E30" t="str">
            <v>BBB</v>
          </cell>
          <cell r="F30">
            <v>9</v>
          </cell>
          <cell r="G30">
            <v>3</v>
          </cell>
          <cell r="I30" t="str">
            <v>B+</v>
          </cell>
          <cell r="J30">
            <v>5</v>
          </cell>
          <cell r="L30">
            <v>0.75</v>
          </cell>
          <cell r="N30">
            <v>2872.49</v>
          </cell>
        </row>
        <row r="31">
          <cell r="B31" t="str">
            <v>HE</v>
          </cell>
          <cell r="C31" t="str">
            <v>Hawaiian Elec.</v>
          </cell>
          <cell r="E31" t="str">
            <v>BBB-</v>
          </cell>
          <cell r="F31">
            <v>10</v>
          </cell>
          <cell r="G31">
            <v>3</v>
          </cell>
          <cell r="I31" t="str">
            <v>B+</v>
          </cell>
          <cell r="J31">
            <v>5</v>
          </cell>
          <cell r="L31">
            <v>0.7</v>
          </cell>
          <cell r="N31">
            <v>2469.17</v>
          </cell>
        </row>
        <row r="32">
          <cell r="B32" t="str">
            <v>IDA</v>
          </cell>
          <cell r="C32" t="str">
            <v>IDACORP, Inc.</v>
          </cell>
          <cell r="E32" t="str">
            <v>BBB</v>
          </cell>
          <cell r="F32">
            <v>9</v>
          </cell>
          <cell r="G32">
            <v>3</v>
          </cell>
          <cell r="I32" t="str">
            <v>B+</v>
          </cell>
          <cell r="J32">
            <v>5</v>
          </cell>
          <cell r="L32">
            <v>0.7</v>
          </cell>
          <cell r="N32">
            <v>2016.53</v>
          </cell>
        </row>
        <row r="33">
          <cell r="B33" t="str">
            <v>ITC</v>
          </cell>
          <cell r="C33" t="str">
            <v>ITC Holdings Corp.</v>
          </cell>
          <cell r="E33" t="str">
            <v>BBB</v>
          </cell>
          <cell r="F33">
            <v>9</v>
          </cell>
          <cell r="G33">
            <v>2</v>
          </cell>
          <cell r="I33" t="str">
            <v>B++</v>
          </cell>
          <cell r="J33">
            <v>4</v>
          </cell>
          <cell r="L33">
            <v>0.8</v>
          </cell>
          <cell r="N33">
            <v>3777.3</v>
          </cell>
        </row>
        <row r="34">
          <cell r="B34" t="str">
            <v>LNT</v>
          </cell>
          <cell r="C34" t="str">
            <v>Alliant Energy</v>
          </cell>
          <cell r="E34" t="str">
            <v>BBB+</v>
          </cell>
          <cell r="F34">
            <v>8</v>
          </cell>
          <cell r="G34">
            <v>2</v>
          </cell>
          <cell r="I34" t="str">
            <v>A</v>
          </cell>
          <cell r="J34">
            <v>3</v>
          </cell>
          <cell r="L34">
            <v>0.7</v>
          </cell>
          <cell r="N34">
            <v>4594.6099999999997</v>
          </cell>
        </row>
        <row r="35">
          <cell r="B35" t="str">
            <v>MGEE</v>
          </cell>
          <cell r="C35" t="str">
            <v>MGE Energy</v>
          </cell>
          <cell r="E35" t="str">
            <v>AA-</v>
          </cell>
          <cell r="F35">
            <v>4</v>
          </cell>
          <cell r="G35">
            <v>1</v>
          </cell>
          <cell r="I35" t="str">
            <v>A</v>
          </cell>
          <cell r="J35">
            <v>3</v>
          </cell>
          <cell r="L35">
            <v>0.6</v>
          </cell>
          <cell r="N35">
            <v>980.03</v>
          </cell>
        </row>
        <row r="36">
          <cell r="B36" t="str">
            <v>NEE</v>
          </cell>
          <cell r="C36" t="str">
            <v>NextEra Energy, Inc.</v>
          </cell>
          <cell r="E36" t="str">
            <v>A-</v>
          </cell>
          <cell r="F36">
            <v>7</v>
          </cell>
          <cell r="G36">
            <v>2</v>
          </cell>
          <cell r="I36" t="str">
            <v>A</v>
          </cell>
          <cell r="J36">
            <v>3</v>
          </cell>
          <cell r="L36">
            <v>0.75</v>
          </cell>
          <cell r="N36">
            <v>23351.18</v>
          </cell>
        </row>
        <row r="37">
          <cell r="B37" t="str">
            <v>NST</v>
          </cell>
          <cell r="C37" t="str">
            <v>NSTAR</v>
          </cell>
          <cell r="E37" t="str">
            <v>A+</v>
          </cell>
          <cell r="F37">
            <v>5</v>
          </cell>
          <cell r="G37">
            <v>1</v>
          </cell>
          <cell r="I37" t="str">
            <v>A</v>
          </cell>
          <cell r="J37">
            <v>3</v>
          </cell>
          <cell r="L37">
            <v>0.65</v>
          </cell>
          <cell r="N37">
            <v>4651.01</v>
          </cell>
        </row>
        <row r="38">
          <cell r="B38" t="str">
            <v>NU</v>
          </cell>
          <cell r="C38" t="str">
            <v>Northeast Utilities</v>
          </cell>
          <cell r="E38" t="str">
            <v>BBB+</v>
          </cell>
          <cell r="F38">
            <v>8</v>
          </cell>
          <cell r="G38">
            <v>3</v>
          </cell>
          <cell r="I38" t="str">
            <v>B+</v>
          </cell>
          <cell r="J38">
            <v>5</v>
          </cell>
          <cell r="L38">
            <v>0.7</v>
          </cell>
          <cell r="N38">
            <v>6065.86</v>
          </cell>
        </row>
        <row r="39">
          <cell r="B39" t="str">
            <v>NVE</v>
          </cell>
          <cell r="C39" t="str">
            <v>NV Energy, Inc.</v>
          </cell>
          <cell r="E39" t="str">
            <v>BB+</v>
          </cell>
          <cell r="F39">
            <v>11</v>
          </cell>
          <cell r="G39">
            <v>3</v>
          </cell>
          <cell r="I39" t="str">
            <v>B</v>
          </cell>
          <cell r="J39">
            <v>6</v>
          </cell>
          <cell r="L39">
            <v>0.85</v>
          </cell>
          <cell r="N39">
            <v>3641.47</v>
          </cell>
        </row>
        <row r="40">
          <cell r="B40" t="str">
            <v>OGE</v>
          </cell>
          <cell r="C40" t="str">
            <v>OGE Energy Corp.</v>
          </cell>
          <cell r="E40" t="str">
            <v>BBB+</v>
          </cell>
          <cell r="F40">
            <v>8</v>
          </cell>
          <cell r="G40">
            <v>2</v>
          </cell>
          <cell r="I40" t="str">
            <v>A</v>
          </cell>
          <cell r="J40">
            <v>3</v>
          </cell>
          <cell r="L40">
            <v>0.75</v>
          </cell>
          <cell r="N40">
            <v>5060.3100000000004</v>
          </cell>
        </row>
        <row r="41">
          <cell r="B41" t="str">
            <v>OTTR</v>
          </cell>
          <cell r="C41" t="str">
            <v>Otter Tail Corp.</v>
          </cell>
          <cell r="E41" t="str">
            <v>BBB-</v>
          </cell>
          <cell r="F41">
            <v>10</v>
          </cell>
          <cell r="G41">
            <v>3</v>
          </cell>
          <cell r="I41" t="str">
            <v>B+</v>
          </cell>
          <cell r="J41">
            <v>5</v>
          </cell>
          <cell r="L41">
            <v>0.95</v>
          </cell>
          <cell r="N41">
            <v>736.01</v>
          </cell>
        </row>
        <row r="42">
          <cell r="B42" t="str">
            <v>PCG</v>
          </cell>
          <cell r="C42" t="str">
            <v>PG&amp;E Corp.</v>
          </cell>
          <cell r="E42" t="str">
            <v>BBB+</v>
          </cell>
          <cell r="F42">
            <v>8</v>
          </cell>
          <cell r="G42">
            <v>2</v>
          </cell>
          <cell r="I42" t="str">
            <v>B++</v>
          </cell>
          <cell r="J42">
            <v>4</v>
          </cell>
          <cell r="L42">
            <v>0.55000000000000004</v>
          </cell>
          <cell r="N42">
            <v>16156.27</v>
          </cell>
        </row>
        <row r="43">
          <cell r="B43" t="str">
            <v>PEG</v>
          </cell>
          <cell r="C43" t="str">
            <v>Pub Sv Enterprise Grp</v>
          </cell>
          <cell r="E43" t="str">
            <v>BBB</v>
          </cell>
          <cell r="F43">
            <v>9</v>
          </cell>
          <cell r="G43">
            <v>2</v>
          </cell>
          <cell r="I43" t="str">
            <v>A</v>
          </cell>
          <cell r="J43">
            <v>3</v>
          </cell>
          <cell r="L43">
            <v>0.75</v>
          </cell>
          <cell r="N43">
            <v>17003.43</v>
          </cell>
        </row>
        <row r="44">
          <cell r="B44" t="str">
            <v>PGN</v>
          </cell>
          <cell r="C44" t="str">
            <v>Progress Energy</v>
          </cell>
          <cell r="E44" t="str">
            <v>BBB+</v>
          </cell>
          <cell r="F44">
            <v>8</v>
          </cell>
          <cell r="G44">
            <v>2</v>
          </cell>
          <cell r="I44" t="str">
            <v>B++</v>
          </cell>
          <cell r="J44">
            <v>4</v>
          </cell>
          <cell r="L44">
            <v>0.6</v>
          </cell>
          <cell r="N44">
            <v>15679.25</v>
          </cell>
        </row>
        <row r="45">
          <cell r="B45" t="str">
            <v>PNM</v>
          </cell>
          <cell r="C45" t="str">
            <v>PNM Resources</v>
          </cell>
          <cell r="E45" t="str">
            <v>BB</v>
          </cell>
          <cell r="F45">
            <v>12</v>
          </cell>
          <cell r="G45">
            <v>3</v>
          </cell>
          <cell r="I45" t="str">
            <v>B</v>
          </cell>
          <cell r="J45">
            <v>6</v>
          </cell>
          <cell r="L45">
            <v>0.95</v>
          </cell>
          <cell r="N45">
            <v>1589.58</v>
          </cell>
        </row>
        <row r="46">
          <cell r="B46" t="str">
            <v>PNW</v>
          </cell>
          <cell r="C46" t="str">
            <v>Pinnacle West Capital</v>
          </cell>
          <cell r="E46" t="str">
            <v>BBB</v>
          </cell>
          <cell r="F46">
            <v>9</v>
          </cell>
          <cell r="G46">
            <v>2</v>
          </cell>
          <cell r="I46" t="str">
            <v>B++</v>
          </cell>
          <cell r="J46">
            <v>4</v>
          </cell>
          <cell r="L46">
            <v>0.7</v>
          </cell>
          <cell r="N46">
            <v>5016.87</v>
          </cell>
        </row>
        <row r="47">
          <cell r="B47" t="str">
            <v>POM</v>
          </cell>
          <cell r="C47" t="str">
            <v>Pepco Holdings</v>
          </cell>
          <cell r="E47" t="str">
            <v>BBB+</v>
          </cell>
          <cell r="F47">
            <v>8</v>
          </cell>
          <cell r="G47">
            <v>3</v>
          </cell>
          <cell r="I47" t="str">
            <v>B</v>
          </cell>
          <cell r="J47">
            <v>6</v>
          </cell>
          <cell r="L47">
            <v>0.8</v>
          </cell>
          <cell r="N47">
            <v>4390.49</v>
          </cell>
        </row>
        <row r="48">
          <cell r="B48" t="str">
            <v>POR</v>
          </cell>
          <cell r="C48" t="str">
            <v>Portland General Elec.</v>
          </cell>
          <cell r="E48" t="str">
            <v>BBB</v>
          </cell>
          <cell r="F48">
            <v>9</v>
          </cell>
          <cell r="G48">
            <v>3</v>
          </cell>
          <cell r="I48" t="str">
            <v>B+</v>
          </cell>
          <cell r="J48">
            <v>5</v>
          </cell>
          <cell r="L48">
            <v>0.75</v>
          </cell>
          <cell r="N48">
            <v>1847.46</v>
          </cell>
        </row>
        <row r="49">
          <cell r="B49" t="str">
            <v>PPL</v>
          </cell>
          <cell r="C49" t="str">
            <v>PPL Corp.</v>
          </cell>
          <cell r="E49" t="str">
            <v>BBB</v>
          </cell>
          <cell r="F49">
            <v>9</v>
          </cell>
          <cell r="G49">
            <v>3</v>
          </cell>
          <cell r="I49" t="str">
            <v>B++</v>
          </cell>
          <cell r="J49">
            <v>4</v>
          </cell>
          <cell r="L49">
            <v>0.65</v>
          </cell>
          <cell r="N49">
            <v>17260.22</v>
          </cell>
        </row>
        <row r="50">
          <cell r="B50" t="str">
            <v>SCG</v>
          </cell>
          <cell r="C50" t="str">
            <v>SCANA Corp.</v>
          </cell>
          <cell r="E50" t="str">
            <v>BBB+</v>
          </cell>
          <cell r="F50">
            <v>8</v>
          </cell>
          <cell r="G50">
            <v>2</v>
          </cell>
          <cell r="I50" t="str">
            <v>A</v>
          </cell>
          <cell r="J50">
            <v>3</v>
          </cell>
          <cell r="L50">
            <v>0.65</v>
          </cell>
          <cell r="N50">
            <v>5455.17</v>
          </cell>
        </row>
        <row r="51">
          <cell r="B51" t="str">
            <v>SO</v>
          </cell>
          <cell r="C51" t="str">
            <v>Southern Company</v>
          </cell>
          <cell r="E51" t="str">
            <v>A</v>
          </cell>
          <cell r="F51">
            <v>6</v>
          </cell>
          <cell r="G51">
            <v>1</v>
          </cell>
          <cell r="I51" t="str">
            <v>A</v>
          </cell>
          <cell r="J51">
            <v>3</v>
          </cell>
          <cell r="L51">
            <v>0.55000000000000004</v>
          </cell>
          <cell r="N51">
            <v>37393.67</v>
          </cell>
        </row>
        <row r="52">
          <cell r="B52" t="str">
            <v>SRE</v>
          </cell>
          <cell r="C52" t="str">
            <v>Sempra Energy</v>
          </cell>
          <cell r="E52" t="str">
            <v>BBB+</v>
          </cell>
          <cell r="F52">
            <v>8</v>
          </cell>
          <cell r="G52">
            <v>2</v>
          </cell>
          <cell r="I52" t="str">
            <v>A</v>
          </cell>
          <cell r="J52">
            <v>3</v>
          </cell>
          <cell r="L52">
            <v>0.8</v>
          </cell>
          <cell r="N52">
            <v>12707.86</v>
          </cell>
        </row>
        <row r="53">
          <cell r="B53" t="str">
            <v>TE</v>
          </cell>
          <cell r="C53" t="str">
            <v>TECO Energy</v>
          </cell>
          <cell r="E53" t="str">
            <v>BBB+</v>
          </cell>
          <cell r="F53">
            <v>8</v>
          </cell>
          <cell r="G53">
            <v>3</v>
          </cell>
          <cell r="I53" t="str">
            <v>B+</v>
          </cell>
          <cell r="J53">
            <v>5</v>
          </cell>
          <cell r="L53">
            <v>0.85</v>
          </cell>
          <cell r="N53">
            <v>3996.62</v>
          </cell>
        </row>
        <row r="54">
          <cell r="B54" t="str">
            <v>TEG</v>
          </cell>
          <cell r="C54" t="str">
            <v>Integrys Energy Group</v>
          </cell>
          <cell r="E54" t="str">
            <v>BBB+</v>
          </cell>
          <cell r="F54">
            <v>8</v>
          </cell>
          <cell r="G54">
            <v>2</v>
          </cell>
          <cell r="I54" t="str">
            <v>B++</v>
          </cell>
          <cell r="J54">
            <v>4</v>
          </cell>
          <cell r="L54">
            <v>0.9</v>
          </cell>
          <cell r="N54">
            <v>3996.94</v>
          </cell>
        </row>
        <row r="55">
          <cell r="B55" t="str">
            <v>UIL</v>
          </cell>
          <cell r="C55" t="str">
            <v>UIL Holdings</v>
          </cell>
          <cell r="E55" t="str">
            <v>BBB</v>
          </cell>
          <cell r="F55">
            <v>9</v>
          </cell>
          <cell r="G55">
            <v>2</v>
          </cell>
          <cell r="I55" t="str">
            <v>B++</v>
          </cell>
          <cell r="J55">
            <v>4</v>
          </cell>
          <cell r="L55">
            <v>0.7</v>
          </cell>
          <cell r="N55">
            <v>1716.29</v>
          </cell>
        </row>
        <row r="56">
          <cell r="B56" t="str">
            <v>UNS</v>
          </cell>
          <cell r="C56" t="str">
            <v>Unisource Energy</v>
          </cell>
          <cell r="D56" t="str">
            <v>(b)</v>
          </cell>
          <cell r="E56" t="str">
            <v>BB+</v>
          </cell>
          <cell r="F56">
            <v>11</v>
          </cell>
          <cell r="G56">
            <v>3</v>
          </cell>
          <cell r="I56" t="str">
            <v>C++</v>
          </cell>
          <cell r="J56">
            <v>7</v>
          </cell>
          <cell r="L56">
            <v>0.75</v>
          </cell>
          <cell r="N56">
            <v>1341.33</v>
          </cell>
        </row>
        <row r="57">
          <cell r="B57" t="str">
            <v>VVC</v>
          </cell>
          <cell r="C57" t="str">
            <v>Vectren Corp.</v>
          </cell>
          <cell r="E57" t="str">
            <v>A-</v>
          </cell>
          <cell r="F57">
            <v>7</v>
          </cell>
          <cell r="G57">
            <v>2</v>
          </cell>
          <cell r="I57" t="str">
            <v>A</v>
          </cell>
          <cell r="J57">
            <v>3</v>
          </cell>
          <cell r="L57">
            <v>0.7</v>
          </cell>
          <cell r="N57">
            <v>2380.38</v>
          </cell>
        </row>
        <row r="58">
          <cell r="B58" t="str">
            <v>WEC</v>
          </cell>
          <cell r="C58" t="str">
            <v>Wisconsin Energy</v>
          </cell>
          <cell r="E58" t="str">
            <v>A-</v>
          </cell>
          <cell r="F58">
            <v>7</v>
          </cell>
          <cell r="G58">
            <v>2</v>
          </cell>
          <cell r="I58" t="str">
            <v>B++</v>
          </cell>
          <cell r="J58">
            <v>4</v>
          </cell>
          <cell r="L58">
            <v>0.65</v>
          </cell>
          <cell r="N58">
            <v>7530.05</v>
          </cell>
        </row>
        <row r="59">
          <cell r="B59" t="str">
            <v>WR</v>
          </cell>
          <cell r="C59" t="str">
            <v>Westar Energy</v>
          </cell>
          <cell r="E59" t="str">
            <v>BBB</v>
          </cell>
          <cell r="F59">
            <v>9</v>
          </cell>
          <cell r="G59">
            <v>2</v>
          </cell>
          <cell r="I59" t="str">
            <v>B++</v>
          </cell>
          <cell r="J59">
            <v>4</v>
          </cell>
          <cell r="L59">
            <v>0.75</v>
          </cell>
          <cell r="N59">
            <v>3164.75</v>
          </cell>
        </row>
        <row r="60">
          <cell r="B60" t="str">
            <v>XEL</v>
          </cell>
          <cell r="C60" t="str">
            <v>Xcel Energy, Inc.</v>
          </cell>
          <cell r="E60" t="str">
            <v>A-</v>
          </cell>
          <cell r="F60">
            <v>7</v>
          </cell>
          <cell r="G60">
            <v>2</v>
          </cell>
          <cell r="I60" t="str">
            <v>B++</v>
          </cell>
          <cell r="J60">
            <v>4</v>
          </cell>
          <cell r="L60">
            <v>0.65</v>
          </cell>
          <cell r="N60">
            <v>12603.8</v>
          </cell>
        </row>
      </sheetData>
      <sheetData sheetId="35" refreshError="1">
        <row r="8">
          <cell r="B8" t="str">
            <v>AEE</v>
          </cell>
          <cell r="C8" t="str">
            <v>Ameren Corp.</v>
          </cell>
          <cell r="E8">
            <v>1.54</v>
          </cell>
          <cell r="F8">
            <v>35</v>
          </cell>
          <cell r="G8">
            <v>25</v>
          </cell>
          <cell r="H8">
            <v>2.4</v>
          </cell>
          <cell r="I8">
            <v>2.4</v>
          </cell>
          <cell r="J8">
            <v>2.5</v>
          </cell>
          <cell r="K8">
            <v>1.54</v>
          </cell>
          <cell r="L8">
            <v>1.54</v>
          </cell>
          <cell r="M8">
            <v>1.54</v>
          </cell>
          <cell r="N8">
            <v>32.65</v>
          </cell>
          <cell r="O8">
            <v>33.450000000000003</v>
          </cell>
          <cell r="P8">
            <v>36</v>
          </cell>
          <cell r="Q8">
            <v>240.4</v>
          </cell>
          <cell r="R8">
            <v>256</v>
          </cell>
          <cell r="S8">
            <v>0.48199999999999998</v>
          </cell>
          <cell r="T8">
            <v>0.45500000000000002</v>
          </cell>
          <cell r="U8">
            <v>0.50900000000000001</v>
          </cell>
          <cell r="V8">
            <v>0.53500000000000003</v>
          </cell>
          <cell r="W8">
            <v>15185</v>
          </cell>
          <cell r="X8">
            <v>17200</v>
          </cell>
          <cell r="Y8">
            <v>8.5999999999999993E-2</v>
          </cell>
          <cell r="Z8">
            <v>7.0000000000000007E-2</v>
          </cell>
          <cell r="AA8">
            <v>7.0000000000000007E-2</v>
          </cell>
          <cell r="AB8">
            <v>7.0000000000000007E-2</v>
          </cell>
          <cell r="AC8">
            <v>-0.02</v>
          </cell>
          <cell r="AD8">
            <v>-0.03</v>
          </cell>
          <cell r="AE8">
            <v>1.4999999999999999E-2</v>
          </cell>
        </row>
        <row r="9">
          <cell r="B9" t="str">
            <v>AEP</v>
          </cell>
          <cell r="C9" t="str">
            <v>American Elec Pwr</v>
          </cell>
          <cell r="E9">
            <v>1.84</v>
          </cell>
          <cell r="F9">
            <v>55</v>
          </cell>
          <cell r="G9">
            <v>40</v>
          </cell>
          <cell r="H9">
            <v>3.15</v>
          </cell>
          <cell r="I9">
            <v>3.25</v>
          </cell>
          <cell r="J9">
            <v>3.75</v>
          </cell>
          <cell r="K9">
            <v>1.84</v>
          </cell>
          <cell r="L9">
            <v>1.9</v>
          </cell>
          <cell r="M9">
            <v>2.1</v>
          </cell>
          <cell r="N9">
            <v>29.6</v>
          </cell>
          <cell r="O9">
            <v>31.05</v>
          </cell>
          <cell r="P9">
            <v>36</v>
          </cell>
          <cell r="Q9">
            <v>480.81</v>
          </cell>
          <cell r="R9">
            <v>500</v>
          </cell>
          <cell r="S9">
            <v>0.53100000000000003</v>
          </cell>
          <cell r="T9">
            <v>0.495</v>
          </cell>
          <cell r="U9">
            <v>0.46700000000000003</v>
          </cell>
          <cell r="V9">
            <v>0.505</v>
          </cell>
          <cell r="W9">
            <v>29184</v>
          </cell>
          <cell r="X9">
            <v>35800</v>
          </cell>
          <cell r="Y9">
            <v>9.0999999999999998E-2</v>
          </cell>
          <cell r="Z9">
            <v>0.105</v>
          </cell>
          <cell r="AA9">
            <v>0.105</v>
          </cell>
          <cell r="AB9">
            <v>0.105</v>
          </cell>
          <cell r="AC9">
            <v>4.4999999999999998E-2</v>
          </cell>
          <cell r="AD9">
            <v>0.04</v>
          </cell>
          <cell r="AE9">
            <v>4.4999999999999998E-2</v>
          </cell>
        </row>
        <row r="10">
          <cell r="B10" t="str">
            <v>ALE</v>
          </cell>
          <cell r="C10" t="str">
            <v>ALLETE</v>
          </cell>
          <cell r="E10">
            <v>1.78</v>
          </cell>
          <cell r="F10">
            <v>45</v>
          </cell>
          <cell r="G10">
            <v>35</v>
          </cell>
          <cell r="H10">
            <v>2.65</v>
          </cell>
          <cell r="I10">
            <v>2.65</v>
          </cell>
          <cell r="J10">
            <v>3.25</v>
          </cell>
          <cell r="K10">
            <v>1.78</v>
          </cell>
          <cell r="L10">
            <v>1.8</v>
          </cell>
          <cell r="M10">
            <v>1.95</v>
          </cell>
          <cell r="N10">
            <v>28.45</v>
          </cell>
          <cell r="O10">
            <v>29.55</v>
          </cell>
          <cell r="P10">
            <v>40</v>
          </cell>
          <cell r="Q10">
            <v>35.799999999999997</v>
          </cell>
          <cell r="R10">
            <v>40</v>
          </cell>
          <cell r="S10">
            <v>0.442</v>
          </cell>
          <cell r="T10">
            <v>0.41499999999999998</v>
          </cell>
          <cell r="U10">
            <v>0.55800000000000005</v>
          </cell>
          <cell r="V10">
            <v>0.58499999999999996</v>
          </cell>
          <cell r="W10">
            <v>1747.6</v>
          </cell>
          <cell r="X10">
            <v>2250</v>
          </cell>
          <cell r="Y10">
            <v>7.6999999999999999E-2</v>
          </cell>
          <cell r="Z10">
            <v>0.09</v>
          </cell>
          <cell r="AA10">
            <v>0.09</v>
          </cell>
          <cell r="AB10">
            <v>9.5000000000000001E-2</v>
          </cell>
          <cell r="AC10">
            <v>4.4999999999999998E-2</v>
          </cell>
          <cell r="AD10">
            <v>0.02</v>
          </cell>
          <cell r="AE10">
            <v>0.03</v>
          </cell>
        </row>
        <row r="11">
          <cell r="B11" t="str">
            <v>AVA</v>
          </cell>
          <cell r="C11" t="str">
            <v>Avista Corp.</v>
          </cell>
          <cell r="E11">
            <v>1.1000000000000001</v>
          </cell>
          <cell r="F11">
            <v>35</v>
          </cell>
          <cell r="G11">
            <v>25</v>
          </cell>
          <cell r="H11">
            <v>1.8</v>
          </cell>
          <cell r="I11">
            <v>1.8</v>
          </cell>
          <cell r="J11">
            <v>2</v>
          </cell>
          <cell r="K11">
            <v>1.1000000000000001</v>
          </cell>
          <cell r="L11">
            <v>1.18</v>
          </cell>
          <cell r="M11">
            <v>1.4</v>
          </cell>
          <cell r="N11">
            <v>20.350000000000001</v>
          </cell>
          <cell r="O11">
            <v>21</v>
          </cell>
          <cell r="P11">
            <v>22.75</v>
          </cell>
          <cell r="Q11">
            <v>57.12</v>
          </cell>
          <cell r="R11">
            <v>60.5</v>
          </cell>
          <cell r="S11">
            <v>0.51600000000000001</v>
          </cell>
          <cell r="T11">
            <v>0.51500000000000001</v>
          </cell>
          <cell r="U11">
            <v>0.48399999999999999</v>
          </cell>
          <cell r="V11">
            <v>0.48499999999999999</v>
          </cell>
          <cell r="W11">
            <v>2325.3000000000002</v>
          </cell>
          <cell r="X11">
            <v>2850</v>
          </cell>
          <cell r="Y11">
            <v>8.2000000000000003E-2</v>
          </cell>
          <cell r="Z11">
            <v>0.09</v>
          </cell>
          <cell r="AA11">
            <v>8.5000000000000006E-2</v>
          </cell>
          <cell r="AB11">
            <v>0.09</v>
          </cell>
          <cell r="AC11">
            <v>4.4999999999999998E-2</v>
          </cell>
          <cell r="AD11">
            <v>0.09</v>
          </cell>
          <cell r="AE11">
            <v>0.03</v>
          </cell>
        </row>
        <row r="12">
          <cell r="B12" t="str">
            <v>BKH</v>
          </cell>
          <cell r="C12" t="str">
            <v>Black Hills Corp.</v>
          </cell>
          <cell r="E12">
            <v>1.46</v>
          </cell>
          <cell r="F12">
            <v>40</v>
          </cell>
          <cell r="G12">
            <v>25</v>
          </cell>
          <cell r="H12">
            <v>1.75</v>
          </cell>
          <cell r="I12">
            <v>1.95</v>
          </cell>
          <cell r="J12">
            <v>2.25</v>
          </cell>
          <cell r="K12">
            <v>1.46</v>
          </cell>
          <cell r="L12">
            <v>1.48</v>
          </cell>
          <cell r="M12">
            <v>1.55</v>
          </cell>
          <cell r="N12">
            <v>28.15</v>
          </cell>
          <cell r="O12">
            <v>28.6</v>
          </cell>
          <cell r="P12">
            <v>30.5</v>
          </cell>
          <cell r="Q12">
            <v>39.270000000000003</v>
          </cell>
          <cell r="R12">
            <v>45</v>
          </cell>
          <cell r="S12">
            <v>0.51900000000000002</v>
          </cell>
          <cell r="T12">
            <v>0.5</v>
          </cell>
          <cell r="U12">
            <v>0.48099999999999998</v>
          </cell>
          <cell r="V12">
            <v>0.5</v>
          </cell>
          <cell r="W12">
            <v>2286.3000000000002</v>
          </cell>
          <cell r="X12">
            <v>2750</v>
          </cell>
          <cell r="Y12">
            <v>5.8999999999999997E-2</v>
          </cell>
          <cell r="Z12">
            <v>0.06</v>
          </cell>
          <cell r="AA12">
            <v>7.0000000000000007E-2</v>
          </cell>
          <cell r="AB12">
            <v>7.4999999999999997E-2</v>
          </cell>
          <cell r="AC12">
            <v>8.5000000000000006E-2</v>
          </cell>
          <cell r="AD12">
            <v>1.4999999999999999E-2</v>
          </cell>
          <cell r="AE12">
            <v>1.4999999999999999E-2</v>
          </cell>
        </row>
        <row r="13">
          <cell r="B13" t="str">
            <v>CEG</v>
          </cell>
          <cell r="C13" t="str">
            <v>Constellation Energy</v>
          </cell>
          <cell r="E13">
            <v>0.96</v>
          </cell>
          <cell r="F13">
            <v>50</v>
          </cell>
          <cell r="G13">
            <v>30</v>
          </cell>
          <cell r="H13">
            <v>1.7</v>
          </cell>
          <cell r="I13">
            <v>2.2999999999999998</v>
          </cell>
          <cell r="J13">
            <v>3.25</v>
          </cell>
          <cell r="K13">
            <v>0.96</v>
          </cell>
          <cell r="L13">
            <v>0.96</v>
          </cell>
          <cell r="M13">
            <v>1</v>
          </cell>
          <cell r="N13">
            <v>39.65</v>
          </cell>
          <cell r="O13">
            <v>40.9</v>
          </cell>
          <cell r="P13">
            <v>46.75</v>
          </cell>
          <cell r="Q13">
            <v>199.79</v>
          </cell>
          <cell r="R13">
            <v>206</v>
          </cell>
          <cell r="S13">
            <v>0.35699999999999998</v>
          </cell>
          <cell r="T13">
            <v>0.32</v>
          </cell>
          <cell r="U13">
            <v>0.628</v>
          </cell>
          <cell r="V13">
            <v>0.66500000000000004</v>
          </cell>
          <cell r="W13">
            <v>12468</v>
          </cell>
          <cell r="X13">
            <v>14500</v>
          </cell>
          <cell r="Y13">
            <v>4.1000000000000002E-2</v>
          </cell>
          <cell r="Z13">
            <v>4.4999999999999998E-2</v>
          </cell>
          <cell r="AA13">
            <v>5.5E-2</v>
          </cell>
          <cell r="AB13">
            <v>7.0000000000000007E-2</v>
          </cell>
          <cell r="AC13">
            <v>0.16500000000000001</v>
          </cell>
          <cell r="AD13">
            <v>-0.04</v>
          </cell>
          <cell r="AE13">
            <v>0.06</v>
          </cell>
        </row>
        <row r="14">
          <cell r="B14" t="str">
            <v>CHG</v>
          </cell>
          <cell r="C14" t="str">
            <v>CH Energy Group</v>
          </cell>
          <cell r="E14">
            <v>2.16</v>
          </cell>
          <cell r="F14">
            <v>55</v>
          </cell>
          <cell r="G14">
            <v>45</v>
          </cell>
          <cell r="H14">
            <v>3</v>
          </cell>
          <cell r="I14">
            <v>3.1</v>
          </cell>
          <cell r="J14">
            <v>3.35</v>
          </cell>
          <cell r="K14">
            <v>2.2200000000000002</v>
          </cell>
          <cell r="L14">
            <v>2.2200000000000002</v>
          </cell>
          <cell r="M14">
            <v>2.2400000000000002</v>
          </cell>
          <cell r="N14">
            <v>35.5</v>
          </cell>
          <cell r="O14">
            <v>35.75</v>
          </cell>
          <cell r="P14">
            <v>37.5</v>
          </cell>
          <cell r="Q14">
            <v>15.8</v>
          </cell>
          <cell r="R14">
            <v>15</v>
          </cell>
          <cell r="S14">
            <v>0.47399999999999998</v>
          </cell>
          <cell r="T14">
            <v>0.48</v>
          </cell>
          <cell r="U14">
            <v>0.50700000000000001</v>
          </cell>
          <cell r="V14">
            <v>0.51</v>
          </cell>
          <cell r="W14">
            <v>1061.8</v>
          </cell>
          <cell r="X14">
            <v>1180</v>
          </cell>
          <cell r="Y14">
            <v>8.5999999999999993E-2</v>
          </cell>
          <cell r="Z14">
            <v>8.5000000000000006E-2</v>
          </cell>
          <cell r="AA14">
            <v>8.5000000000000006E-2</v>
          </cell>
          <cell r="AB14">
            <v>0.09</v>
          </cell>
          <cell r="AC14">
            <v>0.04</v>
          </cell>
          <cell r="AD14">
            <v>0.01</v>
          </cell>
          <cell r="AE14">
            <v>0.02</v>
          </cell>
        </row>
        <row r="15">
          <cell r="B15" t="str">
            <v>CMS</v>
          </cell>
          <cell r="C15" t="str">
            <v>CMS Energy</v>
          </cell>
          <cell r="E15">
            <v>0.84</v>
          </cell>
          <cell r="F15">
            <v>25</v>
          </cell>
          <cell r="G15">
            <v>18</v>
          </cell>
          <cell r="H15">
            <v>1.45</v>
          </cell>
          <cell r="I15">
            <v>1.55</v>
          </cell>
          <cell r="J15">
            <v>1.75</v>
          </cell>
          <cell r="K15">
            <v>0.84</v>
          </cell>
          <cell r="L15">
            <v>0.92</v>
          </cell>
          <cell r="M15">
            <v>1.1000000000000001</v>
          </cell>
          <cell r="N15">
            <v>12</v>
          </cell>
          <cell r="O15">
            <v>12.7</v>
          </cell>
          <cell r="P15">
            <v>15</v>
          </cell>
          <cell r="Q15">
            <v>249.6</v>
          </cell>
          <cell r="R15">
            <v>260</v>
          </cell>
          <cell r="S15">
            <v>0.70099999999999996</v>
          </cell>
          <cell r="T15">
            <v>0.64</v>
          </cell>
          <cell r="U15">
            <v>0.29499999999999998</v>
          </cell>
          <cell r="V15">
            <v>0.35499999999999998</v>
          </cell>
          <cell r="W15">
            <v>9473</v>
          </cell>
          <cell r="X15">
            <v>11000</v>
          </cell>
          <cell r="Y15">
            <v>0.125</v>
          </cell>
          <cell r="Z15">
            <v>0.125</v>
          </cell>
          <cell r="AA15">
            <v>0.125</v>
          </cell>
          <cell r="AB15">
            <v>0.125</v>
          </cell>
          <cell r="AC15">
            <v>7.0000000000000007E-2</v>
          </cell>
          <cell r="AD15">
            <v>0.14000000000000001</v>
          </cell>
          <cell r="AE15">
            <v>0.05</v>
          </cell>
        </row>
        <row r="16">
          <cell r="B16" t="str">
            <v>CNL</v>
          </cell>
          <cell r="C16" t="str">
            <v>Cleco Corp.</v>
          </cell>
          <cell r="E16">
            <v>1.0900000000000001</v>
          </cell>
          <cell r="F16">
            <v>40</v>
          </cell>
          <cell r="G16">
            <v>30</v>
          </cell>
          <cell r="H16">
            <v>2.4</v>
          </cell>
          <cell r="I16">
            <v>2.4</v>
          </cell>
          <cell r="J16">
            <v>2.75</v>
          </cell>
          <cell r="K16">
            <v>1.0900000000000001</v>
          </cell>
          <cell r="L16">
            <v>1.22</v>
          </cell>
          <cell r="M16">
            <v>1.6</v>
          </cell>
          <cell r="N16">
            <v>23.65</v>
          </cell>
          <cell r="O16">
            <v>24.9</v>
          </cell>
          <cell r="P16">
            <v>28.5</v>
          </cell>
          <cell r="Q16">
            <v>60.53</v>
          </cell>
          <cell r="R16">
            <v>60.7</v>
          </cell>
          <cell r="S16">
            <v>0.51500000000000001</v>
          </cell>
          <cell r="T16">
            <v>0.42</v>
          </cell>
          <cell r="U16">
            <v>0.48499999999999999</v>
          </cell>
          <cell r="V16">
            <v>0.57999999999999996</v>
          </cell>
          <cell r="W16">
            <v>2717.9</v>
          </cell>
          <cell r="X16">
            <v>2975</v>
          </cell>
          <cell r="Y16">
            <v>0.106</v>
          </cell>
          <cell r="Z16">
            <v>0.1</v>
          </cell>
          <cell r="AA16">
            <v>0.1</v>
          </cell>
          <cell r="AB16">
            <v>9.5000000000000001E-2</v>
          </cell>
          <cell r="AC16">
            <v>0.06</v>
          </cell>
          <cell r="AD16">
            <v>9.5000000000000001E-2</v>
          </cell>
          <cell r="AE16">
            <v>6.5000000000000002E-2</v>
          </cell>
        </row>
        <row r="17">
          <cell r="B17" t="str">
            <v>CNP</v>
          </cell>
          <cell r="C17" t="str">
            <v>CenterPoint Energy</v>
          </cell>
          <cell r="E17">
            <v>0.79</v>
          </cell>
          <cell r="F17">
            <v>25</v>
          </cell>
          <cell r="G17">
            <v>15</v>
          </cell>
          <cell r="H17">
            <v>1.2</v>
          </cell>
          <cell r="I17">
            <v>1.2</v>
          </cell>
          <cell r="J17">
            <v>1.35</v>
          </cell>
          <cell r="K17">
            <v>0.79</v>
          </cell>
          <cell r="L17">
            <v>0.8</v>
          </cell>
          <cell r="M17">
            <v>0.9</v>
          </cell>
          <cell r="N17">
            <v>9.9</v>
          </cell>
          <cell r="O17">
            <v>10.35</v>
          </cell>
          <cell r="P17">
            <v>12</v>
          </cell>
          <cell r="Q17">
            <v>424.7</v>
          </cell>
          <cell r="R17">
            <v>430</v>
          </cell>
          <cell r="S17">
            <v>0.73799999999999999</v>
          </cell>
          <cell r="T17">
            <v>0.68500000000000005</v>
          </cell>
          <cell r="U17">
            <v>0.26200000000000001</v>
          </cell>
          <cell r="V17">
            <v>0.315</v>
          </cell>
          <cell r="W17">
            <v>12199</v>
          </cell>
          <cell r="X17">
            <v>16200</v>
          </cell>
          <cell r="Y17">
            <v>0.13800000000000001</v>
          </cell>
          <cell r="Z17">
            <v>0.12</v>
          </cell>
          <cell r="AA17">
            <v>0.12</v>
          </cell>
          <cell r="AB17">
            <v>0.115</v>
          </cell>
          <cell r="AC17">
            <v>0.03</v>
          </cell>
          <cell r="AD17">
            <v>0.03</v>
          </cell>
          <cell r="AE17">
            <v>0.1</v>
          </cell>
        </row>
        <row r="18">
          <cell r="B18" t="str">
            <v>CV</v>
          </cell>
          <cell r="C18" t="str">
            <v xml:space="preserve">Central Vermont P S </v>
          </cell>
          <cell r="E18">
            <v>0.92</v>
          </cell>
          <cell r="F18">
            <v>35</v>
          </cell>
          <cell r="G18">
            <v>25</v>
          </cell>
          <cell r="H18">
            <v>0.35</v>
          </cell>
          <cell r="I18">
            <v>1.75</v>
          </cell>
          <cell r="J18">
            <v>1.85</v>
          </cell>
          <cell r="K18">
            <v>0.92</v>
          </cell>
          <cell r="L18">
            <v>0.92</v>
          </cell>
          <cell r="M18">
            <v>1</v>
          </cell>
          <cell r="N18">
            <v>21.1</v>
          </cell>
          <cell r="O18">
            <v>22</v>
          </cell>
          <cell r="P18">
            <v>23.5</v>
          </cell>
          <cell r="Q18">
            <v>13.34</v>
          </cell>
          <cell r="R18">
            <v>13.4</v>
          </cell>
          <cell r="S18">
            <v>0.40100000000000002</v>
          </cell>
          <cell r="T18">
            <v>0.37</v>
          </cell>
          <cell r="U18">
            <v>0.58099999999999996</v>
          </cell>
          <cell r="V18">
            <v>0.61</v>
          </cell>
          <cell r="W18">
            <v>469.1</v>
          </cell>
          <cell r="X18">
            <v>515</v>
          </cell>
          <cell r="Y18">
            <v>7.4999999999999997E-2</v>
          </cell>
          <cell r="Z18" t="str">
            <v>NMF</v>
          </cell>
          <cell r="AA18">
            <v>0.08</v>
          </cell>
          <cell r="AB18">
            <v>0.08</v>
          </cell>
          <cell r="AC18">
            <v>0.02</v>
          </cell>
          <cell r="AD18">
            <v>1.4999999999999999E-2</v>
          </cell>
          <cell r="AE18">
            <v>0.03</v>
          </cell>
        </row>
        <row r="19">
          <cell r="B19" t="str">
            <v>D</v>
          </cell>
          <cell r="C19" t="str">
            <v>Dominion Resources</v>
          </cell>
          <cell r="E19">
            <v>1.97</v>
          </cell>
          <cell r="F19">
            <v>60</v>
          </cell>
          <cell r="G19">
            <v>45</v>
          </cell>
          <cell r="H19">
            <v>2.8</v>
          </cell>
          <cell r="I19">
            <v>3.25</v>
          </cell>
          <cell r="J19">
            <v>3.75</v>
          </cell>
          <cell r="K19">
            <v>1.97</v>
          </cell>
          <cell r="L19">
            <v>2.11</v>
          </cell>
          <cell r="M19">
            <v>2.4500000000000002</v>
          </cell>
          <cell r="N19">
            <v>20.9</v>
          </cell>
          <cell r="O19">
            <v>22.05</v>
          </cell>
          <cell r="P19">
            <v>26.5</v>
          </cell>
          <cell r="Q19">
            <v>581</v>
          </cell>
          <cell r="R19">
            <v>585</v>
          </cell>
          <cell r="S19">
            <v>0.56299999999999994</v>
          </cell>
          <cell r="T19">
            <v>0.57499999999999996</v>
          </cell>
          <cell r="U19">
            <v>0.42799999999999999</v>
          </cell>
          <cell r="V19">
            <v>0.42</v>
          </cell>
          <cell r="W19">
            <v>28012</v>
          </cell>
          <cell r="X19">
            <v>37200</v>
          </cell>
          <cell r="Y19">
            <v>0.14199999999999999</v>
          </cell>
          <cell r="Z19">
            <v>0.13500000000000001</v>
          </cell>
          <cell r="AA19">
            <v>0.15</v>
          </cell>
          <cell r="AB19">
            <v>0.14000000000000001</v>
          </cell>
          <cell r="AC19">
            <v>4.4999999999999998E-2</v>
          </cell>
          <cell r="AD19">
            <v>0.06</v>
          </cell>
          <cell r="AE19">
            <v>0.06</v>
          </cell>
        </row>
        <row r="20">
          <cell r="B20" t="str">
            <v>DPL</v>
          </cell>
          <cell r="C20" t="str">
            <v>DPL, Inc.</v>
          </cell>
          <cell r="E20">
            <v>1.33</v>
          </cell>
          <cell r="F20">
            <v>50</v>
          </cell>
          <cell r="G20">
            <v>30</v>
          </cell>
          <cell r="H20">
            <v>2.2999999999999998</v>
          </cell>
          <cell r="I20">
            <v>2.4500000000000002</v>
          </cell>
          <cell r="J20">
            <v>3.05</v>
          </cell>
          <cell r="K20">
            <v>1.33</v>
          </cell>
          <cell r="L20">
            <v>1.4</v>
          </cell>
          <cell r="M20">
            <v>1.6</v>
          </cell>
          <cell r="N20">
            <v>10.7</v>
          </cell>
          <cell r="O20">
            <v>11.5</v>
          </cell>
          <cell r="P20">
            <v>14.1</v>
          </cell>
          <cell r="Q20">
            <v>116.92</v>
          </cell>
          <cell r="R20">
            <v>110</v>
          </cell>
          <cell r="S20">
            <v>0.45300000000000001</v>
          </cell>
          <cell r="T20">
            <v>0.47</v>
          </cell>
          <cell r="U20">
            <v>0.53700000000000003</v>
          </cell>
          <cell r="V20">
            <v>0.52</v>
          </cell>
          <cell r="W20">
            <v>2268</v>
          </cell>
          <cell r="X20">
            <v>2950</v>
          </cell>
          <cell r="Y20">
            <v>0.23799999999999999</v>
          </cell>
          <cell r="Z20">
            <v>0.21</v>
          </cell>
          <cell r="AA20">
            <v>0.21</v>
          </cell>
          <cell r="AB20">
            <v>0.22</v>
          </cell>
          <cell r="AC20">
            <v>5.5E-2</v>
          </cell>
          <cell r="AD20">
            <v>5.5E-2</v>
          </cell>
          <cell r="AE20">
            <v>7.0000000000000007E-2</v>
          </cell>
        </row>
        <row r="21">
          <cell r="B21" t="str">
            <v>DTE</v>
          </cell>
          <cell r="C21" t="str">
            <v>DTE Energy Co.</v>
          </cell>
          <cell r="E21">
            <v>2.3199999999999998</v>
          </cell>
          <cell r="F21">
            <v>70</v>
          </cell>
          <cell r="G21">
            <v>45</v>
          </cell>
          <cell r="H21">
            <v>3.6</v>
          </cell>
          <cell r="I21">
            <v>3.75</v>
          </cell>
          <cell r="J21">
            <v>4.25</v>
          </cell>
          <cell r="K21">
            <v>2.3199999999999998</v>
          </cell>
          <cell r="L21">
            <v>2.42</v>
          </cell>
          <cell r="M21">
            <v>2.7</v>
          </cell>
          <cell r="N21">
            <v>41</v>
          </cell>
          <cell r="O21">
            <v>42.3</v>
          </cell>
          <cell r="P21">
            <v>46.5</v>
          </cell>
          <cell r="Q21">
            <v>169.43</v>
          </cell>
          <cell r="R21">
            <v>174</v>
          </cell>
          <cell r="S21">
            <v>0.51300000000000001</v>
          </cell>
          <cell r="T21">
            <v>0.52</v>
          </cell>
          <cell r="U21">
            <v>0.48699999999999999</v>
          </cell>
          <cell r="V21">
            <v>0.48</v>
          </cell>
          <cell r="W21">
            <v>13811</v>
          </cell>
          <cell r="X21">
            <v>16900</v>
          </cell>
          <cell r="Y21">
            <v>9.4E-2</v>
          </cell>
          <cell r="Z21">
            <v>0.09</v>
          </cell>
          <cell r="AA21">
            <v>0.09</v>
          </cell>
          <cell r="AB21">
            <v>0.09</v>
          </cell>
          <cell r="AC21">
            <v>4.4999999999999998E-2</v>
          </cell>
          <cell r="AD21">
            <v>0.04</v>
          </cell>
          <cell r="AE21">
            <v>3.5000000000000003E-2</v>
          </cell>
        </row>
        <row r="22">
          <cell r="B22" t="str">
            <v>DUK</v>
          </cell>
          <cell r="C22" t="str">
            <v>Duke Energy Corp.</v>
          </cell>
          <cell r="E22">
            <v>0.99</v>
          </cell>
          <cell r="F22">
            <v>25</v>
          </cell>
          <cell r="G22">
            <v>17</v>
          </cell>
          <cell r="H22">
            <v>1.4</v>
          </cell>
          <cell r="I22">
            <v>1.45</v>
          </cell>
          <cell r="J22">
            <v>1.65</v>
          </cell>
          <cell r="K22">
            <v>0.99</v>
          </cell>
          <cell r="L22">
            <v>1.01</v>
          </cell>
          <cell r="M22">
            <v>1.07</v>
          </cell>
          <cell r="N22">
            <v>17.25</v>
          </cell>
          <cell r="O22">
            <v>17.7</v>
          </cell>
          <cell r="P22">
            <v>19.25</v>
          </cell>
          <cell r="Q22">
            <v>1329</v>
          </cell>
          <cell r="R22">
            <v>1339</v>
          </cell>
          <cell r="S22">
            <v>0.443</v>
          </cell>
          <cell r="T22">
            <v>0.505</v>
          </cell>
          <cell r="U22">
            <v>0.55700000000000005</v>
          </cell>
          <cell r="V22">
            <v>0.495</v>
          </cell>
          <cell r="W22">
            <v>40457</v>
          </cell>
          <cell r="X22">
            <v>52100</v>
          </cell>
          <cell r="Y22">
            <v>7.8E-2</v>
          </cell>
          <cell r="Z22">
            <v>0.08</v>
          </cell>
          <cell r="AA22">
            <v>8.5000000000000006E-2</v>
          </cell>
          <cell r="AB22">
            <v>8.5000000000000006E-2</v>
          </cell>
          <cell r="AC22">
            <v>0.06</v>
          </cell>
          <cell r="AD22">
            <v>0.02</v>
          </cell>
          <cell r="AE22">
            <v>2.5000000000000001E-2</v>
          </cell>
        </row>
        <row r="23">
          <cell r="B23" t="str">
            <v>ED</v>
          </cell>
          <cell r="C23" t="str">
            <v>Consolidated Edison</v>
          </cell>
          <cell r="E23">
            <v>2.4</v>
          </cell>
          <cell r="F23">
            <v>60</v>
          </cell>
          <cell r="G23">
            <v>50</v>
          </cell>
          <cell r="H23">
            <v>3.55</v>
          </cell>
          <cell r="I23">
            <v>3.65</v>
          </cell>
          <cell r="J23">
            <v>3.95</v>
          </cell>
          <cell r="K23">
            <v>2.4</v>
          </cell>
          <cell r="L23">
            <v>2.42</v>
          </cell>
          <cell r="M23">
            <v>2.48</v>
          </cell>
          <cell r="N23">
            <v>38.450000000000003</v>
          </cell>
          <cell r="O23">
            <v>40.950000000000003</v>
          </cell>
          <cell r="P23">
            <v>42.6</v>
          </cell>
          <cell r="Q23">
            <v>291.62</v>
          </cell>
          <cell r="R23">
            <v>310</v>
          </cell>
          <cell r="S23">
            <v>0.49099999999999999</v>
          </cell>
          <cell r="T23">
            <v>0.495</v>
          </cell>
          <cell r="U23">
            <v>0.50900000000000001</v>
          </cell>
          <cell r="V23">
            <v>0.505</v>
          </cell>
          <cell r="W23">
            <v>21732</v>
          </cell>
          <cell r="X23">
            <v>26200</v>
          </cell>
          <cell r="Y23">
            <v>0.09</v>
          </cell>
          <cell r="Z23">
            <v>9.5000000000000001E-2</v>
          </cell>
          <cell r="AA23">
            <v>0.09</v>
          </cell>
          <cell r="AB23">
            <v>9.5000000000000001E-2</v>
          </cell>
          <cell r="AC23">
            <v>0.03</v>
          </cell>
          <cell r="AD23">
            <v>0.01</v>
          </cell>
          <cell r="AE23">
            <v>2.5000000000000001E-2</v>
          </cell>
        </row>
        <row r="24">
          <cell r="B24" t="str">
            <v>EDE</v>
          </cell>
          <cell r="C24" t="str">
            <v>Empire District Elec</v>
          </cell>
          <cell r="E24">
            <v>0.64</v>
          </cell>
          <cell r="F24">
            <v>25</v>
          </cell>
          <cell r="G24">
            <v>17</v>
          </cell>
          <cell r="H24">
            <v>1.25</v>
          </cell>
          <cell r="I24">
            <v>1.1499999999999999</v>
          </cell>
          <cell r="J24">
            <v>1.75</v>
          </cell>
          <cell r="K24">
            <v>0.64</v>
          </cell>
          <cell r="L24">
            <v>1</v>
          </cell>
          <cell r="M24">
            <v>1.2</v>
          </cell>
          <cell r="N24">
            <v>16.399999999999999</v>
          </cell>
          <cell r="O24">
            <v>16.55</v>
          </cell>
          <cell r="P24">
            <v>17.75</v>
          </cell>
          <cell r="Q24">
            <v>41.58</v>
          </cell>
          <cell r="R24">
            <v>43</v>
          </cell>
          <cell r="S24">
            <v>0.51300000000000001</v>
          </cell>
          <cell r="T24">
            <v>0.47</v>
          </cell>
          <cell r="U24">
            <v>0.48699999999999999</v>
          </cell>
          <cell r="V24">
            <v>0.53</v>
          </cell>
          <cell r="W24">
            <v>1350.7</v>
          </cell>
          <cell r="X24">
            <v>1450</v>
          </cell>
          <cell r="Y24">
            <v>7.1999999999999995E-2</v>
          </cell>
          <cell r="Z24">
            <v>7.4999999999999997E-2</v>
          </cell>
          <cell r="AA24">
            <v>7.0000000000000007E-2</v>
          </cell>
          <cell r="AB24">
            <v>9.5000000000000001E-2</v>
          </cell>
          <cell r="AC24">
            <v>7.0000000000000007E-2</v>
          </cell>
          <cell r="AD24">
            <v>-0.01</v>
          </cell>
          <cell r="AE24">
            <v>0.02</v>
          </cell>
        </row>
        <row r="25">
          <cell r="B25" t="str">
            <v>EE</v>
          </cell>
          <cell r="C25" t="str">
            <v>El Paso Electric</v>
          </cell>
          <cell r="E25">
            <v>0.66</v>
          </cell>
          <cell r="F25">
            <v>40</v>
          </cell>
          <cell r="G25">
            <v>30</v>
          </cell>
          <cell r="H25">
            <v>2.5</v>
          </cell>
          <cell r="I25">
            <v>2.4</v>
          </cell>
          <cell r="J25">
            <v>2.75</v>
          </cell>
          <cell r="K25">
            <v>0.66</v>
          </cell>
          <cell r="L25">
            <v>0.96</v>
          </cell>
          <cell r="M25">
            <v>1.2</v>
          </cell>
          <cell r="N25">
            <v>20.45</v>
          </cell>
          <cell r="O25">
            <v>21.65</v>
          </cell>
          <cell r="P25">
            <v>25.5</v>
          </cell>
          <cell r="Q25">
            <v>42.57</v>
          </cell>
          <cell r="R25">
            <v>39</v>
          </cell>
          <cell r="S25">
            <v>0.51200000000000001</v>
          </cell>
          <cell r="T25">
            <v>0.52</v>
          </cell>
          <cell r="U25">
            <v>0.48799999999999999</v>
          </cell>
          <cell r="V25">
            <v>0.48</v>
          </cell>
          <cell r="W25">
            <v>1660.1</v>
          </cell>
          <cell r="X25">
            <v>2050</v>
          </cell>
          <cell r="Y25">
            <v>0.111</v>
          </cell>
          <cell r="Z25">
            <v>0.125</v>
          </cell>
          <cell r="AA25">
            <v>0.115</v>
          </cell>
          <cell r="AB25">
            <v>0.115</v>
          </cell>
          <cell r="AC25">
            <v>7.4999999999999997E-2</v>
          </cell>
          <cell r="AD25" t="str">
            <v>NMF</v>
          </cell>
          <cell r="AE25">
            <v>7.0000000000000007E-2</v>
          </cell>
        </row>
        <row r="26">
          <cell r="B26" t="str">
            <v>EIX</v>
          </cell>
          <cell r="C26" t="str">
            <v>Edison International</v>
          </cell>
          <cell r="E26">
            <v>1.29</v>
          </cell>
          <cell r="F26">
            <v>50</v>
          </cell>
          <cell r="G26">
            <v>30</v>
          </cell>
          <cell r="H26">
            <v>2.75</v>
          </cell>
          <cell r="I26">
            <v>2.8</v>
          </cell>
          <cell r="J26">
            <v>3.25</v>
          </cell>
          <cell r="K26">
            <v>1.29</v>
          </cell>
          <cell r="L26">
            <v>1.31</v>
          </cell>
          <cell r="M26">
            <v>1.4</v>
          </cell>
          <cell r="N26">
            <v>33.85</v>
          </cell>
          <cell r="O26">
            <v>35.299999999999997</v>
          </cell>
          <cell r="P26">
            <v>40.25</v>
          </cell>
          <cell r="Q26">
            <v>325.81</v>
          </cell>
          <cell r="R26">
            <v>325.81</v>
          </cell>
          <cell r="S26">
            <v>0.51800000000000002</v>
          </cell>
          <cell r="T26">
            <v>0.53500000000000003</v>
          </cell>
          <cell r="U26">
            <v>0.443</v>
          </cell>
          <cell r="V26">
            <v>0.43</v>
          </cell>
          <cell r="W26">
            <v>23861</v>
          </cell>
          <cell r="X26">
            <v>30400</v>
          </cell>
          <cell r="Y26">
            <v>0.104</v>
          </cell>
          <cell r="Z26">
            <v>0.08</v>
          </cell>
          <cell r="AA26">
            <v>8.5000000000000006E-2</v>
          </cell>
          <cell r="AB26">
            <v>0.08</v>
          </cell>
          <cell r="AC26">
            <v>-0.01</v>
          </cell>
          <cell r="AD26">
            <v>0.02</v>
          </cell>
          <cell r="AE26">
            <v>4.4999999999999998E-2</v>
          </cell>
        </row>
        <row r="27">
          <cell r="B27" t="str">
            <v>ETR</v>
          </cell>
          <cell r="C27" t="str">
            <v>Entergy Corp.</v>
          </cell>
          <cell r="E27">
            <v>3.32</v>
          </cell>
          <cell r="F27">
            <v>100</v>
          </cell>
          <cell r="G27">
            <v>75</v>
          </cell>
          <cell r="H27">
            <v>6.7</v>
          </cell>
          <cell r="I27">
            <v>6.7</v>
          </cell>
          <cell r="J27">
            <v>7</v>
          </cell>
          <cell r="K27">
            <v>3.32</v>
          </cell>
          <cell r="L27">
            <v>3.32</v>
          </cell>
          <cell r="M27">
            <v>3.6</v>
          </cell>
          <cell r="N27">
            <v>50.6</v>
          </cell>
          <cell r="O27">
            <v>53.8</v>
          </cell>
          <cell r="P27">
            <v>65</v>
          </cell>
          <cell r="Q27">
            <v>178.75</v>
          </cell>
          <cell r="R27">
            <v>172</v>
          </cell>
          <cell r="S27">
            <v>0.56299999999999994</v>
          </cell>
          <cell r="T27">
            <v>0.56499999999999995</v>
          </cell>
          <cell r="U27">
            <v>0.42099999999999999</v>
          </cell>
          <cell r="V27">
            <v>0.42499999999999999</v>
          </cell>
          <cell r="W27">
            <v>20166</v>
          </cell>
          <cell r="X27">
            <v>26300</v>
          </cell>
          <cell r="Y27">
            <v>0.14699999999999999</v>
          </cell>
          <cell r="Z27">
            <v>0.13500000000000001</v>
          </cell>
          <cell r="AA27">
            <v>0.13</v>
          </cell>
          <cell r="AB27">
            <v>0.115</v>
          </cell>
          <cell r="AC27">
            <v>1.4999999999999999E-2</v>
          </cell>
          <cell r="AD27">
            <v>2.5000000000000001E-2</v>
          </cell>
          <cell r="AE27">
            <v>6.5000000000000002E-2</v>
          </cell>
        </row>
        <row r="28">
          <cell r="B28" t="str">
            <v>EXC</v>
          </cell>
          <cell r="C28" t="str">
            <v>Exelon Corp.</v>
          </cell>
          <cell r="E28">
            <v>2.1</v>
          </cell>
          <cell r="F28">
            <v>60</v>
          </cell>
          <cell r="G28">
            <v>45</v>
          </cell>
          <cell r="H28">
            <v>3.5</v>
          </cell>
          <cell r="I28">
            <v>2.9</v>
          </cell>
          <cell r="J28">
            <v>3.75</v>
          </cell>
          <cell r="K28">
            <v>2.1</v>
          </cell>
          <cell r="L28">
            <v>2.1</v>
          </cell>
          <cell r="M28">
            <v>2.1</v>
          </cell>
          <cell r="N28">
            <v>22.1</v>
          </cell>
          <cell r="O28">
            <v>22.9</v>
          </cell>
          <cell r="P28">
            <v>25.75</v>
          </cell>
          <cell r="Q28">
            <v>662</v>
          </cell>
          <cell r="R28">
            <v>630</v>
          </cell>
          <cell r="S28">
            <v>0.46800000000000003</v>
          </cell>
          <cell r="T28">
            <v>0.47499999999999998</v>
          </cell>
          <cell r="U28">
            <v>0.52900000000000003</v>
          </cell>
          <cell r="V28">
            <v>0.52</v>
          </cell>
          <cell r="W28">
            <v>25651</v>
          </cell>
          <cell r="X28">
            <v>31100</v>
          </cell>
          <cell r="Y28">
            <v>0.189</v>
          </cell>
          <cell r="Z28">
            <v>0.16500000000000001</v>
          </cell>
          <cell r="AA28">
            <v>0.125</v>
          </cell>
          <cell r="AB28">
            <v>0.15</v>
          </cell>
          <cell r="AC28">
            <v>-1.4999999999999999E-2</v>
          </cell>
          <cell r="AD28">
            <v>0</v>
          </cell>
          <cell r="AE28">
            <v>5.5E-2</v>
          </cell>
        </row>
        <row r="29">
          <cell r="B29" t="str">
            <v>FE</v>
          </cell>
          <cell r="C29" t="str">
            <v>FirstEnergy Corp.</v>
          </cell>
          <cell r="E29">
            <v>2.2000000000000002</v>
          </cell>
          <cell r="F29">
            <v>55</v>
          </cell>
          <cell r="G29">
            <v>40</v>
          </cell>
          <cell r="H29">
            <v>2.5</v>
          </cell>
          <cell r="I29">
            <v>3.4</v>
          </cell>
          <cell r="J29">
            <v>3.75</v>
          </cell>
          <cell r="K29">
            <v>2.2000000000000002</v>
          </cell>
          <cell r="L29">
            <v>2.2000000000000002</v>
          </cell>
          <cell r="M29">
            <v>2.2999999999999998</v>
          </cell>
          <cell r="N29">
            <v>32.049999999999997</v>
          </cell>
          <cell r="O29">
            <v>33.299999999999997</v>
          </cell>
          <cell r="P29">
            <v>37.25</v>
          </cell>
          <cell r="Q29">
            <v>304.83999999999997</v>
          </cell>
          <cell r="R29">
            <v>418.22</v>
          </cell>
          <cell r="S29">
            <v>0.59499999999999997</v>
          </cell>
          <cell r="T29">
            <v>0.53500000000000003</v>
          </cell>
          <cell r="U29">
            <v>0.40500000000000003</v>
          </cell>
          <cell r="V29">
            <v>0.46500000000000002</v>
          </cell>
          <cell r="W29">
            <v>21124</v>
          </cell>
          <cell r="X29">
            <v>33600</v>
          </cell>
          <cell r="Y29">
            <v>0.11600000000000001</v>
          </cell>
          <cell r="Z29">
            <v>7.4999999999999997E-2</v>
          </cell>
          <cell r="AA29">
            <v>0.105</v>
          </cell>
          <cell r="AB29">
            <v>0.1</v>
          </cell>
          <cell r="AC29">
            <v>5.0000000000000001E-3</v>
          </cell>
          <cell r="AD29">
            <v>5.0000000000000001E-3</v>
          </cell>
          <cell r="AE29">
            <v>0.05</v>
          </cell>
        </row>
        <row r="30">
          <cell r="B30" t="str">
            <v>GXP</v>
          </cell>
          <cell r="C30" t="str">
            <v>Great Plains Energy</v>
          </cell>
          <cell r="E30">
            <v>0.83</v>
          </cell>
          <cell r="F30">
            <v>25</v>
          </cell>
          <cell r="G30">
            <v>16</v>
          </cell>
          <cell r="H30">
            <v>1.2</v>
          </cell>
          <cell r="I30">
            <v>1.45</v>
          </cell>
          <cell r="J30">
            <v>1.75</v>
          </cell>
          <cell r="K30">
            <v>0.83</v>
          </cell>
          <cell r="L30">
            <v>0.83</v>
          </cell>
          <cell r="M30">
            <v>1.1000000000000001</v>
          </cell>
          <cell r="N30">
            <v>21.65</v>
          </cell>
          <cell r="O30">
            <v>21.5</v>
          </cell>
          <cell r="P30">
            <v>23.5</v>
          </cell>
          <cell r="Q30">
            <v>135.71</v>
          </cell>
          <cell r="R30">
            <v>155</v>
          </cell>
          <cell r="S30">
            <v>0.502</v>
          </cell>
          <cell r="T30">
            <v>0.51</v>
          </cell>
          <cell r="U30">
            <v>0.49199999999999999</v>
          </cell>
          <cell r="V30">
            <v>0.48499999999999999</v>
          </cell>
          <cell r="W30">
            <v>5867.6</v>
          </cell>
          <cell r="X30">
            <v>7500</v>
          </cell>
          <cell r="Y30">
            <v>7.2999999999999995E-2</v>
          </cell>
          <cell r="Z30">
            <v>5.5E-2</v>
          </cell>
          <cell r="AA30">
            <v>6.5000000000000002E-2</v>
          </cell>
          <cell r="AB30">
            <v>7.4999999999999997E-2</v>
          </cell>
          <cell r="AC30">
            <v>0.06</v>
          </cell>
          <cell r="AD30">
            <v>0</v>
          </cell>
          <cell r="AE30">
            <v>0.02</v>
          </cell>
        </row>
        <row r="31">
          <cell r="B31" t="str">
            <v>HE</v>
          </cell>
          <cell r="C31" t="str">
            <v>Hawaiian Elec.</v>
          </cell>
          <cell r="E31">
            <v>1.24</v>
          </cell>
          <cell r="F31">
            <v>30</v>
          </cell>
          <cell r="G31">
            <v>19</v>
          </cell>
          <cell r="H31">
            <v>1.3</v>
          </cell>
          <cell r="I31">
            <v>1.45</v>
          </cell>
          <cell r="J31">
            <v>2</v>
          </cell>
          <cell r="K31">
            <v>1.24</v>
          </cell>
          <cell r="L31">
            <v>1.24</v>
          </cell>
          <cell r="M31">
            <v>1.3</v>
          </cell>
          <cell r="N31">
            <v>16</v>
          </cell>
          <cell r="O31">
            <v>16.05</v>
          </cell>
          <cell r="P31">
            <v>18</v>
          </cell>
          <cell r="Q31">
            <v>94.69</v>
          </cell>
          <cell r="R31">
            <v>108</v>
          </cell>
          <cell r="S31">
            <v>0.44500000000000001</v>
          </cell>
          <cell r="T31">
            <v>0.46</v>
          </cell>
          <cell r="U31">
            <v>0.54300000000000004</v>
          </cell>
          <cell r="V31">
            <v>0.53</v>
          </cell>
          <cell r="W31">
            <v>2732.9</v>
          </cell>
          <cell r="X31">
            <v>3700</v>
          </cell>
          <cell r="Y31">
            <v>7.6999999999999999E-2</v>
          </cell>
          <cell r="Z31">
            <v>0.08</v>
          </cell>
          <cell r="AA31">
            <v>0.09</v>
          </cell>
          <cell r="AB31">
            <v>0.105</v>
          </cell>
          <cell r="AC31">
            <v>0.11</v>
          </cell>
          <cell r="AD31">
            <v>0.01</v>
          </cell>
          <cell r="AE31">
            <v>2.5000000000000001E-2</v>
          </cell>
        </row>
        <row r="32">
          <cell r="B32" t="str">
            <v>IDA</v>
          </cell>
          <cell r="C32" t="str">
            <v>IDACORP, Inc.</v>
          </cell>
          <cell r="E32">
            <v>1.2</v>
          </cell>
          <cell r="F32">
            <v>50</v>
          </cell>
          <cell r="G32">
            <v>35</v>
          </cell>
          <cell r="H32">
            <v>3.1</v>
          </cell>
          <cell r="I32">
            <v>3.05</v>
          </cell>
          <cell r="J32">
            <v>3.3</v>
          </cell>
          <cell r="K32">
            <v>1.2</v>
          </cell>
          <cell r="L32">
            <v>1.2</v>
          </cell>
          <cell r="M32">
            <v>1.5</v>
          </cell>
          <cell r="N32">
            <v>32.5</v>
          </cell>
          <cell r="O32">
            <v>33.65</v>
          </cell>
          <cell r="P32">
            <v>39.200000000000003</v>
          </cell>
          <cell r="Q32">
            <v>49.41</v>
          </cell>
          <cell r="R32">
            <v>51</v>
          </cell>
          <cell r="S32">
            <v>0.49299999999999999</v>
          </cell>
          <cell r="T32">
            <v>0.49</v>
          </cell>
          <cell r="U32">
            <v>0.50700000000000001</v>
          </cell>
          <cell r="V32">
            <v>0.51</v>
          </cell>
          <cell r="W32">
            <v>3020.4</v>
          </cell>
          <cell r="X32">
            <v>3900</v>
          </cell>
          <cell r="Y32">
            <v>9.2999999999999999E-2</v>
          </cell>
          <cell r="Z32">
            <v>9.5000000000000001E-2</v>
          </cell>
          <cell r="AA32">
            <v>0.09</v>
          </cell>
          <cell r="AB32">
            <v>8.5000000000000006E-2</v>
          </cell>
          <cell r="AC32">
            <v>0.04</v>
          </cell>
          <cell r="AD32">
            <v>0.04</v>
          </cell>
          <cell r="AE32">
            <v>0.05</v>
          </cell>
        </row>
        <row r="33">
          <cell r="B33" t="str">
            <v>ITC</v>
          </cell>
          <cell r="C33" t="str">
            <v>ITC Holdings Corp.</v>
          </cell>
          <cell r="E33">
            <v>1.38</v>
          </cell>
          <cell r="F33">
            <v>110</v>
          </cell>
          <cell r="G33">
            <v>80</v>
          </cell>
          <cell r="H33">
            <v>3.3</v>
          </cell>
          <cell r="I33">
            <v>3.85</v>
          </cell>
          <cell r="J33">
            <v>5.5</v>
          </cell>
          <cell r="K33">
            <v>1.38</v>
          </cell>
          <cell r="L33">
            <v>1.43</v>
          </cell>
          <cell r="M33">
            <v>1.7</v>
          </cell>
          <cell r="N33">
            <v>24</v>
          </cell>
          <cell r="O33">
            <v>26.4</v>
          </cell>
          <cell r="P33">
            <v>35.75</v>
          </cell>
          <cell r="Q33">
            <v>50.72</v>
          </cell>
          <cell r="R33">
            <v>55</v>
          </cell>
          <cell r="S33">
            <v>0.69099999999999995</v>
          </cell>
          <cell r="T33">
            <v>0.65</v>
          </cell>
          <cell r="U33">
            <v>0.309</v>
          </cell>
          <cell r="V33">
            <v>0.35</v>
          </cell>
          <cell r="W33">
            <v>3614.3</v>
          </cell>
          <cell r="X33">
            <v>5725</v>
          </cell>
          <cell r="Y33">
            <v>0.13</v>
          </cell>
          <cell r="Z33">
            <v>0.13500000000000001</v>
          </cell>
          <cell r="AA33">
            <v>0.14499999999999999</v>
          </cell>
          <cell r="AB33">
            <v>0.155</v>
          </cell>
          <cell r="AC33">
            <v>0.14000000000000001</v>
          </cell>
          <cell r="AD33">
            <v>5.5E-2</v>
          </cell>
          <cell r="AE33">
            <v>0.105</v>
          </cell>
        </row>
        <row r="34">
          <cell r="B34" t="str">
            <v>LNT</v>
          </cell>
          <cell r="C34" t="str">
            <v>Alliant Energy</v>
          </cell>
          <cell r="E34">
            <v>1.7</v>
          </cell>
          <cell r="F34">
            <v>55</v>
          </cell>
          <cell r="G34">
            <v>40</v>
          </cell>
          <cell r="H34">
            <v>2.9</v>
          </cell>
          <cell r="I34">
            <v>3</v>
          </cell>
          <cell r="J34">
            <v>3.6</v>
          </cell>
          <cell r="K34">
            <v>1.7</v>
          </cell>
          <cell r="L34">
            <v>1.8</v>
          </cell>
          <cell r="M34">
            <v>2.1</v>
          </cell>
          <cell r="N34">
            <v>26.45</v>
          </cell>
          <cell r="O34">
            <v>27</v>
          </cell>
          <cell r="P34">
            <v>30.15</v>
          </cell>
          <cell r="Q34">
            <v>110.89</v>
          </cell>
          <cell r="R34">
            <v>116</v>
          </cell>
          <cell r="S34">
            <v>0.46300000000000002</v>
          </cell>
          <cell r="T34">
            <v>0.45500000000000002</v>
          </cell>
          <cell r="U34">
            <v>0.495</v>
          </cell>
          <cell r="V34">
            <v>0.51500000000000001</v>
          </cell>
          <cell r="W34">
            <v>5841</v>
          </cell>
          <cell r="X34">
            <v>6805</v>
          </cell>
          <cell r="Y34">
            <v>0.105</v>
          </cell>
          <cell r="Z34">
            <v>0.11</v>
          </cell>
          <cell r="AA34">
            <v>0.11</v>
          </cell>
          <cell r="AB34">
            <v>0.12</v>
          </cell>
          <cell r="AC34">
            <v>7.0000000000000007E-2</v>
          </cell>
          <cell r="AD34">
            <v>0.06</v>
          </cell>
          <cell r="AE34">
            <v>0.03</v>
          </cell>
        </row>
        <row r="35">
          <cell r="B35" t="str">
            <v>MGEE</v>
          </cell>
          <cell r="C35" t="str">
            <v>MGE Energy</v>
          </cell>
          <cell r="E35">
            <v>1.52</v>
          </cell>
          <cell r="F35">
            <v>50</v>
          </cell>
          <cell r="G35">
            <v>40</v>
          </cell>
          <cell r="H35">
            <v>2.7</v>
          </cell>
          <cell r="I35">
            <v>2.65</v>
          </cell>
          <cell r="J35">
            <v>3</v>
          </cell>
          <cell r="K35">
            <v>1.52</v>
          </cell>
          <cell r="L35">
            <v>1.55</v>
          </cell>
          <cell r="M35">
            <v>1.64</v>
          </cell>
          <cell r="N35">
            <v>25.1</v>
          </cell>
          <cell r="O35">
            <v>27.65</v>
          </cell>
          <cell r="P35">
            <v>26.3</v>
          </cell>
          <cell r="Q35">
            <v>23.11</v>
          </cell>
          <cell r="R35">
            <v>23.5</v>
          </cell>
          <cell r="S35">
            <v>0.38900000000000001</v>
          </cell>
          <cell r="T35">
            <v>0.38</v>
          </cell>
          <cell r="U35">
            <v>0.61099999999999999</v>
          </cell>
          <cell r="V35">
            <v>0.62</v>
          </cell>
          <cell r="W35">
            <v>859.4</v>
          </cell>
          <cell r="X35">
            <v>950</v>
          </cell>
          <cell r="Y35">
            <v>0.11</v>
          </cell>
          <cell r="Z35">
            <v>0.105</v>
          </cell>
          <cell r="AA35">
            <v>9.5000000000000001E-2</v>
          </cell>
          <cell r="AB35">
            <v>0.12</v>
          </cell>
          <cell r="AC35">
            <v>0.04</v>
          </cell>
          <cell r="AD35">
            <v>0.02</v>
          </cell>
          <cell r="AE35">
            <v>0.04</v>
          </cell>
        </row>
        <row r="36">
          <cell r="B36" t="str">
            <v>NEE</v>
          </cell>
          <cell r="C36" t="str">
            <v>NextEra Energy, Inc.</v>
          </cell>
          <cell r="E36">
            <v>2.2000000000000002</v>
          </cell>
          <cell r="F36">
            <v>85</v>
          </cell>
          <cell r="G36">
            <v>65</v>
          </cell>
          <cell r="H36">
            <v>4.1500000000000004</v>
          </cell>
          <cell r="I36">
            <v>4.5</v>
          </cell>
          <cell r="J36">
            <v>5.5</v>
          </cell>
          <cell r="K36">
            <v>2.2000000000000002</v>
          </cell>
          <cell r="L36">
            <v>2.2999999999999998</v>
          </cell>
          <cell r="M36">
            <v>2.6</v>
          </cell>
          <cell r="N36">
            <v>36.299999999999997</v>
          </cell>
          <cell r="O36">
            <v>38.450000000000003</v>
          </cell>
          <cell r="P36">
            <v>46.25</v>
          </cell>
          <cell r="Q36">
            <v>420.86</v>
          </cell>
          <cell r="R36">
            <v>420</v>
          </cell>
          <cell r="S36">
            <v>0.55500000000000005</v>
          </cell>
          <cell r="T36">
            <v>0.54500000000000004</v>
          </cell>
          <cell r="U36">
            <v>0.44500000000000001</v>
          </cell>
          <cell r="V36">
            <v>0.45500000000000002</v>
          </cell>
          <cell r="W36">
            <v>32474</v>
          </cell>
          <cell r="X36">
            <v>42700</v>
          </cell>
          <cell r="Y36">
            <v>0.13500000000000001</v>
          </cell>
          <cell r="Z36">
            <v>0.115</v>
          </cell>
          <cell r="AA36">
            <v>0.12</v>
          </cell>
          <cell r="AB36">
            <v>0.12</v>
          </cell>
          <cell r="AC36">
            <v>4.4999999999999998E-2</v>
          </cell>
          <cell r="AD36">
            <v>5.5E-2</v>
          </cell>
          <cell r="AE36">
            <v>6.5000000000000002E-2</v>
          </cell>
        </row>
        <row r="37">
          <cell r="B37" t="str">
            <v>NST</v>
          </cell>
          <cell r="C37" t="str">
            <v>NSTAR</v>
          </cell>
          <cell r="E37">
            <v>1.73</v>
          </cell>
          <cell r="F37">
            <v>50</v>
          </cell>
          <cell r="G37">
            <v>45</v>
          </cell>
          <cell r="H37">
            <v>2.5499999999999998</v>
          </cell>
          <cell r="I37">
            <v>2.75</v>
          </cell>
          <cell r="J37">
            <v>3.5</v>
          </cell>
          <cell r="K37">
            <v>1.73</v>
          </cell>
          <cell r="L37">
            <v>1.83</v>
          </cell>
          <cell r="M37">
            <v>2.15</v>
          </cell>
          <cell r="N37">
            <v>19.5</v>
          </cell>
          <cell r="O37">
            <v>20.2</v>
          </cell>
          <cell r="P37">
            <v>24.25</v>
          </cell>
          <cell r="Q37">
            <v>103.59</v>
          </cell>
          <cell r="R37">
            <v>101</v>
          </cell>
          <cell r="S37">
            <v>0.53800000000000003</v>
          </cell>
          <cell r="T37">
            <v>0.48</v>
          </cell>
          <cell r="U37">
            <v>0.45200000000000001</v>
          </cell>
          <cell r="V37">
            <v>0.51500000000000001</v>
          </cell>
          <cell r="W37">
            <v>4278.8</v>
          </cell>
          <cell r="X37">
            <v>4750</v>
          </cell>
          <cell r="Y37">
            <v>0.13300000000000001</v>
          </cell>
          <cell r="Z37">
            <v>0.13</v>
          </cell>
          <cell r="AA37">
            <v>0.14000000000000001</v>
          </cell>
          <cell r="AB37">
            <v>0.15</v>
          </cell>
          <cell r="AC37">
            <v>7.0000000000000007E-2</v>
          </cell>
          <cell r="AD37">
            <v>0.06</v>
          </cell>
          <cell r="AE37">
            <v>5.5E-2</v>
          </cell>
        </row>
        <row r="38">
          <cell r="B38" t="str">
            <v>NU</v>
          </cell>
          <cell r="C38" t="str">
            <v>Northeast Utilities</v>
          </cell>
          <cell r="E38">
            <v>1.1000000000000001</v>
          </cell>
          <cell r="F38">
            <v>45</v>
          </cell>
          <cell r="G38">
            <v>30</v>
          </cell>
          <cell r="H38">
            <v>2.15</v>
          </cell>
          <cell r="I38">
            <v>2.5</v>
          </cell>
          <cell r="J38">
            <v>3</v>
          </cell>
          <cell r="K38">
            <v>1.1000000000000001</v>
          </cell>
          <cell r="L38">
            <v>1.18</v>
          </cell>
          <cell r="M38">
            <v>1.4</v>
          </cell>
          <cell r="N38">
            <v>22.65</v>
          </cell>
          <cell r="O38">
            <v>23.95</v>
          </cell>
          <cell r="P38">
            <v>28.75</v>
          </cell>
          <cell r="Q38">
            <v>176.45</v>
          </cell>
          <cell r="R38">
            <v>183</v>
          </cell>
          <cell r="S38">
            <v>0.55100000000000005</v>
          </cell>
          <cell r="T38">
            <v>0.54500000000000004</v>
          </cell>
          <cell r="U38">
            <v>0.436</v>
          </cell>
          <cell r="V38">
            <v>0.44500000000000001</v>
          </cell>
          <cell r="W38">
            <v>8741.7999999999993</v>
          </cell>
          <cell r="X38">
            <v>11825</v>
          </cell>
          <cell r="Y38">
            <v>9.8000000000000004E-2</v>
          </cell>
          <cell r="Z38">
            <v>9.5000000000000001E-2</v>
          </cell>
          <cell r="AA38">
            <v>0.105</v>
          </cell>
          <cell r="AB38">
            <v>0.105</v>
          </cell>
          <cell r="AC38">
            <v>7.4999999999999997E-2</v>
          </cell>
          <cell r="AD38">
            <v>7.0000000000000007E-2</v>
          </cell>
          <cell r="AE38">
            <v>0.06</v>
          </cell>
        </row>
        <row r="39">
          <cell r="B39" t="str">
            <v>NVE</v>
          </cell>
          <cell r="C39" t="str">
            <v>NV Energy, Inc.</v>
          </cell>
          <cell r="E39">
            <v>0.48</v>
          </cell>
          <cell r="F39">
            <v>20</v>
          </cell>
          <cell r="G39">
            <v>14</v>
          </cell>
          <cell r="H39">
            <v>0.75</v>
          </cell>
          <cell r="I39">
            <v>1.1000000000000001</v>
          </cell>
          <cell r="J39">
            <v>1.5</v>
          </cell>
          <cell r="K39">
            <v>0.48</v>
          </cell>
          <cell r="L39">
            <v>0.54</v>
          </cell>
          <cell r="M39">
            <v>0.75</v>
          </cell>
          <cell r="N39">
            <v>14.5</v>
          </cell>
          <cell r="O39">
            <v>15.1</v>
          </cell>
          <cell r="P39">
            <v>17.25</v>
          </cell>
          <cell r="Q39">
            <v>235.32</v>
          </cell>
          <cell r="R39">
            <v>250</v>
          </cell>
          <cell r="S39">
            <v>0.59499999999999997</v>
          </cell>
          <cell r="T39">
            <v>0.54</v>
          </cell>
          <cell r="U39">
            <v>0.40500000000000003</v>
          </cell>
          <cell r="V39">
            <v>0.46</v>
          </cell>
          <cell r="W39">
            <v>8274.9</v>
          </cell>
          <cell r="X39">
            <v>9375</v>
          </cell>
          <cell r="Y39">
            <v>6.8000000000000005E-2</v>
          </cell>
          <cell r="Z39">
            <v>5.5E-2</v>
          </cell>
          <cell r="AA39">
            <v>7.0000000000000007E-2</v>
          </cell>
          <cell r="AB39">
            <v>0.09</v>
          </cell>
          <cell r="AC39">
            <v>9.5000000000000001E-2</v>
          </cell>
          <cell r="AD39">
            <v>0.11</v>
          </cell>
          <cell r="AE39">
            <v>0.04</v>
          </cell>
        </row>
        <row r="40">
          <cell r="B40" t="str">
            <v>OGE</v>
          </cell>
          <cell r="C40" t="str">
            <v>OGE Energy Corp.</v>
          </cell>
          <cell r="E40">
            <v>1.52</v>
          </cell>
          <cell r="F40">
            <v>60</v>
          </cell>
          <cell r="G40">
            <v>45</v>
          </cell>
          <cell r="H40">
            <v>3.5</v>
          </cell>
          <cell r="I40">
            <v>3.35</v>
          </cell>
          <cell r="J40">
            <v>4</v>
          </cell>
          <cell r="K40">
            <v>1.52</v>
          </cell>
          <cell r="L40">
            <v>1.58</v>
          </cell>
          <cell r="M40">
            <v>1.8</v>
          </cell>
          <cell r="N40">
            <v>25.55</v>
          </cell>
          <cell r="O40">
            <v>27.4</v>
          </cell>
          <cell r="P40">
            <v>33.75</v>
          </cell>
          <cell r="Q40">
            <v>97.6</v>
          </cell>
          <cell r="R40">
            <v>100</v>
          </cell>
          <cell r="S40">
            <v>0.50800000000000001</v>
          </cell>
          <cell r="T40">
            <v>0.505</v>
          </cell>
          <cell r="U40">
            <v>0.49199999999999999</v>
          </cell>
          <cell r="V40">
            <v>0.495</v>
          </cell>
          <cell r="W40">
            <v>4652.5</v>
          </cell>
          <cell r="X40">
            <v>6800</v>
          </cell>
          <cell r="Y40">
            <v>0.129</v>
          </cell>
          <cell r="Z40">
            <v>0.14000000000000001</v>
          </cell>
          <cell r="AA40">
            <v>0.125</v>
          </cell>
          <cell r="AB40">
            <v>0.12</v>
          </cell>
          <cell r="AC40">
            <v>6.5000000000000002E-2</v>
          </cell>
          <cell r="AD40">
            <v>0.04</v>
          </cell>
          <cell r="AE40">
            <v>7.4999999999999997E-2</v>
          </cell>
        </row>
        <row r="41">
          <cell r="B41" t="str">
            <v>OTTR</v>
          </cell>
          <cell r="C41" t="str">
            <v>Otter Tail Corp.</v>
          </cell>
          <cell r="E41">
            <v>1.19</v>
          </cell>
          <cell r="F41">
            <v>25</v>
          </cell>
          <cell r="G41">
            <v>18</v>
          </cell>
          <cell r="H41">
            <v>0.7</v>
          </cell>
          <cell r="I41">
            <v>1</v>
          </cell>
          <cell r="J41">
            <v>1.5</v>
          </cell>
          <cell r="K41">
            <v>1.19</v>
          </cell>
          <cell r="L41">
            <v>1.19</v>
          </cell>
          <cell r="M41">
            <v>1.3</v>
          </cell>
          <cell r="N41">
            <v>17.850000000000001</v>
          </cell>
          <cell r="O41">
            <v>18.399999999999999</v>
          </cell>
          <cell r="P41">
            <v>20.25</v>
          </cell>
          <cell r="Q41">
            <v>36</v>
          </cell>
          <cell r="R41">
            <v>42</v>
          </cell>
          <cell r="S41">
            <v>0.40799999999999997</v>
          </cell>
          <cell r="T41">
            <v>0.40500000000000003</v>
          </cell>
          <cell r="U41">
            <v>0.59199999999999997</v>
          </cell>
          <cell r="V41">
            <v>0.59499999999999997</v>
          </cell>
          <cell r="W41">
            <v>1067.3</v>
          </cell>
          <cell r="X41">
            <v>1425</v>
          </cell>
          <cell r="Y41">
            <v>2.1999999999999999E-2</v>
          </cell>
          <cell r="Z41">
            <v>0.04</v>
          </cell>
          <cell r="AA41">
            <v>0.05</v>
          </cell>
          <cell r="AB41">
            <v>7.0000000000000007E-2</v>
          </cell>
          <cell r="AC41">
            <v>0.13</v>
          </cell>
          <cell r="AD41">
            <v>1.4999999999999999E-2</v>
          </cell>
          <cell r="AE41">
            <v>1.4999999999999999E-2</v>
          </cell>
        </row>
        <row r="42">
          <cell r="B42" t="str">
            <v>PCG</v>
          </cell>
          <cell r="C42" t="str">
            <v>PG&amp;E Corp.</v>
          </cell>
          <cell r="E42">
            <v>1.82</v>
          </cell>
          <cell r="F42">
            <v>55</v>
          </cell>
          <cell r="G42">
            <v>40</v>
          </cell>
          <cell r="H42">
            <v>2.75</v>
          </cell>
          <cell r="I42">
            <v>3.55</v>
          </cell>
          <cell r="J42">
            <v>4.25</v>
          </cell>
          <cell r="K42">
            <v>1.82</v>
          </cell>
          <cell r="L42">
            <v>1.82</v>
          </cell>
          <cell r="M42">
            <v>2.2000000000000002</v>
          </cell>
          <cell r="N42">
            <v>29.8</v>
          </cell>
          <cell r="O42">
            <v>32</v>
          </cell>
          <cell r="P42">
            <v>38</v>
          </cell>
          <cell r="Q42">
            <v>395.23</v>
          </cell>
          <cell r="R42">
            <v>425</v>
          </cell>
          <cell r="S42">
            <v>0.496</v>
          </cell>
          <cell r="T42">
            <v>0.45500000000000002</v>
          </cell>
          <cell r="U42">
            <v>0.49299999999999999</v>
          </cell>
          <cell r="V42">
            <v>0.53500000000000003</v>
          </cell>
          <cell r="W42">
            <v>22863</v>
          </cell>
          <cell r="X42">
            <v>30200</v>
          </cell>
          <cell r="Y42">
            <v>9.7000000000000003E-2</v>
          </cell>
          <cell r="Z42">
            <v>0.09</v>
          </cell>
          <cell r="AA42">
            <v>0.11</v>
          </cell>
          <cell r="AB42">
            <v>0.115</v>
          </cell>
          <cell r="AC42">
            <v>0.06</v>
          </cell>
          <cell r="AD42">
            <v>4.4999999999999998E-2</v>
          </cell>
          <cell r="AE42">
            <v>5.5E-2</v>
          </cell>
        </row>
        <row r="43">
          <cell r="B43" t="str">
            <v>PEG</v>
          </cell>
          <cell r="C43" t="str">
            <v>Pub Sv Enterprise Grp</v>
          </cell>
          <cell r="E43">
            <v>1.37</v>
          </cell>
          <cell r="F43">
            <v>45</v>
          </cell>
          <cell r="G43">
            <v>35</v>
          </cell>
          <cell r="H43">
            <v>2.75</v>
          </cell>
          <cell r="I43">
            <v>2.5499999999999998</v>
          </cell>
          <cell r="J43">
            <v>3.25</v>
          </cell>
          <cell r="K43">
            <v>1.37</v>
          </cell>
          <cell r="L43">
            <v>1.37</v>
          </cell>
          <cell r="M43">
            <v>1.45</v>
          </cell>
          <cell r="N43">
            <v>20.25</v>
          </cell>
          <cell r="O43">
            <v>21.45</v>
          </cell>
          <cell r="P43">
            <v>26</v>
          </cell>
          <cell r="Q43">
            <v>505.97</v>
          </cell>
          <cell r="R43">
            <v>505.9</v>
          </cell>
          <cell r="S43">
            <v>0.44800000000000001</v>
          </cell>
          <cell r="T43">
            <v>0.45</v>
          </cell>
          <cell r="U43">
            <v>0.55200000000000005</v>
          </cell>
          <cell r="V43">
            <v>0.55000000000000004</v>
          </cell>
          <cell r="W43">
            <v>17452</v>
          </cell>
          <cell r="X43">
            <v>24000</v>
          </cell>
          <cell r="Y43">
            <v>0.16200000000000001</v>
          </cell>
          <cell r="Z43">
            <v>0.13500000000000001</v>
          </cell>
          <cell r="AA43">
            <v>0.12</v>
          </cell>
          <cell r="AB43">
            <v>0.125</v>
          </cell>
          <cell r="AC43">
            <v>0.01</v>
          </cell>
          <cell r="AD43">
            <v>1.4999999999999999E-2</v>
          </cell>
          <cell r="AE43">
            <v>7.4999999999999997E-2</v>
          </cell>
        </row>
        <row r="44">
          <cell r="B44" t="str">
            <v>PGN</v>
          </cell>
          <cell r="C44" t="str">
            <v>Progress Energy</v>
          </cell>
          <cell r="E44">
            <v>2.48</v>
          </cell>
          <cell r="F44">
            <v>50</v>
          </cell>
          <cell r="G44">
            <v>35</v>
          </cell>
          <cell r="H44">
            <v>3.1</v>
          </cell>
          <cell r="I44">
            <v>3.15</v>
          </cell>
          <cell r="J44">
            <v>3.6</v>
          </cell>
          <cell r="K44">
            <v>2.48</v>
          </cell>
          <cell r="L44">
            <v>2.52</v>
          </cell>
          <cell r="M44">
            <v>2.6</v>
          </cell>
          <cell r="N44">
            <v>36.15</v>
          </cell>
          <cell r="O44">
            <v>36.9</v>
          </cell>
          <cell r="P44">
            <v>40.5</v>
          </cell>
          <cell r="Q44">
            <v>293</v>
          </cell>
          <cell r="R44">
            <v>300</v>
          </cell>
          <cell r="S44">
            <v>0.55000000000000004</v>
          </cell>
          <cell r="T44">
            <v>0.53</v>
          </cell>
          <cell r="U44">
            <v>0.44600000000000001</v>
          </cell>
          <cell r="V44">
            <v>0.47</v>
          </cell>
          <cell r="W44">
            <v>22253</v>
          </cell>
          <cell r="X44">
            <v>26000</v>
          </cell>
          <cell r="Y44">
            <v>8.5999999999999993E-2</v>
          </cell>
          <cell r="Z44">
            <v>8.5000000000000006E-2</v>
          </cell>
          <cell r="AA44">
            <v>8.5000000000000006E-2</v>
          </cell>
          <cell r="AB44">
            <v>0.09</v>
          </cell>
          <cell r="AC44">
            <v>3.5000000000000003E-2</v>
          </cell>
          <cell r="AD44">
            <v>0.01</v>
          </cell>
          <cell r="AE44">
            <v>3.5000000000000003E-2</v>
          </cell>
        </row>
        <row r="45">
          <cell r="B45" t="str">
            <v>PNM</v>
          </cell>
          <cell r="C45" t="str">
            <v>PNM Resources</v>
          </cell>
          <cell r="E45">
            <v>0.5</v>
          </cell>
          <cell r="F45">
            <v>20</v>
          </cell>
          <cell r="G45">
            <v>14</v>
          </cell>
          <cell r="H45">
            <v>1</v>
          </cell>
          <cell r="I45">
            <v>1.2</v>
          </cell>
          <cell r="J45">
            <v>1.5</v>
          </cell>
          <cell r="K45">
            <v>0.5</v>
          </cell>
          <cell r="L45">
            <v>0.6</v>
          </cell>
          <cell r="M45">
            <v>0.8</v>
          </cell>
          <cell r="N45">
            <v>17.8</v>
          </cell>
          <cell r="O45">
            <v>18.7</v>
          </cell>
          <cell r="P45">
            <v>22.3</v>
          </cell>
          <cell r="Q45">
            <v>86.67</v>
          </cell>
          <cell r="R45">
            <v>87</v>
          </cell>
          <cell r="S45">
            <v>0.504</v>
          </cell>
          <cell r="T45">
            <v>0.47499999999999998</v>
          </cell>
          <cell r="U45">
            <v>0.49199999999999999</v>
          </cell>
          <cell r="V45">
            <v>0.52500000000000002</v>
          </cell>
          <cell r="W45">
            <v>3100.3</v>
          </cell>
          <cell r="X45">
            <v>3700</v>
          </cell>
          <cell r="Y45">
            <v>4.2999999999999997E-2</v>
          </cell>
          <cell r="Z45">
            <v>5.5E-2</v>
          </cell>
          <cell r="AA45">
            <v>6.5000000000000002E-2</v>
          </cell>
          <cell r="AB45">
            <v>6.5000000000000002E-2</v>
          </cell>
          <cell r="AC45">
            <v>0.19500000000000001</v>
          </cell>
          <cell r="AD45">
            <v>7.0000000000000007E-2</v>
          </cell>
          <cell r="AE45">
            <v>0.03</v>
          </cell>
        </row>
        <row r="46">
          <cell r="B46" t="str">
            <v>PNW</v>
          </cell>
          <cell r="C46" t="str">
            <v>Pinnacle West Capital</v>
          </cell>
          <cell r="E46">
            <v>2.1</v>
          </cell>
          <cell r="F46">
            <v>50</v>
          </cell>
          <cell r="G46">
            <v>35</v>
          </cell>
          <cell r="H46">
            <v>2.75</v>
          </cell>
          <cell r="I46">
            <v>3.25</v>
          </cell>
          <cell r="J46">
            <v>3.5</v>
          </cell>
          <cell r="K46">
            <v>2.1</v>
          </cell>
          <cell r="L46">
            <v>2.1</v>
          </cell>
          <cell r="M46">
            <v>2.2999999999999998</v>
          </cell>
          <cell r="N46">
            <v>34.5</v>
          </cell>
          <cell r="O46">
            <v>35.6</v>
          </cell>
          <cell r="P46">
            <v>39.25</v>
          </cell>
          <cell r="Q46">
            <v>108.77</v>
          </cell>
          <cell r="R46">
            <v>123</v>
          </cell>
          <cell r="S46">
            <v>0.45300000000000001</v>
          </cell>
          <cell r="T46">
            <v>0.46</v>
          </cell>
          <cell r="U46">
            <v>0.54700000000000004</v>
          </cell>
          <cell r="V46">
            <v>0.54</v>
          </cell>
          <cell r="W46">
            <v>6729.1</v>
          </cell>
          <cell r="X46">
            <v>8950</v>
          </cell>
          <cell r="Y46">
            <v>0.09</v>
          </cell>
          <cell r="Z46">
            <v>0.08</v>
          </cell>
          <cell r="AA46">
            <v>0.09</v>
          </cell>
          <cell r="AB46">
            <v>0.09</v>
          </cell>
          <cell r="AC46">
            <v>0.06</v>
          </cell>
          <cell r="AD46">
            <v>1.4999999999999999E-2</v>
          </cell>
          <cell r="AE46">
            <v>2.5000000000000001E-2</v>
          </cell>
        </row>
        <row r="47">
          <cell r="B47" t="str">
            <v>POM</v>
          </cell>
          <cell r="C47" t="str">
            <v>Pepco Holdings</v>
          </cell>
          <cell r="E47">
            <v>1.08</v>
          </cell>
          <cell r="F47">
            <v>30</v>
          </cell>
          <cell r="G47">
            <v>18</v>
          </cell>
          <cell r="H47">
            <v>1.25</v>
          </cell>
          <cell r="I47">
            <v>1.2</v>
          </cell>
          <cell r="J47">
            <v>1.65</v>
          </cell>
          <cell r="K47">
            <v>1.08</v>
          </cell>
          <cell r="L47">
            <v>1.08</v>
          </cell>
          <cell r="M47">
            <v>1.1599999999999999</v>
          </cell>
          <cell r="N47">
            <v>19</v>
          </cell>
          <cell r="O47">
            <v>20</v>
          </cell>
          <cell r="P47">
            <v>21.2</v>
          </cell>
          <cell r="Q47">
            <v>225.08</v>
          </cell>
          <cell r="R47">
            <v>250</v>
          </cell>
          <cell r="S47">
            <v>0.49</v>
          </cell>
          <cell r="T47">
            <v>0.48</v>
          </cell>
          <cell r="U47">
            <v>0.51</v>
          </cell>
          <cell r="V47">
            <v>0.52</v>
          </cell>
          <cell r="W47">
            <v>8292</v>
          </cell>
          <cell r="X47">
            <v>10200</v>
          </cell>
          <cell r="Y47">
            <v>6.5000000000000002E-2</v>
          </cell>
          <cell r="Z47">
            <v>6.5000000000000002E-2</v>
          </cell>
          <cell r="AA47">
            <v>0.06</v>
          </cell>
          <cell r="AB47">
            <v>7.4999999999999997E-2</v>
          </cell>
          <cell r="AC47">
            <v>2.5000000000000001E-2</v>
          </cell>
          <cell r="AD47">
            <v>0.01</v>
          </cell>
          <cell r="AE47">
            <v>0.02</v>
          </cell>
        </row>
        <row r="48">
          <cell r="B48" t="str">
            <v>POR</v>
          </cell>
          <cell r="C48" t="str">
            <v>Portland General Elec.</v>
          </cell>
          <cell r="E48">
            <v>1.06</v>
          </cell>
          <cell r="F48">
            <v>30</v>
          </cell>
          <cell r="G48">
            <v>20</v>
          </cell>
          <cell r="H48">
            <v>2</v>
          </cell>
          <cell r="I48">
            <v>2.0499999999999998</v>
          </cell>
          <cell r="J48">
            <v>2.25</v>
          </cell>
          <cell r="K48">
            <v>1.06</v>
          </cell>
          <cell r="L48">
            <v>1.08</v>
          </cell>
          <cell r="M48">
            <v>1.2</v>
          </cell>
          <cell r="N48">
            <v>22.05</v>
          </cell>
          <cell r="O48">
            <v>22.95</v>
          </cell>
          <cell r="P48">
            <v>25.75</v>
          </cell>
          <cell r="Q48">
            <v>75.319999999999993</v>
          </cell>
          <cell r="R48">
            <v>76.5</v>
          </cell>
          <cell r="S48">
            <v>0.53</v>
          </cell>
          <cell r="T48">
            <v>0.52</v>
          </cell>
          <cell r="U48">
            <v>0.47</v>
          </cell>
          <cell r="V48">
            <v>0.48</v>
          </cell>
          <cell r="W48">
            <v>3390</v>
          </cell>
          <cell r="X48">
            <v>4100</v>
          </cell>
          <cell r="Y48">
            <v>7.9000000000000001E-2</v>
          </cell>
          <cell r="Z48">
            <v>0.09</v>
          </cell>
          <cell r="AA48">
            <v>0.09</v>
          </cell>
          <cell r="AB48">
            <v>0.09</v>
          </cell>
          <cell r="AC48">
            <v>7.4999999999999997E-2</v>
          </cell>
          <cell r="AD48">
            <v>0.03</v>
          </cell>
          <cell r="AE48">
            <v>3.5000000000000003E-2</v>
          </cell>
        </row>
        <row r="49">
          <cell r="B49" t="str">
            <v>PPL</v>
          </cell>
          <cell r="C49" t="str">
            <v>PPL Corp.</v>
          </cell>
          <cell r="E49">
            <v>1.4</v>
          </cell>
          <cell r="F49">
            <v>45</v>
          </cell>
          <cell r="G49">
            <v>30</v>
          </cell>
          <cell r="H49">
            <v>2.5499999999999998</v>
          </cell>
          <cell r="I49">
            <v>2.7</v>
          </cell>
          <cell r="J49">
            <v>3</v>
          </cell>
          <cell r="K49">
            <v>1.4</v>
          </cell>
          <cell r="L49">
            <v>1.4</v>
          </cell>
          <cell r="M49">
            <v>1.7</v>
          </cell>
          <cell r="N49">
            <v>19.350000000000001</v>
          </cell>
          <cell r="O49">
            <v>20.7</v>
          </cell>
          <cell r="P49">
            <v>26</v>
          </cell>
          <cell r="Q49">
            <v>483.39</v>
          </cell>
          <cell r="R49">
            <v>680</v>
          </cell>
          <cell r="S49">
            <v>0.59</v>
          </cell>
          <cell r="T49">
            <v>0.5</v>
          </cell>
          <cell r="U49">
            <v>0.39800000000000002</v>
          </cell>
          <cell r="V49">
            <v>0.495</v>
          </cell>
          <cell r="W49">
            <v>20621</v>
          </cell>
          <cell r="X49">
            <v>36000</v>
          </cell>
          <cell r="Y49">
            <v>0.12</v>
          </cell>
          <cell r="Z49">
            <v>0.125</v>
          </cell>
          <cell r="AA49">
            <v>0.13</v>
          </cell>
          <cell r="AB49">
            <v>0.12</v>
          </cell>
          <cell r="AC49">
            <v>7.0000000000000007E-2</v>
          </cell>
          <cell r="AD49">
            <v>3.5000000000000003E-2</v>
          </cell>
          <cell r="AE49">
            <v>9.5000000000000001E-2</v>
          </cell>
        </row>
        <row r="50">
          <cell r="B50" t="str">
            <v>SCG</v>
          </cell>
          <cell r="C50" t="str">
            <v>SCANA Corp.</v>
          </cell>
          <cell r="E50">
            <v>1.94</v>
          </cell>
          <cell r="F50">
            <v>55</v>
          </cell>
          <cell r="G50">
            <v>40</v>
          </cell>
          <cell r="H50">
            <v>3.05</v>
          </cell>
          <cell r="I50">
            <v>3.15</v>
          </cell>
          <cell r="J50">
            <v>3.5</v>
          </cell>
          <cell r="K50">
            <v>1.94</v>
          </cell>
          <cell r="L50">
            <v>1.98</v>
          </cell>
          <cell r="M50">
            <v>2.1</v>
          </cell>
          <cell r="N50">
            <v>30.4</v>
          </cell>
          <cell r="O50">
            <v>32.049999999999997</v>
          </cell>
          <cell r="P50">
            <v>37.25</v>
          </cell>
          <cell r="Q50">
            <v>127</v>
          </cell>
          <cell r="R50">
            <v>155</v>
          </cell>
          <cell r="S50">
            <v>0.52900000000000003</v>
          </cell>
          <cell r="T50">
            <v>0.505</v>
          </cell>
          <cell r="U50">
            <v>0.47099999999999997</v>
          </cell>
          <cell r="V50">
            <v>0.495</v>
          </cell>
          <cell r="W50">
            <v>7854</v>
          </cell>
          <cell r="X50">
            <v>11650</v>
          </cell>
          <cell r="Y50">
            <v>0.10199999999999999</v>
          </cell>
          <cell r="Z50">
            <v>0.1</v>
          </cell>
          <cell r="AA50">
            <v>9.5000000000000001E-2</v>
          </cell>
          <cell r="AB50">
            <v>0.09</v>
          </cell>
          <cell r="AC50">
            <v>0.03</v>
          </cell>
          <cell r="AD50">
            <v>0.02</v>
          </cell>
          <cell r="AE50">
            <v>0.05</v>
          </cell>
        </row>
        <row r="51">
          <cell r="B51" t="str">
            <v>SO</v>
          </cell>
          <cell r="C51" t="str">
            <v>Southern Company</v>
          </cell>
          <cell r="E51">
            <v>1.87</v>
          </cell>
          <cell r="F51">
            <v>50</v>
          </cell>
          <cell r="G51">
            <v>40</v>
          </cell>
          <cell r="H51">
            <v>2.5499999999999998</v>
          </cell>
          <cell r="I51">
            <v>2.7</v>
          </cell>
          <cell r="J51">
            <v>3.25</v>
          </cell>
          <cell r="K51">
            <v>1.87</v>
          </cell>
          <cell r="L51">
            <v>1.94</v>
          </cell>
          <cell r="M51">
            <v>2.2000000000000002</v>
          </cell>
          <cell r="N51">
            <v>20.149999999999999</v>
          </cell>
          <cell r="O51">
            <v>21.25</v>
          </cell>
          <cell r="P51">
            <v>25</v>
          </cell>
          <cell r="Q51">
            <v>843.34</v>
          </cell>
          <cell r="R51">
            <v>910</v>
          </cell>
          <cell r="S51">
            <v>0.51200000000000001</v>
          </cell>
          <cell r="T51">
            <v>0.52500000000000002</v>
          </cell>
          <cell r="U51">
            <v>0.45700000000000002</v>
          </cell>
          <cell r="V51">
            <v>0.45500000000000002</v>
          </cell>
          <cell r="W51">
            <v>35438</v>
          </cell>
          <cell r="X51">
            <v>49800</v>
          </cell>
          <cell r="Y51">
            <v>0.122</v>
          </cell>
          <cell r="Z51">
            <v>0.125</v>
          </cell>
          <cell r="AA51">
            <v>0.125</v>
          </cell>
          <cell r="AB51">
            <v>0.13</v>
          </cell>
          <cell r="AC51">
            <v>0.06</v>
          </cell>
          <cell r="AD51">
            <v>0.04</v>
          </cell>
          <cell r="AE51">
            <v>5.5E-2</v>
          </cell>
        </row>
        <row r="52">
          <cell r="B52" t="str">
            <v>SRE</v>
          </cell>
          <cell r="C52" t="str">
            <v>Sempra Energy</v>
          </cell>
          <cell r="E52">
            <v>1.92</v>
          </cell>
          <cell r="F52">
            <v>80</v>
          </cell>
          <cell r="G52">
            <v>60</v>
          </cell>
          <cell r="H52">
            <v>4.2</v>
          </cell>
          <cell r="I52">
            <v>4.5</v>
          </cell>
          <cell r="J52">
            <v>5.5</v>
          </cell>
          <cell r="K52">
            <v>1.92</v>
          </cell>
          <cell r="L52">
            <v>2.08</v>
          </cell>
          <cell r="M52">
            <v>2.5</v>
          </cell>
          <cell r="N52">
            <v>41.05</v>
          </cell>
          <cell r="O52">
            <v>43.5</v>
          </cell>
          <cell r="P52">
            <v>52.25</v>
          </cell>
          <cell r="Q52">
            <v>240.45</v>
          </cell>
          <cell r="R52">
            <v>246</v>
          </cell>
          <cell r="S52">
            <v>0.49399999999999999</v>
          </cell>
          <cell r="T52">
            <v>0.49</v>
          </cell>
          <cell r="U52">
            <v>0.496</v>
          </cell>
          <cell r="V52">
            <v>0.51</v>
          </cell>
          <cell r="W52">
            <v>18186</v>
          </cell>
          <cell r="X52">
            <v>25200</v>
          </cell>
          <cell r="Y52">
            <v>0.111</v>
          </cell>
          <cell r="Z52">
            <v>0.105</v>
          </cell>
          <cell r="AA52">
            <v>0.105</v>
          </cell>
          <cell r="AB52">
            <v>0.105</v>
          </cell>
          <cell r="AC52">
            <v>3.5000000000000003E-2</v>
          </cell>
          <cell r="AD52">
            <v>0.09</v>
          </cell>
          <cell r="AE52">
            <v>6.5000000000000002E-2</v>
          </cell>
        </row>
        <row r="53">
          <cell r="B53" t="str">
            <v>TE</v>
          </cell>
          <cell r="C53" t="str">
            <v>TECO Energy</v>
          </cell>
          <cell r="E53">
            <v>0.85</v>
          </cell>
          <cell r="F53">
            <v>25</v>
          </cell>
          <cell r="G53">
            <v>18</v>
          </cell>
          <cell r="H53">
            <v>1.3</v>
          </cell>
          <cell r="I53">
            <v>1.45</v>
          </cell>
          <cell r="J53">
            <v>1.75</v>
          </cell>
          <cell r="K53">
            <v>0.85</v>
          </cell>
          <cell r="L53">
            <v>0.89</v>
          </cell>
          <cell r="M53">
            <v>1.05</v>
          </cell>
          <cell r="N53">
            <v>10.55</v>
          </cell>
          <cell r="O53">
            <v>11.1</v>
          </cell>
          <cell r="P53">
            <v>13.25</v>
          </cell>
          <cell r="Q53">
            <v>214.9</v>
          </cell>
          <cell r="R53">
            <v>220</v>
          </cell>
          <cell r="S53">
            <v>0.59199999999999997</v>
          </cell>
          <cell r="T53">
            <v>0.52500000000000002</v>
          </cell>
          <cell r="U53">
            <v>0.40799999999999997</v>
          </cell>
          <cell r="V53">
            <v>0.47499999999999998</v>
          </cell>
          <cell r="W53">
            <v>5317.8</v>
          </cell>
          <cell r="X53">
            <v>6125</v>
          </cell>
          <cell r="Y53">
            <v>0.112</v>
          </cell>
          <cell r="Z53">
            <v>0.125</v>
          </cell>
          <cell r="AA53">
            <v>0.13</v>
          </cell>
          <cell r="AB53">
            <v>0.14000000000000001</v>
          </cell>
          <cell r="AC53">
            <v>0.105</v>
          </cell>
          <cell r="AD53">
            <v>4.4999999999999998E-2</v>
          </cell>
          <cell r="AE53">
            <v>0.05</v>
          </cell>
        </row>
        <row r="54">
          <cell r="B54" t="str">
            <v>TEG</v>
          </cell>
          <cell r="C54" t="str">
            <v>Integrys Energy Group</v>
          </cell>
          <cell r="E54">
            <v>2.72</v>
          </cell>
          <cell r="F54">
            <v>55</v>
          </cell>
          <cell r="G54">
            <v>40</v>
          </cell>
          <cell r="H54">
            <v>3.3</v>
          </cell>
          <cell r="I54">
            <v>3.5</v>
          </cell>
          <cell r="J54">
            <v>4</v>
          </cell>
          <cell r="K54">
            <v>2.72</v>
          </cell>
          <cell r="L54">
            <v>2.72</v>
          </cell>
          <cell r="M54">
            <v>2.72</v>
          </cell>
          <cell r="N54">
            <v>37.799999999999997</v>
          </cell>
          <cell r="O54">
            <v>38.65</v>
          </cell>
          <cell r="P54">
            <v>41.75</v>
          </cell>
          <cell r="Q54">
            <v>77.349999999999994</v>
          </cell>
          <cell r="R54">
            <v>78.3</v>
          </cell>
          <cell r="S54">
            <v>0.42199999999999999</v>
          </cell>
          <cell r="T54">
            <v>0.45</v>
          </cell>
          <cell r="U54">
            <v>0.56799999999999995</v>
          </cell>
          <cell r="V54">
            <v>0.54500000000000004</v>
          </cell>
          <cell r="W54">
            <v>5118.5</v>
          </cell>
          <cell r="X54">
            <v>6025</v>
          </cell>
          <cell r="Y54">
            <v>8.6999999999999994E-2</v>
          </cell>
          <cell r="Z54">
            <v>0.09</v>
          </cell>
          <cell r="AA54">
            <v>0.09</v>
          </cell>
          <cell r="AB54">
            <v>9.5000000000000001E-2</v>
          </cell>
          <cell r="AC54">
            <v>0.09</v>
          </cell>
          <cell r="AD54">
            <v>0</v>
          </cell>
          <cell r="AE54">
            <v>1.4999999999999999E-2</v>
          </cell>
        </row>
        <row r="55">
          <cell r="B55" t="str">
            <v>UIL</v>
          </cell>
          <cell r="C55" t="str">
            <v>UIL Holdings</v>
          </cell>
          <cell r="E55">
            <v>1.73</v>
          </cell>
          <cell r="F55">
            <v>45</v>
          </cell>
          <cell r="G55">
            <v>30</v>
          </cell>
          <cell r="H55">
            <v>1.95</v>
          </cell>
          <cell r="I55">
            <v>2.2000000000000002</v>
          </cell>
          <cell r="J55">
            <v>2.35</v>
          </cell>
          <cell r="K55">
            <v>1.73</v>
          </cell>
          <cell r="L55">
            <v>1.73</v>
          </cell>
          <cell r="M55">
            <v>1.73</v>
          </cell>
          <cell r="N55">
            <v>24</v>
          </cell>
          <cell r="O55">
            <v>24.6</v>
          </cell>
          <cell r="P55">
            <v>27</v>
          </cell>
          <cell r="Q55">
            <v>50.51</v>
          </cell>
          <cell r="R55">
            <v>50</v>
          </cell>
          <cell r="S55">
            <v>0.58399999999999996</v>
          </cell>
          <cell r="T55">
            <v>0.58499999999999996</v>
          </cell>
          <cell r="U55">
            <v>0.41599999999999998</v>
          </cell>
          <cell r="V55">
            <v>0.41499999999999998</v>
          </cell>
          <cell r="W55">
            <v>2587.9</v>
          </cell>
          <cell r="X55">
            <v>3250</v>
          </cell>
          <cell r="Y55">
            <v>6.5000000000000002E-2</v>
          </cell>
          <cell r="Z55">
            <v>8.5000000000000006E-2</v>
          </cell>
          <cell r="AA55">
            <v>0.09</v>
          </cell>
          <cell r="AB55">
            <v>0.09</v>
          </cell>
          <cell r="AC55">
            <v>0.03</v>
          </cell>
          <cell r="AD55">
            <v>0</v>
          </cell>
          <cell r="AE55">
            <v>5.5E-2</v>
          </cell>
        </row>
        <row r="56">
          <cell r="B56" t="str">
            <v>UNS</v>
          </cell>
          <cell r="C56" t="str">
            <v>Unisource Energy</v>
          </cell>
          <cell r="E56">
            <v>1.68</v>
          </cell>
          <cell r="F56">
            <v>75</v>
          </cell>
          <cell r="G56">
            <v>50</v>
          </cell>
          <cell r="H56">
            <v>2.75</v>
          </cell>
          <cell r="I56">
            <v>2.7</v>
          </cell>
          <cell r="J56">
            <v>3.4</v>
          </cell>
          <cell r="K56">
            <v>1.68</v>
          </cell>
          <cell r="L56">
            <v>1.76</v>
          </cell>
          <cell r="M56">
            <v>2.08</v>
          </cell>
          <cell r="N56">
            <v>23.25</v>
          </cell>
          <cell r="O56">
            <v>24.45</v>
          </cell>
          <cell r="P56">
            <v>27.65</v>
          </cell>
          <cell r="Q56">
            <v>36.54</v>
          </cell>
          <cell r="R56">
            <v>38</v>
          </cell>
          <cell r="S56">
            <v>0.68500000000000005</v>
          </cell>
          <cell r="T56">
            <v>0.62</v>
          </cell>
          <cell r="U56">
            <v>0.315</v>
          </cell>
          <cell r="V56">
            <v>0.38</v>
          </cell>
          <cell r="W56">
            <v>2602.8000000000002</v>
          </cell>
          <cell r="X56">
            <v>2750</v>
          </cell>
          <cell r="Y56">
            <v>0.13600000000000001</v>
          </cell>
          <cell r="Z56">
            <v>0.115</v>
          </cell>
          <cell r="AA56">
            <v>0.115</v>
          </cell>
          <cell r="AB56">
            <v>0.125</v>
          </cell>
          <cell r="AC56">
            <v>9.5000000000000001E-2</v>
          </cell>
          <cell r="AD56">
            <v>0.09</v>
          </cell>
          <cell r="AE56">
            <v>0.05</v>
          </cell>
        </row>
        <row r="57">
          <cell r="B57" t="str">
            <v>VVC</v>
          </cell>
          <cell r="C57" t="str">
            <v>Vectren Corp.</v>
          </cell>
          <cell r="E57">
            <v>1.39</v>
          </cell>
          <cell r="F57">
            <v>40</v>
          </cell>
          <cell r="G57">
            <v>30</v>
          </cell>
          <cell r="H57">
            <v>1.72</v>
          </cell>
          <cell r="I57">
            <v>1.9</v>
          </cell>
          <cell r="J57">
            <v>2.2999999999999998</v>
          </cell>
          <cell r="K57">
            <v>1.39</v>
          </cell>
          <cell r="L57">
            <v>1.41</v>
          </cell>
          <cell r="M57">
            <v>1.6</v>
          </cell>
          <cell r="N57">
            <v>17.899999999999999</v>
          </cell>
          <cell r="O57">
            <v>18.649999999999999</v>
          </cell>
          <cell r="P57">
            <v>21.2</v>
          </cell>
          <cell r="Q57">
            <v>81.7</v>
          </cell>
          <cell r="R57">
            <v>85</v>
          </cell>
          <cell r="S57">
            <v>0.499</v>
          </cell>
          <cell r="T57">
            <v>0.5</v>
          </cell>
          <cell r="U57">
            <v>0.501</v>
          </cell>
          <cell r="V57">
            <v>0.5</v>
          </cell>
          <cell r="W57">
            <v>2874</v>
          </cell>
          <cell r="X57">
            <v>3600</v>
          </cell>
          <cell r="Y57">
            <v>9.2999999999999999E-2</v>
          </cell>
          <cell r="Z57">
            <v>9.5000000000000001E-2</v>
          </cell>
          <cell r="AA57">
            <v>0.1</v>
          </cell>
          <cell r="AB57">
            <v>0.11</v>
          </cell>
          <cell r="AC57">
            <v>5.5E-2</v>
          </cell>
          <cell r="AD57">
            <v>0.03</v>
          </cell>
          <cell r="AE57">
            <v>3.5000000000000003E-2</v>
          </cell>
        </row>
        <row r="58">
          <cell r="B58" t="str">
            <v>WEC</v>
          </cell>
          <cell r="C58" t="str">
            <v>Wisconsin Energy</v>
          </cell>
          <cell r="E58">
            <v>1.04</v>
          </cell>
          <cell r="F58">
            <v>45</v>
          </cell>
          <cell r="G58">
            <v>35</v>
          </cell>
          <cell r="H58">
            <v>2.15</v>
          </cell>
          <cell r="I58">
            <v>2.25</v>
          </cell>
          <cell r="J58">
            <v>2.75</v>
          </cell>
          <cell r="K58">
            <v>1.04</v>
          </cell>
          <cell r="L58">
            <v>1.1399999999999999</v>
          </cell>
          <cell r="M58">
            <v>1.65</v>
          </cell>
          <cell r="N58">
            <v>17.05</v>
          </cell>
          <cell r="O58">
            <v>17.600000000000001</v>
          </cell>
          <cell r="P58">
            <v>19.75</v>
          </cell>
          <cell r="Q58">
            <v>233.77</v>
          </cell>
          <cell r="R58">
            <v>224</v>
          </cell>
          <cell r="S58">
            <v>0.50600000000000001</v>
          </cell>
          <cell r="T58">
            <v>0.53500000000000003</v>
          </cell>
          <cell r="U58">
            <v>0.49</v>
          </cell>
          <cell r="V58">
            <v>0.46500000000000002</v>
          </cell>
          <cell r="W58">
            <v>7764.5</v>
          </cell>
          <cell r="X58">
            <v>9475</v>
          </cell>
          <cell r="Y58">
            <v>0.12</v>
          </cell>
          <cell r="Z58">
            <v>0.13</v>
          </cell>
          <cell r="AA58">
            <v>0.13</v>
          </cell>
          <cell r="AB58">
            <v>0.14000000000000001</v>
          </cell>
          <cell r="AC58">
            <v>8.5000000000000006E-2</v>
          </cell>
          <cell r="AD58">
            <v>0.16</v>
          </cell>
          <cell r="AE58">
            <v>4.4999999999999998E-2</v>
          </cell>
        </row>
        <row r="59">
          <cell r="B59" t="str">
            <v>WR</v>
          </cell>
          <cell r="C59" t="str">
            <v>Westar Energy</v>
          </cell>
          <cell r="E59">
            <v>1.28</v>
          </cell>
          <cell r="F59">
            <v>35</v>
          </cell>
          <cell r="G59">
            <v>25</v>
          </cell>
          <cell r="H59">
            <v>1.68</v>
          </cell>
          <cell r="I59">
            <v>1.9</v>
          </cell>
          <cell r="J59">
            <v>2.4</v>
          </cell>
          <cell r="K59">
            <v>1.28</v>
          </cell>
          <cell r="L59">
            <v>1.32</v>
          </cell>
          <cell r="M59">
            <v>1.44</v>
          </cell>
          <cell r="N59">
            <v>21.6</v>
          </cell>
          <cell r="O59">
            <v>22.1</v>
          </cell>
          <cell r="P59">
            <v>23.45</v>
          </cell>
          <cell r="Q59">
            <v>112.13</v>
          </cell>
          <cell r="R59">
            <v>128</v>
          </cell>
          <cell r="S59">
            <v>0.53600000000000003</v>
          </cell>
          <cell r="T59">
            <v>0.54</v>
          </cell>
          <cell r="U59">
            <v>0.46400000000000002</v>
          </cell>
          <cell r="V59">
            <v>0.46</v>
          </cell>
          <cell r="W59">
            <v>5180.8</v>
          </cell>
          <cell r="X59">
            <v>6500</v>
          </cell>
          <cell r="Y59">
            <v>8.2000000000000003E-2</v>
          </cell>
          <cell r="Z59">
            <v>7.4999999999999997E-2</v>
          </cell>
          <cell r="AA59">
            <v>8.5000000000000006E-2</v>
          </cell>
          <cell r="AB59">
            <v>0.1</v>
          </cell>
          <cell r="AC59">
            <v>8.5000000000000006E-2</v>
          </cell>
          <cell r="AD59">
            <v>0.03</v>
          </cell>
          <cell r="AE59">
            <v>0.02</v>
          </cell>
        </row>
        <row r="60">
          <cell r="B60" t="str">
            <v>XEL</v>
          </cell>
          <cell r="C60" t="str">
            <v>Xcel Energy, Inc.</v>
          </cell>
          <cell r="E60">
            <v>1.03</v>
          </cell>
          <cell r="F60">
            <v>30</v>
          </cell>
          <cell r="G60">
            <v>20</v>
          </cell>
          <cell r="H60">
            <v>1.75</v>
          </cell>
          <cell r="I60">
            <v>1.85</v>
          </cell>
          <cell r="J60">
            <v>2</v>
          </cell>
          <cell r="K60">
            <v>1.03</v>
          </cell>
          <cell r="L60">
            <v>1.06</v>
          </cell>
          <cell r="M60">
            <v>1.1499999999999999</v>
          </cell>
          <cell r="N60">
            <v>17.5</v>
          </cell>
          <cell r="O60">
            <v>18.3</v>
          </cell>
          <cell r="P60">
            <v>21</v>
          </cell>
          <cell r="Q60">
            <v>482.33</v>
          </cell>
          <cell r="R60">
            <v>498</v>
          </cell>
          <cell r="S60">
            <v>0.53100000000000003</v>
          </cell>
          <cell r="T60">
            <v>0.51500000000000001</v>
          </cell>
          <cell r="U60">
            <v>0.46300000000000002</v>
          </cell>
          <cell r="V60">
            <v>0.48499999999999999</v>
          </cell>
          <cell r="W60">
            <v>17452</v>
          </cell>
          <cell r="X60">
            <v>21500</v>
          </cell>
          <cell r="Y60">
            <v>8.8999999999999996E-2</v>
          </cell>
          <cell r="Z60">
            <v>0.1</v>
          </cell>
          <cell r="AA60">
            <v>0.1</v>
          </cell>
          <cell r="AB60">
            <v>0.1</v>
          </cell>
          <cell r="AC60">
            <v>0.05</v>
          </cell>
          <cell r="AD60">
            <v>0.03</v>
          </cell>
          <cell r="AE60">
            <v>4.4999999999999998E-2</v>
          </cell>
        </row>
      </sheetData>
      <sheetData sheetId="36" refreshError="1">
        <row r="11">
          <cell r="B11" t="str">
            <v>AEE</v>
          </cell>
          <cell r="C11" t="str">
            <v>Ameren Corp.</v>
          </cell>
          <cell r="D11">
            <v>269</v>
          </cell>
          <cell r="E11">
            <v>155</v>
          </cell>
          <cell r="F11">
            <v>6853</v>
          </cell>
          <cell r="G11">
            <v>0</v>
          </cell>
          <cell r="H11">
            <v>154</v>
          </cell>
          <cell r="I11">
            <v>7730</v>
          </cell>
        </row>
        <row r="12">
          <cell r="B12" t="str">
            <v>AEP</v>
          </cell>
          <cell r="C12" t="str">
            <v>American Elec Pwr</v>
          </cell>
          <cell r="D12">
            <v>1346</v>
          </cell>
          <cell r="E12">
            <v>1309</v>
          </cell>
          <cell r="F12">
            <v>15502</v>
          </cell>
          <cell r="G12">
            <v>60</v>
          </cell>
          <cell r="H12">
            <v>0</v>
          </cell>
          <cell r="I12">
            <v>13622</v>
          </cell>
        </row>
        <row r="13">
          <cell r="B13" t="str">
            <v>ALE</v>
          </cell>
          <cell r="C13" t="str">
            <v>ALLETE</v>
          </cell>
          <cell r="D13">
            <v>1</v>
          </cell>
          <cell r="E13">
            <v>13.4</v>
          </cell>
          <cell r="F13">
            <v>771.6</v>
          </cell>
          <cell r="G13">
            <v>0</v>
          </cell>
          <cell r="H13">
            <v>9</v>
          </cell>
          <cell r="I13">
            <v>976</v>
          </cell>
        </row>
        <row r="14">
          <cell r="B14" t="str">
            <v>AVA</v>
          </cell>
          <cell r="C14" t="str">
            <v>Avista Corp.</v>
          </cell>
          <cell r="D14">
            <v>110</v>
          </cell>
          <cell r="E14">
            <v>0.35799999999999998</v>
          </cell>
          <cell r="F14">
            <v>1101.499</v>
          </cell>
          <cell r="G14">
            <v>51.546999999999997</v>
          </cell>
          <cell r="H14">
            <v>46.122</v>
          </cell>
          <cell r="I14">
            <v>1125.7840000000001</v>
          </cell>
        </row>
        <row r="15">
          <cell r="B15" t="str">
            <v>AYE</v>
          </cell>
          <cell r="C15" t="str">
            <v>Allegheny Energy</v>
          </cell>
        </row>
        <row r="16">
          <cell r="B16" t="str">
            <v>BKH</v>
          </cell>
          <cell r="C16" t="str">
            <v>Black Hills Corp.</v>
          </cell>
          <cell r="D16">
            <v>249</v>
          </cell>
          <cell r="E16">
            <v>5.181</v>
          </cell>
          <cell r="F16">
            <v>1186.05</v>
          </cell>
          <cell r="G16">
            <v>0</v>
          </cell>
          <cell r="H16">
            <v>0</v>
          </cell>
          <cell r="I16">
            <v>1100.27</v>
          </cell>
        </row>
        <row r="17">
          <cell r="B17" t="str">
            <v>CEG</v>
          </cell>
          <cell r="C17" t="str">
            <v>Constellation Energy</v>
          </cell>
          <cell r="D17">
            <v>32.4</v>
          </cell>
          <cell r="E17">
            <v>245.6</v>
          </cell>
          <cell r="F17">
            <v>4054.2</v>
          </cell>
          <cell r="G17">
            <v>190</v>
          </cell>
          <cell r="H17">
            <v>88.8</v>
          </cell>
          <cell r="I17">
            <v>7829.2</v>
          </cell>
        </row>
        <row r="18">
          <cell r="B18" t="str">
            <v>CHG</v>
          </cell>
          <cell r="C18" t="str">
            <v>CH Energy Group</v>
          </cell>
        </row>
        <row r="19">
          <cell r="B19" t="str">
            <v>CMS</v>
          </cell>
          <cell r="C19" t="str">
            <v>CMS Energy</v>
          </cell>
          <cell r="D19">
            <v>0</v>
          </cell>
          <cell r="E19">
            <v>750</v>
          </cell>
          <cell r="F19">
            <v>6448</v>
          </cell>
          <cell r="G19">
            <v>0</v>
          </cell>
          <cell r="H19">
            <v>44</v>
          </cell>
          <cell r="I19">
            <v>2793</v>
          </cell>
        </row>
        <row r="20">
          <cell r="B20" t="str">
            <v>CNL</v>
          </cell>
          <cell r="C20" t="str">
            <v>Cleco Corp.</v>
          </cell>
          <cell r="D20">
            <v>150</v>
          </cell>
          <cell r="E20">
            <v>12.269</v>
          </cell>
          <cell r="F20">
            <v>1399.7090000000001</v>
          </cell>
          <cell r="G20">
            <v>1.0289999999999999</v>
          </cell>
          <cell r="H20">
            <v>0</v>
          </cell>
          <cell r="I20">
            <v>1317.1780000000001</v>
          </cell>
        </row>
        <row r="21">
          <cell r="B21" t="str">
            <v>CNP</v>
          </cell>
          <cell r="C21" t="str">
            <v>CenterPoint Energy</v>
          </cell>
          <cell r="D21">
            <v>53</v>
          </cell>
          <cell r="E21">
            <v>428</v>
          </cell>
          <cell r="F21">
            <v>9001</v>
          </cell>
          <cell r="G21">
            <v>0</v>
          </cell>
          <cell r="H21">
            <v>0</v>
          </cell>
          <cell r="I21">
            <v>3198</v>
          </cell>
        </row>
        <row r="22">
          <cell r="B22" t="str">
            <v>CV</v>
          </cell>
          <cell r="C22" t="str">
            <v xml:space="preserve">Central Vermont P S </v>
          </cell>
        </row>
        <row r="23">
          <cell r="B23" t="str">
            <v>D</v>
          </cell>
          <cell r="C23" t="str">
            <v>Dominion Resources</v>
          </cell>
          <cell r="D23">
            <v>1386</v>
          </cell>
          <cell r="E23">
            <v>497</v>
          </cell>
          <cell r="F23">
            <v>15758</v>
          </cell>
          <cell r="G23">
            <v>257</v>
          </cell>
          <cell r="H23">
            <v>0</v>
          </cell>
          <cell r="I23">
            <v>11997</v>
          </cell>
        </row>
        <row r="24">
          <cell r="B24" t="str">
            <v>DPL</v>
          </cell>
          <cell r="C24" t="str">
            <v>DPL, Inc.</v>
          </cell>
          <cell r="D24">
            <v>0</v>
          </cell>
          <cell r="E24">
            <v>297.5</v>
          </cell>
          <cell r="F24">
            <v>1026.5999999999999</v>
          </cell>
          <cell r="G24">
            <v>22.9</v>
          </cell>
          <cell r="H24">
            <v>0</v>
          </cell>
          <cell r="I24">
            <v>1218.5</v>
          </cell>
        </row>
        <row r="25">
          <cell r="B25" t="str">
            <v>DTE</v>
          </cell>
          <cell r="C25" t="str">
            <v>DTE Energy Co.</v>
          </cell>
          <cell r="D25">
            <v>150</v>
          </cell>
          <cell r="E25">
            <v>925</v>
          </cell>
          <cell r="F25">
            <v>6114</v>
          </cell>
          <cell r="G25">
            <v>289</v>
          </cell>
          <cell r="H25">
            <v>45</v>
          </cell>
          <cell r="I25">
            <v>6722</v>
          </cell>
        </row>
        <row r="26">
          <cell r="B26" t="str">
            <v>DUK</v>
          </cell>
          <cell r="C26" t="str">
            <v>Duke Energy Corp.</v>
          </cell>
        </row>
        <row r="27">
          <cell r="B27" t="str">
            <v>ED</v>
          </cell>
          <cell r="C27" t="str">
            <v>Consolidated Edison</v>
          </cell>
          <cell r="D27">
            <v>0</v>
          </cell>
          <cell r="E27">
            <v>5</v>
          </cell>
          <cell r="F27">
            <v>10671</v>
          </cell>
          <cell r="G27">
            <v>213</v>
          </cell>
          <cell r="H27">
            <v>0</v>
          </cell>
          <cell r="I27">
            <v>11061</v>
          </cell>
        </row>
        <row r="28">
          <cell r="B28" t="str">
            <v>EDE</v>
          </cell>
          <cell r="C28" t="str">
            <v>Empire District Elec</v>
          </cell>
          <cell r="D28">
            <v>24</v>
          </cell>
          <cell r="E28">
            <v>0.88100000000000001</v>
          </cell>
          <cell r="F28">
            <v>693.072</v>
          </cell>
          <cell r="G28">
            <v>0</v>
          </cell>
          <cell r="H28">
            <v>0</v>
          </cell>
          <cell r="I28">
            <v>657.62400000000002</v>
          </cell>
        </row>
        <row r="29">
          <cell r="B29" t="str">
            <v>EE</v>
          </cell>
          <cell r="C29" t="str">
            <v>El Paso Electric</v>
          </cell>
        </row>
        <row r="30">
          <cell r="B30" t="str">
            <v>EIX</v>
          </cell>
          <cell r="C30" t="str">
            <v>Edison International</v>
          </cell>
          <cell r="D30">
            <v>115</v>
          </cell>
          <cell r="E30">
            <v>48</v>
          </cell>
          <cell r="F30">
            <v>12371</v>
          </cell>
          <cell r="G30">
            <v>907</v>
          </cell>
          <cell r="H30">
            <v>4</v>
          </cell>
          <cell r="I30">
            <v>10583</v>
          </cell>
        </row>
        <row r="31">
          <cell r="B31" t="str">
            <v>ETR</v>
          </cell>
          <cell r="C31" t="str">
            <v>Entergy Corp.</v>
          </cell>
          <cell r="D31">
            <v>154.13499999999999</v>
          </cell>
          <cell r="E31">
            <v>299.548</v>
          </cell>
          <cell r="F31">
            <v>10386.026</v>
          </cell>
          <cell r="G31">
            <v>310.738</v>
          </cell>
          <cell r="H31">
            <v>0</v>
          </cell>
          <cell r="I31">
            <v>8496.4</v>
          </cell>
        </row>
        <row r="32">
          <cell r="B32" t="str">
            <v>EXC</v>
          </cell>
          <cell r="C32" t="str">
            <v>Exelon Corp.</v>
          </cell>
          <cell r="D32">
            <v>225</v>
          </cell>
          <cell r="E32">
            <v>599</v>
          </cell>
          <cell r="F32">
            <v>11614</v>
          </cell>
          <cell r="G32">
            <v>87</v>
          </cell>
          <cell r="H32">
            <v>3</v>
          </cell>
          <cell r="I32">
            <v>13560</v>
          </cell>
        </row>
        <row r="33">
          <cell r="B33" t="str">
            <v>FE</v>
          </cell>
          <cell r="C33" t="str">
            <v>FirstEnergy Corp.</v>
          </cell>
          <cell r="D33">
            <v>700</v>
          </cell>
          <cell r="E33">
            <v>1486</v>
          </cell>
          <cell r="F33">
            <v>12579</v>
          </cell>
          <cell r="G33">
            <v>0</v>
          </cell>
          <cell r="H33">
            <v>-32</v>
          </cell>
          <cell r="I33">
            <v>8545</v>
          </cell>
        </row>
        <row r="34">
          <cell r="B34" t="str">
            <v>GXP</v>
          </cell>
          <cell r="C34" t="str">
            <v>Great Plains Energy</v>
          </cell>
          <cell r="D34">
            <v>368</v>
          </cell>
          <cell r="E34">
            <v>485.7</v>
          </cell>
          <cell r="F34">
            <v>2942.7</v>
          </cell>
          <cell r="G34">
            <v>39</v>
          </cell>
          <cell r="H34">
            <v>1.2</v>
          </cell>
          <cell r="I34">
            <v>2885.9</v>
          </cell>
        </row>
        <row r="35">
          <cell r="B35" t="str">
            <v>HE</v>
          </cell>
          <cell r="C35" t="str">
            <v>Hawaiian Elec.</v>
          </cell>
          <cell r="D35">
            <v>24.922999999999998</v>
          </cell>
          <cell r="E35">
            <v>0</v>
          </cell>
          <cell r="F35">
            <v>1364.942</v>
          </cell>
          <cell r="G35">
            <v>34.292999999999999</v>
          </cell>
          <cell r="H35">
            <v>0</v>
          </cell>
          <cell r="I35">
            <v>1483.6369999999999</v>
          </cell>
        </row>
        <row r="36">
          <cell r="B36" t="str">
            <v>IDA</v>
          </cell>
          <cell r="C36" t="str">
            <v>IDACORP, Inc.</v>
          </cell>
          <cell r="D36">
            <v>66.900000000000006</v>
          </cell>
          <cell r="E36">
            <v>122.572</v>
          </cell>
          <cell r="F36">
            <v>1488.287</v>
          </cell>
          <cell r="G36">
            <v>0</v>
          </cell>
          <cell r="H36">
            <v>3.871</v>
          </cell>
          <cell r="I36">
            <v>1532.1130000000001</v>
          </cell>
        </row>
        <row r="37">
          <cell r="B37" t="str">
            <v>ITC</v>
          </cell>
          <cell r="C37" t="str">
            <v>ITC Holdings Corp.</v>
          </cell>
          <cell r="D37">
            <v>0</v>
          </cell>
          <cell r="E37">
            <v>0</v>
          </cell>
          <cell r="F37">
            <v>2496.8960000000002</v>
          </cell>
          <cell r="G37">
            <v>0</v>
          </cell>
          <cell r="H37">
            <v>0</v>
          </cell>
          <cell r="I37">
            <v>1117.433</v>
          </cell>
        </row>
        <row r="38">
          <cell r="B38" t="str">
            <v>LNT</v>
          </cell>
          <cell r="C38" t="str">
            <v>Alliant Energy</v>
          </cell>
          <cell r="D38">
            <v>47.4</v>
          </cell>
          <cell r="E38">
            <v>1.3</v>
          </cell>
          <cell r="F38">
            <v>2703.4</v>
          </cell>
          <cell r="G38">
            <v>243.8</v>
          </cell>
          <cell r="H38">
            <v>2</v>
          </cell>
          <cell r="I38">
            <v>2893.6</v>
          </cell>
        </row>
        <row r="39">
          <cell r="B39" t="str">
            <v>MGEE</v>
          </cell>
          <cell r="C39" t="str">
            <v>MGE Energy</v>
          </cell>
        </row>
        <row r="40">
          <cell r="B40" t="str">
            <v>NEE</v>
          </cell>
          <cell r="C40" t="str">
            <v>NextEra Energy</v>
          </cell>
          <cell r="D40">
            <v>889</v>
          </cell>
          <cell r="E40">
            <v>1920</v>
          </cell>
          <cell r="F40">
            <v>18013</v>
          </cell>
          <cell r="G40">
            <v>0</v>
          </cell>
          <cell r="H40">
            <v>0</v>
          </cell>
          <cell r="I40">
            <v>14461</v>
          </cell>
        </row>
        <row r="41">
          <cell r="B41" t="str">
            <v>NST</v>
          </cell>
          <cell r="C41" t="str">
            <v>NSTAR</v>
          </cell>
        </row>
        <row r="42">
          <cell r="B42" t="str">
            <v>NU</v>
          </cell>
          <cell r="C42" t="str">
            <v>Northeast Utilities</v>
          </cell>
        </row>
        <row r="43">
          <cell r="B43" t="str">
            <v>NVE</v>
          </cell>
          <cell r="C43" t="str">
            <v>NV Energy, Inc.</v>
          </cell>
        </row>
        <row r="44">
          <cell r="B44" t="str">
            <v>OGE</v>
          </cell>
          <cell r="C44" t="str">
            <v>OGE Energy Corp.</v>
          </cell>
          <cell r="D44">
            <v>145</v>
          </cell>
          <cell r="E44">
            <v>0</v>
          </cell>
          <cell r="F44">
            <v>2362.9</v>
          </cell>
          <cell r="G44">
            <v>0</v>
          </cell>
          <cell r="H44">
            <v>110.4</v>
          </cell>
          <cell r="I44">
            <v>2289.6</v>
          </cell>
        </row>
        <row r="45">
          <cell r="B45" t="str">
            <v>OTTR</v>
          </cell>
          <cell r="C45" t="str">
            <v>Otter Tail Corp.</v>
          </cell>
          <cell r="D45">
            <v>79.489999999999995</v>
          </cell>
          <cell r="E45">
            <v>0.60399999999999998</v>
          </cell>
          <cell r="F45">
            <v>435.44600000000003</v>
          </cell>
          <cell r="G45">
            <v>15.5</v>
          </cell>
          <cell r="H45">
            <v>0</v>
          </cell>
          <cell r="I45">
            <v>631.86300000000006</v>
          </cell>
        </row>
        <row r="46">
          <cell r="B46" t="str">
            <v>PCG</v>
          </cell>
          <cell r="C46" t="str">
            <v>PG&amp;E Corp.</v>
          </cell>
          <cell r="D46">
            <v>853</v>
          </cell>
          <cell r="E46">
            <v>809</v>
          </cell>
          <cell r="F46">
            <v>10906</v>
          </cell>
          <cell r="G46">
            <v>252</v>
          </cell>
          <cell r="H46">
            <v>0</v>
          </cell>
          <cell r="I46">
            <v>11282</v>
          </cell>
        </row>
        <row r="47">
          <cell r="B47" t="str">
            <v>PEG</v>
          </cell>
          <cell r="C47" t="str">
            <v>P S Enterprise Group</v>
          </cell>
          <cell r="D47">
            <v>64</v>
          </cell>
          <cell r="E47">
            <v>1121</v>
          </cell>
          <cell r="F47">
            <v>7819</v>
          </cell>
          <cell r="G47">
            <v>0</v>
          </cell>
          <cell r="H47">
            <v>8</v>
          </cell>
          <cell r="I47">
            <v>9633</v>
          </cell>
        </row>
        <row r="48">
          <cell r="B48" t="str">
            <v>PGN</v>
          </cell>
          <cell r="C48" t="str">
            <v>Progress Energy</v>
          </cell>
        </row>
        <row r="49">
          <cell r="B49" t="str">
            <v>PNM</v>
          </cell>
          <cell r="C49" t="str">
            <v>PNM Resources</v>
          </cell>
          <cell r="D49">
            <v>222</v>
          </cell>
          <cell r="E49">
            <v>2.2519999999999998</v>
          </cell>
          <cell r="F49">
            <v>1563.595</v>
          </cell>
          <cell r="G49">
            <v>11.529</v>
          </cell>
          <cell r="H49">
            <v>85.177000000000007</v>
          </cell>
          <cell r="I49">
            <v>1536.742</v>
          </cell>
        </row>
        <row r="50">
          <cell r="B50" t="str">
            <v>PNW</v>
          </cell>
          <cell r="C50" t="str">
            <v>Pinnacle West Capital</v>
          </cell>
          <cell r="D50">
            <v>16.600000000000001</v>
          </cell>
          <cell r="E50">
            <v>631.87900000000002</v>
          </cell>
          <cell r="F50">
            <v>3045.7939999999999</v>
          </cell>
          <cell r="G50">
            <v>0</v>
          </cell>
          <cell r="H50">
            <v>91.899000000000001</v>
          </cell>
          <cell r="I50">
            <v>3683.3270000000002</v>
          </cell>
        </row>
        <row r="51">
          <cell r="B51" t="str">
            <v>POM</v>
          </cell>
          <cell r="C51" t="str">
            <v>Pepco Holdings</v>
          </cell>
          <cell r="D51">
            <v>534</v>
          </cell>
          <cell r="E51">
            <v>75</v>
          </cell>
          <cell r="F51">
            <v>3629</v>
          </cell>
          <cell r="G51">
            <v>0</v>
          </cell>
          <cell r="H51">
            <v>6</v>
          </cell>
          <cell r="I51">
            <v>4230</v>
          </cell>
        </row>
        <row r="52">
          <cell r="B52" t="str">
            <v>POR</v>
          </cell>
          <cell r="C52" t="str">
            <v>Portland General Elec.</v>
          </cell>
          <cell r="D52">
            <v>19</v>
          </cell>
          <cell r="E52">
            <v>10</v>
          </cell>
          <cell r="F52">
            <v>1798</v>
          </cell>
          <cell r="G52">
            <v>0</v>
          </cell>
          <cell r="H52">
            <v>7</v>
          </cell>
          <cell r="I52">
            <v>1592</v>
          </cell>
        </row>
        <row r="53">
          <cell r="B53" t="str">
            <v>PPL</v>
          </cell>
          <cell r="C53" t="str">
            <v>PPL Corp.</v>
          </cell>
          <cell r="D53">
            <v>694</v>
          </cell>
          <cell r="E53">
            <v>502</v>
          </cell>
          <cell r="F53">
            <v>12161</v>
          </cell>
          <cell r="G53">
            <v>0</v>
          </cell>
          <cell r="H53">
            <v>268</v>
          </cell>
          <cell r="I53">
            <v>8210</v>
          </cell>
        </row>
        <row r="54">
          <cell r="B54" t="str">
            <v>SCG</v>
          </cell>
          <cell r="C54" t="str">
            <v>SCANA Corp.</v>
          </cell>
          <cell r="D54">
            <v>420</v>
          </cell>
          <cell r="E54">
            <v>337</v>
          </cell>
          <cell r="F54">
            <v>4152</v>
          </cell>
          <cell r="G54">
            <v>0</v>
          </cell>
          <cell r="H54">
            <v>0</v>
          </cell>
          <cell r="I54">
            <v>3702</v>
          </cell>
        </row>
        <row r="55">
          <cell r="B55" t="str">
            <v>SO</v>
          </cell>
          <cell r="C55" t="str">
            <v>Southern Company</v>
          </cell>
          <cell r="D55">
            <v>1297</v>
          </cell>
          <cell r="E55">
            <v>1301</v>
          </cell>
          <cell r="F55">
            <v>18154</v>
          </cell>
          <cell r="G55">
            <v>1082</v>
          </cell>
          <cell r="H55">
            <v>0</v>
          </cell>
          <cell r="I55">
            <v>16202</v>
          </cell>
        </row>
        <row r="56">
          <cell r="B56" t="str">
            <v>SRE</v>
          </cell>
          <cell r="C56" t="str">
            <v>Sempra Energy</v>
          </cell>
          <cell r="D56">
            <v>158</v>
          </cell>
          <cell r="E56">
            <v>349</v>
          </cell>
          <cell r="F56">
            <v>8980</v>
          </cell>
          <cell r="G56">
            <v>100</v>
          </cell>
          <cell r="H56">
            <v>111</v>
          </cell>
          <cell r="I56">
            <v>9027</v>
          </cell>
        </row>
        <row r="57">
          <cell r="B57" t="str">
            <v>TE</v>
          </cell>
          <cell r="C57" t="str">
            <v>TECO Energy</v>
          </cell>
          <cell r="D57">
            <v>12</v>
          </cell>
          <cell r="E57">
            <v>67.099999999999994</v>
          </cell>
          <cell r="F57">
            <v>3114.6</v>
          </cell>
          <cell r="G57">
            <v>0</v>
          </cell>
          <cell r="H57">
            <v>0.9</v>
          </cell>
          <cell r="I57">
            <v>2169.6999999999998</v>
          </cell>
        </row>
        <row r="58">
          <cell r="B58" t="str">
            <v>TEG</v>
          </cell>
          <cell r="C58" t="str">
            <v>Integrys Energy Group</v>
          </cell>
          <cell r="D58">
            <v>10</v>
          </cell>
          <cell r="E58">
            <v>476.9</v>
          </cell>
          <cell r="F58">
            <v>2161.6</v>
          </cell>
          <cell r="G58">
            <v>0</v>
          </cell>
          <cell r="H58">
            <v>0</v>
          </cell>
          <cell r="I58">
            <v>2905.8</v>
          </cell>
        </row>
        <row r="59">
          <cell r="B59" t="str">
            <v>UIL</v>
          </cell>
          <cell r="C59" t="str">
            <v>UIL Holdings</v>
          </cell>
          <cell r="D59">
            <v>7</v>
          </cell>
          <cell r="E59">
            <v>154.114</v>
          </cell>
          <cell r="F59">
            <v>1511.768</v>
          </cell>
          <cell r="G59">
            <v>0.82799999999999996</v>
          </cell>
          <cell r="H59">
            <v>0</v>
          </cell>
          <cell r="I59">
            <v>1076.1420000000001</v>
          </cell>
        </row>
        <row r="60">
          <cell r="B60" t="str">
            <v>UNS</v>
          </cell>
          <cell r="C60" t="str">
            <v>Unisource Energy</v>
          </cell>
        </row>
        <row r="61">
          <cell r="B61" t="str">
            <v>VVC</v>
          </cell>
          <cell r="C61" t="str">
            <v>Vectren Corp.</v>
          </cell>
          <cell r="D61">
            <v>118.3</v>
          </cell>
          <cell r="E61">
            <v>250.7</v>
          </cell>
          <cell r="F61">
            <v>1435.2</v>
          </cell>
          <cell r="G61">
            <v>0</v>
          </cell>
          <cell r="H61">
            <v>0</v>
          </cell>
          <cell r="I61">
            <v>1438.9</v>
          </cell>
        </row>
        <row r="62">
          <cell r="B62" t="str">
            <v>WEC</v>
          </cell>
          <cell r="C62" t="str">
            <v>Wisconsin Energy</v>
          </cell>
          <cell r="D62">
            <v>657.9</v>
          </cell>
          <cell r="E62">
            <v>473.4</v>
          </cell>
          <cell r="F62">
            <v>3932</v>
          </cell>
          <cell r="G62">
            <v>30.4</v>
          </cell>
          <cell r="H62">
            <v>0</v>
          </cell>
          <cell r="I62">
            <v>3802.1</v>
          </cell>
        </row>
        <row r="63">
          <cell r="B63" t="str">
            <v>WR</v>
          </cell>
          <cell r="C63" t="str">
            <v>Westar Energy</v>
          </cell>
          <cell r="D63">
            <v>226.7</v>
          </cell>
          <cell r="E63">
            <v>91.155000000000001</v>
          </cell>
          <cell r="F63">
            <v>2769.0329999999999</v>
          </cell>
          <cell r="G63">
            <v>21.436</v>
          </cell>
          <cell r="H63">
            <v>6.07</v>
          </cell>
          <cell r="I63">
            <v>2382.8669999999997</v>
          </cell>
        </row>
        <row r="64">
          <cell r="B64" t="str">
            <v>XEL</v>
          </cell>
          <cell r="C64" t="str">
            <v>Xcel Energy, Inc.</v>
          </cell>
          <cell r="D64">
            <v>466.4</v>
          </cell>
          <cell r="E64">
            <v>55.414999999999999</v>
          </cell>
          <cell r="F64">
            <v>9263.1440000000002</v>
          </cell>
          <cell r="G64">
            <v>104.98</v>
          </cell>
          <cell r="H64">
            <v>0</v>
          </cell>
          <cell r="I64">
            <v>8083.5190000000002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ABLE OF CONTENTS"/>
      <sheetName val="CF 9&amp;3 VS BUDGET"/>
      <sheetName val="DOWNLOAD"/>
      <sheetName val="MEMO"/>
      <sheetName val="New format"/>
      <sheetName val="QTR RECON"/>
      <sheetName val="RECONS Variance"/>
      <sheetName val="O_INC_DED"/>
      <sheetName val="MTHLY RECON"/>
      <sheetName val="OTHER"/>
      <sheetName val="INCOME STAT."/>
      <sheetName val="OTHER INC."/>
      <sheetName val="BALANCE SH."/>
      <sheetName val="BALANCE SH. (new)"/>
      <sheetName val="BS ACCTS"/>
      <sheetName val="IS ACCTS"/>
      <sheetName val="CASH FLOWS"/>
      <sheetName val="CASH FLOWS BKUP"/>
      <sheetName val="CF for SS"/>
      <sheetName val="New CF Pres"/>
      <sheetName val="CF (FAS 95)"/>
      <sheetName val="CF BKUP (FAS 95)"/>
      <sheetName val="PLANT"/>
      <sheetName val="O M"/>
      <sheetName val="Cash Pres 1"/>
      <sheetName val="Cash Pres 2"/>
      <sheetName val="Cash Pres 3"/>
      <sheetName val="Cash Pres 4"/>
      <sheetName val="CF GOALS"/>
      <sheetName val="FOR INCENTIVE GOAL"/>
      <sheetName val="CF BKUP TECO ENERGY"/>
      <sheetName val="OOR"/>
      <sheetName val="CAPITAL"/>
      <sheetName val="OTHER (2)"/>
      <sheetName val="Estimates Recon"/>
      <sheetName val="STOCK"/>
      <sheetName val="REVENUE"/>
      <sheetName val="CONS ROI"/>
      <sheetName val="ENVIR ROI"/>
      <sheetName val="OBBSACCTS"/>
      <sheetName val="VBSACCTS"/>
      <sheetName val="VPYBSACCTS"/>
      <sheetName val="PYBSACCTS"/>
      <sheetName val="OBISACCTS"/>
      <sheetName val="VISACCTS"/>
      <sheetName val="VPYISACCTS"/>
      <sheetName val="PYISACCTS"/>
      <sheetName val="GOAL 7 BUD"/>
      <sheetName val="OOR TEFIS"/>
      <sheetName val="O_INC_DED TEFIS"/>
      <sheetName val="DEF REV INT 99"/>
      <sheetName val="DEF REV INT 98"/>
      <sheetName val="DEF REV JE"/>
      <sheetName val="REV REFUND "/>
      <sheetName val="INT ANALYSIS"/>
      <sheetName val="DEF REV INT 95"/>
      <sheetName val="DEF REV INT 96"/>
      <sheetName val="DEF REV INT 97"/>
      <sheetName val="OOR MEMO"/>
      <sheetName val="ROE"/>
      <sheetName val="OTL"/>
      <sheetName val="PROCEDURES"/>
      <sheetName val="PE_C_actual"/>
      <sheetName val="PE_C Bud"/>
      <sheetName val="MACRO"/>
      <sheetName val="HEADING"/>
      <sheetName val="Business Plan"/>
      <sheetName val="Fin. Stmts"/>
      <sheetName val="ENRGY PLAN BOOK"/>
      <sheetName val="RECONS"/>
      <sheetName val="RANGENAMES"/>
      <sheetName val="Polk_recon"/>
      <sheetName val="OBINCOME STAT."/>
      <sheetName val="OBREVENUE"/>
      <sheetName val="OOR VAR"/>
      <sheetName val="BUDGET RECON"/>
      <sheetName val="ENRGYCONSOL"/>
      <sheetName val="ASSUMPTIONS"/>
      <sheetName val="INTEREST EXP"/>
      <sheetName val="INT EXP"/>
      <sheetName val="FUEL RECON"/>
      <sheetName val="TESAM FINANCIALS"/>
      <sheetName val="EE Procedures"/>
      <sheetName val="Quarterly Recons Budget"/>
      <sheetName val="CF Recon (Budget)"/>
      <sheetName val="CF Recon (Forecast)"/>
      <sheetName val="CF Recon (Forbackup)"/>
      <sheetName val="DL1206"/>
      <sheetName val="DL1205"/>
      <sheetName val="216.01"/>
      <sheetName val="2007 CF Budget"/>
      <sheetName val="07 CF BUD WKST"/>
      <sheetName val="CF to TECO"/>
      <sheetName val="Unadj. CF fr. TECO"/>
      <sheetName val="2007 BS A Budget (FINAL)"/>
      <sheetName val="2007 BS L Budget (FINAL)"/>
      <sheetName val="BS TO TECO"/>
      <sheetName val="2007 IS Budget  (FINAL)"/>
      <sheetName val="IS TO TECO"/>
      <sheetName val="Unadj. CF (link)"/>
      <sheetName val="2007 BS A Budget"/>
      <sheetName val="2007 BS L Budget"/>
      <sheetName val="2007 IS Budget "/>
      <sheetName val="Unadj. CF"/>
      <sheetName val="DL0906"/>
      <sheetName val="Review sheet"/>
      <sheetName val="2007 BUDGET tax pym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 ACCOUNTS"/>
      <sheetName val="SURV INPUTS"/>
      <sheetName val="SURV ACCOUNTS"/>
      <sheetName val="T.O.C."/>
      <sheetName val="SURV REPORT"/>
      <sheetName val="TRANS SEP"/>
      <sheetName val="New Sep Factors"/>
      <sheetName val="WC INPUTS"/>
      <sheetName val="WC"/>
      <sheetName val="PRINTING"/>
      <sheetName val="NOTE"/>
      <sheetName val="RB vs CAP"/>
      <sheetName val="COMPARISON to Bud"/>
      <sheetName val="COMPARISON to Act"/>
      <sheetName val="ROE Ratios"/>
      <sheetName val="ROR Adjustments"/>
      <sheetName val="Equity Adjustments"/>
      <sheetName val="Book-Surv Summary"/>
      <sheetName val="ROE Recon"/>
      <sheetName val="ROE Recon w-Budget"/>
      <sheetName val="Recon verbal descrip"/>
      <sheetName val="historical compare"/>
      <sheetName val="Recon Summary"/>
      <sheetName val="NI Summary"/>
      <sheetName val="Rev_Exp_Variances"/>
      <sheetName val="Test Wrkst"/>
      <sheetName val="Meeting Notes"/>
    </sheetNames>
    <sheetDataSet>
      <sheetData sheetId="0" refreshError="1">
        <row r="1">
          <cell r="A1" t="str">
            <v>FERC</v>
          </cell>
          <cell r="B1" t="str">
            <v>Current Balance</v>
          </cell>
          <cell r="C1" t="str">
            <v>2 Month Average</v>
          </cell>
          <cell r="D1" t="str">
            <v>13 Month Average</v>
          </cell>
        </row>
        <row r="2">
          <cell r="A2" t="str">
            <v>ACCT</v>
          </cell>
          <cell r="B2" t="str">
            <v>Monthly Activity</v>
          </cell>
          <cell r="C2" t="str">
            <v>-or- 12 Month Total</v>
          </cell>
          <cell r="D2" t="str">
            <v>-or- 12 Month Total</v>
          </cell>
        </row>
        <row r="3">
          <cell r="A3">
            <v>101</v>
          </cell>
          <cell r="B3">
            <v>4867517754</v>
          </cell>
          <cell r="C3">
            <v>4824961895</v>
          </cell>
          <cell r="D3">
            <v>4784722623</v>
          </cell>
        </row>
        <row r="4">
          <cell r="A4">
            <v>102</v>
          </cell>
          <cell r="B4">
            <v>0</v>
          </cell>
          <cell r="C4">
            <v>0</v>
          </cell>
          <cell r="D4">
            <v>-10353</v>
          </cell>
        </row>
        <row r="5">
          <cell r="A5">
            <v>105</v>
          </cell>
          <cell r="B5">
            <v>36967522</v>
          </cell>
          <cell r="C5">
            <v>36706718</v>
          </cell>
          <cell r="D5">
            <v>35912731</v>
          </cell>
        </row>
        <row r="6">
          <cell r="A6">
            <v>106</v>
          </cell>
          <cell r="B6">
            <v>154742327</v>
          </cell>
          <cell r="C6">
            <v>168066089</v>
          </cell>
          <cell r="D6">
            <v>156408122</v>
          </cell>
        </row>
        <row r="7">
          <cell r="A7">
            <v>107</v>
          </cell>
          <cell r="B7">
            <v>262513266</v>
          </cell>
          <cell r="C7">
            <v>272707228</v>
          </cell>
          <cell r="D7">
            <v>193258782</v>
          </cell>
        </row>
        <row r="8">
          <cell r="A8">
            <v>108</v>
          </cell>
          <cell r="B8">
            <v>-1910446808</v>
          </cell>
          <cell r="C8">
            <v>-1908505129</v>
          </cell>
          <cell r="D8">
            <v>-1866789326</v>
          </cell>
        </row>
        <row r="9">
          <cell r="A9">
            <v>111</v>
          </cell>
          <cell r="B9">
            <v>-14693607</v>
          </cell>
          <cell r="C9">
            <v>-14552603</v>
          </cell>
          <cell r="D9">
            <v>-16349894</v>
          </cell>
        </row>
        <row r="10">
          <cell r="A10">
            <v>114</v>
          </cell>
          <cell r="B10">
            <v>4528374</v>
          </cell>
          <cell r="C10">
            <v>4538533</v>
          </cell>
          <cell r="D10">
            <v>4650272</v>
          </cell>
        </row>
        <row r="11">
          <cell r="A11">
            <v>115</v>
          </cell>
          <cell r="B11">
            <v>0</v>
          </cell>
          <cell r="C11">
            <v>0</v>
          </cell>
          <cell r="D11">
            <v>0</v>
          </cell>
        </row>
        <row r="12">
          <cell r="A12">
            <v>121</v>
          </cell>
          <cell r="B12">
            <v>6941229</v>
          </cell>
          <cell r="C12">
            <v>6893256</v>
          </cell>
          <cell r="D12">
            <v>6543210</v>
          </cell>
        </row>
        <row r="13">
          <cell r="A13">
            <v>122</v>
          </cell>
          <cell r="B13">
            <v>-3430473</v>
          </cell>
          <cell r="C13">
            <v>-3412160</v>
          </cell>
          <cell r="D13">
            <v>-3291962</v>
          </cell>
        </row>
        <row r="14">
          <cell r="A14">
            <v>123</v>
          </cell>
          <cell r="B14">
            <v>273668</v>
          </cell>
          <cell r="C14">
            <v>273668</v>
          </cell>
          <cell r="D14">
            <v>273668</v>
          </cell>
        </row>
        <row r="15">
          <cell r="A15">
            <v>124</v>
          </cell>
          <cell r="B15">
            <v>0</v>
          </cell>
          <cell r="C15">
            <v>0</v>
          </cell>
          <cell r="D15">
            <v>462</v>
          </cell>
        </row>
        <row r="16">
          <cell r="A16">
            <v>125</v>
          </cell>
          <cell r="B16">
            <v>0</v>
          </cell>
          <cell r="C16">
            <v>0</v>
          </cell>
          <cell r="D16">
            <v>0</v>
          </cell>
        </row>
        <row r="17">
          <cell r="A17">
            <v>128</v>
          </cell>
          <cell r="B17">
            <v>0</v>
          </cell>
          <cell r="C17">
            <v>0</v>
          </cell>
          <cell r="D17">
            <v>0</v>
          </cell>
        </row>
        <row r="18">
          <cell r="A18">
            <v>129</v>
          </cell>
          <cell r="B18">
            <v>0</v>
          </cell>
          <cell r="C18">
            <v>0</v>
          </cell>
          <cell r="D18">
            <v>6611538</v>
          </cell>
        </row>
        <row r="19">
          <cell r="A19">
            <v>131</v>
          </cell>
          <cell r="B19">
            <v>1497940</v>
          </cell>
          <cell r="C19">
            <v>284498</v>
          </cell>
          <cell r="D19">
            <v>10119870</v>
          </cell>
        </row>
        <row r="20">
          <cell r="A20">
            <v>134</v>
          </cell>
          <cell r="B20">
            <v>35695</v>
          </cell>
          <cell r="C20">
            <v>35695</v>
          </cell>
          <cell r="D20">
            <v>35695</v>
          </cell>
        </row>
        <row r="21">
          <cell r="A21">
            <v>135</v>
          </cell>
          <cell r="B21">
            <v>84912</v>
          </cell>
          <cell r="C21">
            <v>84912</v>
          </cell>
          <cell r="D21">
            <v>85270</v>
          </cell>
        </row>
        <row r="22">
          <cell r="A22">
            <v>136</v>
          </cell>
          <cell r="B22">
            <v>776270</v>
          </cell>
          <cell r="C22">
            <v>20750107</v>
          </cell>
          <cell r="D22">
            <v>15077387</v>
          </cell>
        </row>
        <row r="23">
          <cell r="A23">
            <v>141</v>
          </cell>
          <cell r="B23">
            <v>0</v>
          </cell>
          <cell r="C23">
            <v>0</v>
          </cell>
          <cell r="D23">
            <v>334615</v>
          </cell>
        </row>
        <row r="24">
          <cell r="A24">
            <v>142</v>
          </cell>
          <cell r="B24">
            <v>137777218</v>
          </cell>
          <cell r="C24">
            <v>133178722</v>
          </cell>
          <cell r="D24">
            <v>138078270</v>
          </cell>
        </row>
        <row r="25">
          <cell r="A25">
            <v>143</v>
          </cell>
          <cell r="B25">
            <v>20121024</v>
          </cell>
          <cell r="C25">
            <v>15669984</v>
          </cell>
          <cell r="D25">
            <v>15649679</v>
          </cell>
        </row>
        <row r="26">
          <cell r="A26">
            <v>144</v>
          </cell>
          <cell r="B26">
            <v>-606453</v>
          </cell>
          <cell r="C26">
            <v>-753184</v>
          </cell>
          <cell r="D26">
            <v>-1020214</v>
          </cell>
        </row>
        <row r="27">
          <cell r="A27">
            <v>145</v>
          </cell>
          <cell r="B27">
            <v>0</v>
          </cell>
          <cell r="C27">
            <v>0</v>
          </cell>
          <cell r="D27">
            <v>0</v>
          </cell>
        </row>
        <row r="28">
          <cell r="A28">
            <v>146</v>
          </cell>
          <cell r="B28">
            <v>5224587</v>
          </cell>
          <cell r="C28">
            <v>18232055</v>
          </cell>
          <cell r="D28">
            <v>16412860</v>
          </cell>
        </row>
        <row r="29">
          <cell r="A29">
            <v>151</v>
          </cell>
          <cell r="B29">
            <v>63630698</v>
          </cell>
          <cell r="C29">
            <v>67476941</v>
          </cell>
          <cell r="D29">
            <v>66043175</v>
          </cell>
        </row>
        <row r="30">
          <cell r="A30">
            <v>152</v>
          </cell>
          <cell r="B30">
            <v>0</v>
          </cell>
          <cell r="C30">
            <v>20</v>
          </cell>
          <cell r="D30">
            <v>13</v>
          </cell>
        </row>
        <row r="31">
          <cell r="A31">
            <v>153</v>
          </cell>
          <cell r="B31">
            <v>0</v>
          </cell>
          <cell r="C31">
            <v>0</v>
          </cell>
          <cell r="D31">
            <v>0</v>
          </cell>
        </row>
        <row r="32">
          <cell r="A32">
            <v>154</v>
          </cell>
          <cell r="B32">
            <v>50190162</v>
          </cell>
          <cell r="C32">
            <v>49879556</v>
          </cell>
          <cell r="D32">
            <v>47158706</v>
          </cell>
        </row>
        <row r="33">
          <cell r="A33">
            <v>156</v>
          </cell>
          <cell r="B33">
            <v>0</v>
          </cell>
          <cell r="C33">
            <v>0</v>
          </cell>
          <cell r="D33">
            <v>0</v>
          </cell>
        </row>
        <row r="34">
          <cell r="A34">
            <v>158</v>
          </cell>
          <cell r="B34">
            <v>0</v>
          </cell>
          <cell r="C34">
            <v>0</v>
          </cell>
          <cell r="D34">
            <v>0</v>
          </cell>
        </row>
        <row r="35">
          <cell r="A35">
            <v>163</v>
          </cell>
          <cell r="B35">
            <v>171</v>
          </cell>
          <cell r="C35">
            <v>171</v>
          </cell>
          <cell r="D35">
            <v>96103</v>
          </cell>
        </row>
        <row r="36">
          <cell r="A36">
            <v>165</v>
          </cell>
          <cell r="B36">
            <v>10021382</v>
          </cell>
          <cell r="C36">
            <v>9255380</v>
          </cell>
          <cell r="D36">
            <v>9653791</v>
          </cell>
        </row>
        <row r="37">
          <cell r="A37">
            <v>171</v>
          </cell>
          <cell r="B37">
            <v>-47925</v>
          </cell>
          <cell r="C37">
            <v>107741</v>
          </cell>
          <cell r="D37">
            <v>169746</v>
          </cell>
        </row>
        <row r="38">
          <cell r="A38">
            <v>173</v>
          </cell>
          <cell r="B38">
            <v>32747106</v>
          </cell>
          <cell r="C38">
            <v>33967127</v>
          </cell>
          <cell r="D38">
            <v>36364119</v>
          </cell>
        </row>
        <row r="39">
          <cell r="A39">
            <v>176</v>
          </cell>
          <cell r="B39">
            <v>54169640</v>
          </cell>
          <cell r="C39">
            <v>32710732</v>
          </cell>
          <cell r="D39">
            <v>33262843</v>
          </cell>
        </row>
        <row r="40">
          <cell r="A40">
            <v>181</v>
          </cell>
          <cell r="B40">
            <v>18789141</v>
          </cell>
          <cell r="C40">
            <v>18890987</v>
          </cell>
          <cell r="D40">
            <v>18142441</v>
          </cell>
        </row>
        <row r="41">
          <cell r="A41">
            <v>182</v>
          </cell>
          <cell r="B41">
            <v>373884308</v>
          </cell>
          <cell r="C41">
            <v>317818134</v>
          </cell>
          <cell r="D41">
            <v>306249079</v>
          </cell>
        </row>
        <row r="42">
          <cell r="A42">
            <v>183</v>
          </cell>
          <cell r="B42">
            <v>6563840</v>
          </cell>
          <cell r="C42">
            <v>5280137</v>
          </cell>
          <cell r="D42">
            <v>3007087</v>
          </cell>
        </row>
        <row r="43">
          <cell r="A43">
            <v>184</v>
          </cell>
          <cell r="B43">
            <v>44011</v>
          </cell>
          <cell r="C43">
            <v>75959</v>
          </cell>
          <cell r="D43">
            <v>32278</v>
          </cell>
        </row>
        <row r="44">
          <cell r="A44">
            <v>186</v>
          </cell>
          <cell r="B44">
            <v>1922679</v>
          </cell>
          <cell r="C44">
            <v>17915516</v>
          </cell>
          <cell r="D44">
            <v>21781649</v>
          </cell>
        </row>
        <row r="45">
          <cell r="A45">
            <v>187</v>
          </cell>
          <cell r="B45">
            <v>0</v>
          </cell>
          <cell r="C45">
            <v>0</v>
          </cell>
          <cell r="D45">
            <v>0</v>
          </cell>
        </row>
        <row r="46">
          <cell r="A46">
            <v>188</v>
          </cell>
          <cell r="B46">
            <v>0</v>
          </cell>
          <cell r="C46">
            <v>0</v>
          </cell>
          <cell r="D46">
            <v>0</v>
          </cell>
        </row>
        <row r="47">
          <cell r="A47">
            <v>189</v>
          </cell>
          <cell r="B47">
            <v>0</v>
          </cell>
          <cell r="C47">
            <v>0</v>
          </cell>
          <cell r="D47">
            <v>0</v>
          </cell>
        </row>
        <row r="48">
          <cell r="A48">
            <v>190</v>
          </cell>
          <cell r="B48">
            <v>201892216</v>
          </cell>
          <cell r="C48">
            <v>166376788</v>
          </cell>
          <cell r="D48">
            <v>133289972</v>
          </cell>
        </row>
        <row r="49">
          <cell r="A49">
            <v>201</v>
          </cell>
          <cell r="B49">
            <v>-119696788</v>
          </cell>
          <cell r="C49">
            <v>-119696788</v>
          </cell>
          <cell r="D49">
            <v>-119696788</v>
          </cell>
        </row>
        <row r="50">
          <cell r="A50">
            <v>204</v>
          </cell>
          <cell r="B50">
            <v>0</v>
          </cell>
          <cell r="C50">
            <v>0</v>
          </cell>
          <cell r="D50">
            <v>0</v>
          </cell>
        </row>
        <row r="51">
          <cell r="A51">
            <v>207</v>
          </cell>
          <cell r="B51">
            <v>0</v>
          </cell>
          <cell r="C51">
            <v>0</v>
          </cell>
          <cell r="D51">
            <v>0</v>
          </cell>
        </row>
        <row r="52">
          <cell r="A52">
            <v>210</v>
          </cell>
          <cell r="B52">
            <v>0</v>
          </cell>
          <cell r="C52">
            <v>0</v>
          </cell>
          <cell r="D52">
            <v>0</v>
          </cell>
        </row>
        <row r="53">
          <cell r="A53">
            <v>211</v>
          </cell>
          <cell r="B53">
            <v>-1154040249</v>
          </cell>
          <cell r="C53">
            <v>-1154040249</v>
          </cell>
          <cell r="D53">
            <v>-1110209480</v>
          </cell>
        </row>
        <row r="54">
          <cell r="A54">
            <v>214</v>
          </cell>
          <cell r="B54">
            <v>700921</v>
          </cell>
          <cell r="C54">
            <v>700921</v>
          </cell>
          <cell r="D54">
            <v>700921</v>
          </cell>
        </row>
        <row r="55">
          <cell r="A55">
            <v>216</v>
          </cell>
          <cell r="B55">
            <v>-35741210</v>
          </cell>
          <cell r="C55">
            <v>-35741210</v>
          </cell>
          <cell r="D55">
            <v>-102771767</v>
          </cell>
        </row>
        <row r="56">
          <cell r="A56">
            <v>219</v>
          </cell>
          <cell r="B56">
            <v>0</v>
          </cell>
          <cell r="C56">
            <v>0</v>
          </cell>
          <cell r="D56">
            <v>0</v>
          </cell>
        </row>
        <row r="57">
          <cell r="A57">
            <v>221</v>
          </cell>
          <cell r="B57">
            <v>-1598840000</v>
          </cell>
          <cell r="C57">
            <v>-1598840000</v>
          </cell>
          <cell r="D57">
            <v>-1509297692</v>
          </cell>
        </row>
        <row r="58">
          <cell r="A58">
            <v>224</v>
          </cell>
          <cell r="B58">
            <v>0</v>
          </cell>
          <cell r="C58">
            <v>0</v>
          </cell>
          <cell r="D58">
            <v>0</v>
          </cell>
        </row>
        <row r="59">
          <cell r="A59">
            <v>225</v>
          </cell>
          <cell r="B59">
            <v>-636598</v>
          </cell>
          <cell r="C59">
            <v>-640527</v>
          </cell>
          <cell r="D59">
            <v>-683753</v>
          </cell>
        </row>
        <row r="60">
          <cell r="A60">
            <v>226</v>
          </cell>
          <cell r="B60">
            <v>4370988</v>
          </cell>
          <cell r="C60">
            <v>4393686</v>
          </cell>
          <cell r="D60">
            <v>4038400</v>
          </cell>
        </row>
        <row r="61">
          <cell r="A61">
            <v>228</v>
          </cell>
          <cell r="B61">
            <v>-245177395</v>
          </cell>
          <cell r="C61">
            <v>-193479003</v>
          </cell>
          <cell r="D61">
            <v>-147239748</v>
          </cell>
        </row>
        <row r="62">
          <cell r="A62">
            <v>229</v>
          </cell>
          <cell r="B62">
            <v>0</v>
          </cell>
          <cell r="C62">
            <v>0</v>
          </cell>
          <cell r="D62">
            <v>0</v>
          </cell>
        </row>
        <row r="63">
          <cell r="A63">
            <v>230</v>
          </cell>
          <cell r="B63">
            <v>-26611224</v>
          </cell>
          <cell r="C63">
            <v>-22841566</v>
          </cell>
          <cell r="D63">
            <v>-19496143</v>
          </cell>
        </row>
        <row r="64">
          <cell r="A64">
            <v>231</v>
          </cell>
          <cell r="B64">
            <v>-4280000</v>
          </cell>
          <cell r="C64">
            <v>-2140000</v>
          </cell>
          <cell r="D64">
            <v>-69302308</v>
          </cell>
        </row>
        <row r="65">
          <cell r="A65">
            <v>232</v>
          </cell>
          <cell r="B65">
            <v>-156480805</v>
          </cell>
          <cell r="C65">
            <v>-177310130</v>
          </cell>
          <cell r="D65">
            <v>-137498024</v>
          </cell>
        </row>
        <row r="66">
          <cell r="A66">
            <v>233</v>
          </cell>
          <cell r="B66">
            <v>0</v>
          </cell>
          <cell r="C66">
            <v>0</v>
          </cell>
          <cell r="D66">
            <v>0</v>
          </cell>
        </row>
        <row r="67">
          <cell r="A67">
            <v>234</v>
          </cell>
          <cell r="B67">
            <v>-11833994</v>
          </cell>
          <cell r="C67">
            <v>-13970919</v>
          </cell>
          <cell r="D67">
            <v>-15830132</v>
          </cell>
        </row>
        <row r="68">
          <cell r="A68">
            <v>235</v>
          </cell>
          <cell r="B68">
            <v>-95425232</v>
          </cell>
          <cell r="C68">
            <v>-94746678</v>
          </cell>
          <cell r="D68">
            <v>-89771890</v>
          </cell>
        </row>
        <row r="69">
          <cell r="A69">
            <v>236</v>
          </cell>
          <cell r="B69">
            <v>-12661693</v>
          </cell>
          <cell r="C69">
            <v>-10146470</v>
          </cell>
          <cell r="D69">
            <v>-26528758</v>
          </cell>
        </row>
        <row r="70">
          <cell r="A70">
            <v>237</v>
          </cell>
          <cell r="B70">
            <v>-22393749</v>
          </cell>
          <cell r="C70">
            <v>-25239272</v>
          </cell>
          <cell r="D70">
            <v>-25183092</v>
          </cell>
        </row>
        <row r="71">
          <cell r="A71">
            <v>238</v>
          </cell>
          <cell r="B71">
            <v>0</v>
          </cell>
          <cell r="C71">
            <v>0</v>
          </cell>
          <cell r="D71">
            <v>-10775941</v>
          </cell>
        </row>
        <row r="72">
          <cell r="A72">
            <v>241</v>
          </cell>
          <cell r="B72">
            <v>-5231031</v>
          </cell>
          <cell r="C72">
            <v>-5029431</v>
          </cell>
          <cell r="D72">
            <v>-5796051</v>
          </cell>
        </row>
        <row r="73">
          <cell r="A73">
            <v>242</v>
          </cell>
          <cell r="B73">
            <v>-12647803</v>
          </cell>
          <cell r="C73">
            <v>-12598463</v>
          </cell>
          <cell r="D73">
            <v>-12290582</v>
          </cell>
        </row>
        <row r="74">
          <cell r="A74">
            <v>245</v>
          </cell>
          <cell r="B74">
            <v>-54169640</v>
          </cell>
          <cell r="C74">
            <v>-31899749</v>
          </cell>
          <cell r="D74">
            <v>-37765836</v>
          </cell>
        </row>
        <row r="75">
          <cell r="A75">
            <v>246</v>
          </cell>
          <cell r="B75">
            <v>0</v>
          </cell>
          <cell r="C75">
            <v>0</v>
          </cell>
          <cell r="D75">
            <v>0</v>
          </cell>
        </row>
        <row r="76">
          <cell r="A76">
            <v>247</v>
          </cell>
          <cell r="B76">
            <v>0</v>
          </cell>
          <cell r="C76">
            <v>0</v>
          </cell>
          <cell r="D76">
            <v>0</v>
          </cell>
        </row>
        <row r="77">
          <cell r="A77">
            <v>248</v>
          </cell>
          <cell r="B77">
            <v>0</v>
          </cell>
          <cell r="C77">
            <v>0</v>
          </cell>
          <cell r="D77">
            <v>0</v>
          </cell>
        </row>
        <row r="78">
          <cell r="A78">
            <v>249</v>
          </cell>
          <cell r="B78">
            <v>0</v>
          </cell>
          <cell r="C78">
            <v>0</v>
          </cell>
          <cell r="D78">
            <v>0</v>
          </cell>
        </row>
        <row r="79">
          <cell r="A79">
            <v>253</v>
          </cell>
          <cell r="B79">
            <v>-12933449</v>
          </cell>
          <cell r="C79">
            <v>-11324174</v>
          </cell>
          <cell r="D79">
            <v>-9269034</v>
          </cell>
        </row>
        <row r="80">
          <cell r="A80">
            <v>254</v>
          </cell>
          <cell r="B80">
            <v>-51806065</v>
          </cell>
          <cell r="C80">
            <v>-56282873</v>
          </cell>
          <cell r="D80">
            <v>-98803579</v>
          </cell>
        </row>
        <row r="81">
          <cell r="A81">
            <v>255</v>
          </cell>
          <cell r="B81">
            <v>-14456183</v>
          </cell>
          <cell r="C81">
            <v>-14559520</v>
          </cell>
          <cell r="D81">
            <v>-15707800</v>
          </cell>
        </row>
        <row r="82">
          <cell r="A82">
            <v>256</v>
          </cell>
          <cell r="B82">
            <v>-1170877</v>
          </cell>
          <cell r="C82">
            <v>-1162350</v>
          </cell>
          <cell r="D82">
            <v>-613858</v>
          </cell>
        </row>
        <row r="83">
          <cell r="A83">
            <v>257</v>
          </cell>
          <cell r="B83">
            <v>-338</v>
          </cell>
          <cell r="C83">
            <v>-423</v>
          </cell>
          <cell r="D83">
            <v>-1352</v>
          </cell>
        </row>
        <row r="84">
          <cell r="A84">
            <v>262</v>
          </cell>
          <cell r="B84">
            <v>0</v>
          </cell>
          <cell r="C84">
            <v>0</v>
          </cell>
          <cell r="D84">
            <v>0</v>
          </cell>
        </row>
        <row r="85">
          <cell r="A85">
            <v>281</v>
          </cell>
          <cell r="B85">
            <v>-8951635</v>
          </cell>
          <cell r="C85">
            <v>-8978267</v>
          </cell>
          <cell r="D85">
            <v>-9271222</v>
          </cell>
        </row>
        <row r="86">
          <cell r="A86">
            <v>282</v>
          </cell>
          <cell r="B86">
            <v>-518043873</v>
          </cell>
          <cell r="C86">
            <v>-516157216</v>
          </cell>
          <cell r="D86">
            <v>-509740642</v>
          </cell>
        </row>
        <row r="87">
          <cell r="A87">
            <v>283</v>
          </cell>
          <cell r="B87">
            <v>-89610194</v>
          </cell>
          <cell r="C87">
            <v>-58127795</v>
          </cell>
          <cell r="D87">
            <v>-25837447</v>
          </cell>
        </row>
        <row r="88">
          <cell r="A88">
            <v>299</v>
          </cell>
          <cell r="B88">
            <v>-135863758</v>
          </cell>
          <cell r="C88">
            <v>-135057004</v>
          </cell>
          <cell r="D88">
            <v>-67320709</v>
          </cell>
        </row>
        <row r="89">
          <cell r="A89">
            <v>10100</v>
          </cell>
          <cell r="B89">
            <v>4860338520</v>
          </cell>
          <cell r="C89">
            <v>4819306876</v>
          </cell>
          <cell r="D89">
            <v>4780378925</v>
          </cell>
        </row>
        <row r="90">
          <cell r="A90">
            <v>10102</v>
          </cell>
          <cell r="B90">
            <v>7179234</v>
          </cell>
          <cell r="C90">
            <v>5655019</v>
          </cell>
          <cell r="D90">
            <v>4343699</v>
          </cell>
        </row>
        <row r="91">
          <cell r="A91">
            <v>10120</v>
          </cell>
          <cell r="B91">
            <v>0</v>
          </cell>
          <cell r="C91">
            <v>0</v>
          </cell>
          <cell r="D91">
            <v>0</v>
          </cell>
        </row>
        <row r="92">
          <cell r="A92">
            <v>10200</v>
          </cell>
          <cell r="B92">
            <v>0</v>
          </cell>
          <cell r="C92">
            <v>0</v>
          </cell>
          <cell r="D92">
            <v>-10353</v>
          </cell>
        </row>
        <row r="93">
          <cell r="A93">
            <v>10201</v>
          </cell>
          <cell r="B93">
            <v>0</v>
          </cell>
          <cell r="C93">
            <v>0</v>
          </cell>
          <cell r="D93">
            <v>0</v>
          </cell>
        </row>
        <row r="94">
          <cell r="A94">
            <v>10202</v>
          </cell>
          <cell r="B94">
            <v>0</v>
          </cell>
          <cell r="C94">
            <v>0</v>
          </cell>
          <cell r="D94">
            <v>0</v>
          </cell>
        </row>
        <row r="95">
          <cell r="A95">
            <v>10501</v>
          </cell>
          <cell r="B95">
            <v>726109</v>
          </cell>
          <cell r="C95">
            <v>726109</v>
          </cell>
          <cell r="D95">
            <v>726109</v>
          </cell>
        </row>
        <row r="96">
          <cell r="A96">
            <v>10502</v>
          </cell>
          <cell r="B96">
            <v>592868</v>
          </cell>
          <cell r="C96">
            <v>592868</v>
          </cell>
          <cell r="D96">
            <v>594359</v>
          </cell>
        </row>
        <row r="97">
          <cell r="A97">
            <v>10503</v>
          </cell>
          <cell r="B97">
            <v>23747015</v>
          </cell>
          <cell r="C97">
            <v>23747028</v>
          </cell>
          <cell r="D97">
            <v>23223175</v>
          </cell>
        </row>
        <row r="98">
          <cell r="A98">
            <v>10504</v>
          </cell>
          <cell r="B98">
            <v>968745</v>
          </cell>
          <cell r="C98">
            <v>968745</v>
          </cell>
          <cell r="D98">
            <v>968745</v>
          </cell>
        </row>
        <row r="99">
          <cell r="A99">
            <v>10505</v>
          </cell>
          <cell r="B99">
            <v>368967</v>
          </cell>
          <cell r="C99">
            <v>368967</v>
          </cell>
          <cell r="D99">
            <v>368967</v>
          </cell>
        </row>
        <row r="100">
          <cell r="A100">
            <v>10506</v>
          </cell>
          <cell r="B100">
            <v>2296854</v>
          </cell>
          <cell r="C100">
            <v>2296854</v>
          </cell>
          <cell r="D100">
            <v>2296854</v>
          </cell>
        </row>
        <row r="101">
          <cell r="A101">
            <v>10507</v>
          </cell>
          <cell r="B101">
            <v>1203101</v>
          </cell>
          <cell r="C101">
            <v>1203101</v>
          </cell>
          <cell r="D101">
            <v>1203101</v>
          </cell>
        </row>
        <row r="102">
          <cell r="A102">
            <v>10508</v>
          </cell>
          <cell r="B102">
            <v>735</v>
          </cell>
          <cell r="C102">
            <v>735</v>
          </cell>
          <cell r="D102">
            <v>735</v>
          </cell>
        </row>
        <row r="103">
          <cell r="A103">
            <v>10509</v>
          </cell>
          <cell r="B103">
            <v>544928</v>
          </cell>
          <cell r="C103">
            <v>544966</v>
          </cell>
          <cell r="D103">
            <v>541774</v>
          </cell>
        </row>
        <row r="104">
          <cell r="A104">
            <v>10510</v>
          </cell>
          <cell r="B104">
            <v>9</v>
          </cell>
          <cell r="C104">
            <v>9</v>
          </cell>
          <cell r="D104">
            <v>9</v>
          </cell>
        </row>
        <row r="105">
          <cell r="A105">
            <v>10511</v>
          </cell>
          <cell r="B105">
            <v>775800</v>
          </cell>
          <cell r="C105">
            <v>774267</v>
          </cell>
          <cell r="D105">
            <v>768621</v>
          </cell>
        </row>
        <row r="106">
          <cell r="A106">
            <v>10512</v>
          </cell>
          <cell r="B106">
            <v>786338</v>
          </cell>
          <cell r="C106">
            <v>786338</v>
          </cell>
          <cell r="D106">
            <v>786338</v>
          </cell>
        </row>
        <row r="107">
          <cell r="A107">
            <v>10513</v>
          </cell>
          <cell r="B107">
            <v>4718</v>
          </cell>
          <cell r="C107">
            <v>4718</v>
          </cell>
          <cell r="D107">
            <v>4718</v>
          </cell>
        </row>
        <row r="108">
          <cell r="A108">
            <v>10514</v>
          </cell>
          <cell r="B108">
            <v>217</v>
          </cell>
          <cell r="C108">
            <v>217</v>
          </cell>
          <cell r="D108">
            <v>217</v>
          </cell>
        </row>
        <row r="109">
          <cell r="A109">
            <v>10515</v>
          </cell>
          <cell r="B109">
            <v>72852</v>
          </cell>
          <cell r="C109">
            <v>72852</v>
          </cell>
          <cell r="D109">
            <v>72852</v>
          </cell>
        </row>
        <row r="110">
          <cell r="A110">
            <v>10516</v>
          </cell>
          <cell r="B110">
            <v>68043</v>
          </cell>
          <cell r="C110">
            <v>68043</v>
          </cell>
          <cell r="D110">
            <v>68043</v>
          </cell>
        </row>
        <row r="111">
          <cell r="A111">
            <v>10517</v>
          </cell>
          <cell r="B111">
            <v>1159</v>
          </cell>
          <cell r="C111">
            <v>1159</v>
          </cell>
          <cell r="D111">
            <v>1159</v>
          </cell>
        </row>
        <row r="112">
          <cell r="A112">
            <v>10518</v>
          </cell>
          <cell r="B112">
            <v>110</v>
          </cell>
          <cell r="C112">
            <v>110</v>
          </cell>
          <cell r="D112">
            <v>26</v>
          </cell>
        </row>
        <row r="113">
          <cell r="A113">
            <v>10519</v>
          </cell>
          <cell r="B113">
            <v>581477</v>
          </cell>
          <cell r="C113">
            <v>322349</v>
          </cell>
          <cell r="D113">
            <v>61474</v>
          </cell>
        </row>
        <row r="114">
          <cell r="A114">
            <v>10520</v>
          </cell>
          <cell r="B114">
            <v>889</v>
          </cell>
          <cell r="C114">
            <v>630</v>
          </cell>
          <cell r="D114">
            <v>97</v>
          </cell>
        </row>
        <row r="115">
          <cell r="A115">
            <v>10521</v>
          </cell>
          <cell r="B115">
            <v>1201</v>
          </cell>
          <cell r="C115">
            <v>1264</v>
          </cell>
          <cell r="D115">
            <v>246</v>
          </cell>
        </row>
        <row r="116">
          <cell r="A116">
            <v>10522</v>
          </cell>
          <cell r="B116">
            <v>0</v>
          </cell>
          <cell r="C116">
            <v>0</v>
          </cell>
          <cell r="D116">
            <v>0</v>
          </cell>
        </row>
        <row r="117">
          <cell r="A117">
            <v>10523</v>
          </cell>
          <cell r="B117">
            <v>69144</v>
          </cell>
          <cell r="C117">
            <v>69144</v>
          </cell>
          <cell r="D117">
            <v>69144</v>
          </cell>
        </row>
        <row r="118">
          <cell r="A118">
            <v>10524</v>
          </cell>
          <cell r="B118">
            <v>52400</v>
          </cell>
          <cell r="C118">
            <v>52400</v>
          </cell>
          <cell r="D118">
            <v>52400</v>
          </cell>
        </row>
        <row r="119">
          <cell r="A119">
            <v>10525</v>
          </cell>
          <cell r="B119">
            <v>1438076</v>
          </cell>
          <cell r="C119">
            <v>1438076</v>
          </cell>
          <cell r="D119">
            <v>1438076</v>
          </cell>
        </row>
        <row r="120">
          <cell r="A120">
            <v>10526</v>
          </cell>
          <cell r="B120">
            <v>0</v>
          </cell>
          <cell r="C120">
            <v>0</v>
          </cell>
          <cell r="D120">
            <v>0</v>
          </cell>
        </row>
        <row r="121">
          <cell r="A121">
            <v>10527</v>
          </cell>
          <cell r="B121">
            <v>618704</v>
          </cell>
          <cell r="C121">
            <v>618704</v>
          </cell>
          <cell r="D121">
            <v>618704</v>
          </cell>
        </row>
        <row r="122">
          <cell r="A122">
            <v>10528</v>
          </cell>
          <cell r="B122">
            <v>1244134</v>
          </cell>
          <cell r="C122">
            <v>1244134</v>
          </cell>
          <cell r="D122">
            <v>1244134</v>
          </cell>
        </row>
        <row r="123">
          <cell r="A123">
            <v>10529</v>
          </cell>
          <cell r="B123">
            <v>66278</v>
          </cell>
          <cell r="C123">
            <v>66278</v>
          </cell>
          <cell r="D123">
            <v>66278</v>
          </cell>
        </row>
        <row r="124">
          <cell r="A124">
            <v>10530</v>
          </cell>
          <cell r="B124">
            <v>368097</v>
          </cell>
          <cell r="C124">
            <v>368097</v>
          </cell>
          <cell r="D124">
            <v>368097</v>
          </cell>
        </row>
        <row r="125">
          <cell r="A125">
            <v>10531</v>
          </cell>
          <cell r="B125">
            <v>71471</v>
          </cell>
          <cell r="C125">
            <v>71471</v>
          </cell>
          <cell r="D125">
            <v>71471</v>
          </cell>
        </row>
        <row r="126">
          <cell r="A126">
            <v>10532</v>
          </cell>
          <cell r="B126">
            <v>233</v>
          </cell>
          <cell r="C126">
            <v>233</v>
          </cell>
          <cell r="D126">
            <v>89</v>
          </cell>
        </row>
        <row r="127">
          <cell r="A127">
            <v>10533</v>
          </cell>
          <cell r="B127">
            <v>505</v>
          </cell>
          <cell r="C127">
            <v>505</v>
          </cell>
          <cell r="D127">
            <v>505</v>
          </cell>
        </row>
        <row r="128">
          <cell r="A128">
            <v>10534</v>
          </cell>
          <cell r="B128">
            <v>0</v>
          </cell>
          <cell r="C128">
            <v>0</v>
          </cell>
          <cell r="D128">
            <v>0</v>
          </cell>
        </row>
        <row r="129">
          <cell r="A129">
            <v>10535</v>
          </cell>
          <cell r="B129">
            <v>0</v>
          </cell>
          <cell r="C129">
            <v>0</v>
          </cell>
          <cell r="D129">
            <v>0</v>
          </cell>
        </row>
        <row r="130">
          <cell r="A130">
            <v>10536</v>
          </cell>
          <cell r="B130">
            <v>13155</v>
          </cell>
          <cell r="C130">
            <v>13155</v>
          </cell>
          <cell r="D130">
            <v>13155</v>
          </cell>
        </row>
        <row r="131">
          <cell r="A131">
            <v>10537</v>
          </cell>
          <cell r="B131">
            <v>0</v>
          </cell>
          <cell r="C131">
            <v>0</v>
          </cell>
          <cell r="D131">
            <v>0</v>
          </cell>
        </row>
        <row r="132">
          <cell r="A132">
            <v>10538</v>
          </cell>
          <cell r="B132">
            <v>0</v>
          </cell>
          <cell r="C132">
            <v>0</v>
          </cell>
          <cell r="D132">
            <v>0</v>
          </cell>
        </row>
        <row r="133">
          <cell r="A133">
            <v>10539</v>
          </cell>
          <cell r="B133">
            <v>0</v>
          </cell>
          <cell r="C133">
            <v>0</v>
          </cell>
          <cell r="D133">
            <v>0</v>
          </cell>
        </row>
        <row r="134">
          <cell r="A134">
            <v>10540</v>
          </cell>
          <cell r="B134">
            <v>0</v>
          </cell>
          <cell r="C134">
            <v>0</v>
          </cell>
          <cell r="D134">
            <v>0</v>
          </cell>
        </row>
        <row r="135">
          <cell r="A135">
            <v>10541</v>
          </cell>
          <cell r="B135">
            <v>0</v>
          </cell>
          <cell r="C135">
            <v>0</v>
          </cell>
          <cell r="D135">
            <v>0</v>
          </cell>
        </row>
        <row r="136">
          <cell r="A136">
            <v>10542</v>
          </cell>
          <cell r="B136">
            <v>0</v>
          </cell>
          <cell r="C136">
            <v>0</v>
          </cell>
          <cell r="D136">
            <v>0</v>
          </cell>
        </row>
        <row r="137">
          <cell r="A137">
            <v>10543</v>
          </cell>
          <cell r="B137">
            <v>0</v>
          </cell>
          <cell r="C137">
            <v>0</v>
          </cell>
          <cell r="D137">
            <v>0</v>
          </cell>
        </row>
        <row r="138">
          <cell r="A138">
            <v>10544</v>
          </cell>
          <cell r="B138">
            <v>0</v>
          </cell>
          <cell r="C138">
            <v>0</v>
          </cell>
          <cell r="D138">
            <v>0</v>
          </cell>
        </row>
        <row r="139">
          <cell r="A139">
            <v>10545</v>
          </cell>
          <cell r="B139">
            <v>0</v>
          </cell>
          <cell r="C139">
            <v>0</v>
          </cell>
          <cell r="D139">
            <v>0</v>
          </cell>
        </row>
        <row r="140">
          <cell r="A140">
            <v>10546</v>
          </cell>
          <cell r="B140">
            <v>0</v>
          </cell>
          <cell r="C140">
            <v>0</v>
          </cell>
          <cell r="D140">
            <v>0</v>
          </cell>
        </row>
        <row r="141">
          <cell r="A141">
            <v>10547</v>
          </cell>
          <cell r="B141">
            <v>0</v>
          </cell>
          <cell r="C141">
            <v>0</v>
          </cell>
          <cell r="D141">
            <v>0</v>
          </cell>
        </row>
        <row r="142">
          <cell r="A142">
            <v>10548</v>
          </cell>
          <cell r="B142">
            <v>0</v>
          </cell>
          <cell r="C142">
            <v>0</v>
          </cell>
          <cell r="D142">
            <v>0</v>
          </cell>
        </row>
        <row r="143">
          <cell r="A143">
            <v>10549</v>
          </cell>
          <cell r="B143">
            <v>0</v>
          </cell>
          <cell r="C143">
            <v>0</v>
          </cell>
          <cell r="D143">
            <v>0</v>
          </cell>
        </row>
        <row r="144">
          <cell r="A144">
            <v>10550</v>
          </cell>
          <cell r="B144">
            <v>0</v>
          </cell>
          <cell r="C144">
            <v>0</v>
          </cell>
          <cell r="D144">
            <v>0</v>
          </cell>
        </row>
        <row r="145">
          <cell r="A145">
            <v>10551</v>
          </cell>
          <cell r="B145">
            <v>0</v>
          </cell>
          <cell r="C145">
            <v>0</v>
          </cell>
          <cell r="D145">
            <v>0</v>
          </cell>
        </row>
        <row r="146">
          <cell r="A146">
            <v>10552</v>
          </cell>
          <cell r="B146">
            <v>0</v>
          </cell>
          <cell r="C146">
            <v>0</v>
          </cell>
          <cell r="D146">
            <v>0</v>
          </cell>
        </row>
        <row r="147">
          <cell r="A147">
            <v>10553</v>
          </cell>
          <cell r="B147">
            <v>0</v>
          </cell>
          <cell r="C147">
            <v>0</v>
          </cell>
          <cell r="D147">
            <v>0</v>
          </cell>
        </row>
        <row r="148">
          <cell r="A148">
            <v>10556</v>
          </cell>
          <cell r="B148">
            <v>0</v>
          </cell>
          <cell r="C148">
            <v>0</v>
          </cell>
          <cell r="D148">
            <v>0</v>
          </cell>
        </row>
        <row r="149">
          <cell r="A149">
            <v>10557</v>
          </cell>
          <cell r="B149">
            <v>0</v>
          </cell>
          <cell r="C149">
            <v>0</v>
          </cell>
          <cell r="D149">
            <v>0</v>
          </cell>
        </row>
        <row r="150">
          <cell r="A150">
            <v>10558</v>
          </cell>
          <cell r="B150">
            <v>0</v>
          </cell>
          <cell r="C150">
            <v>0</v>
          </cell>
          <cell r="D150">
            <v>0</v>
          </cell>
        </row>
        <row r="151">
          <cell r="A151">
            <v>10559</v>
          </cell>
          <cell r="B151">
            <v>0</v>
          </cell>
          <cell r="C151">
            <v>0</v>
          </cell>
          <cell r="D151">
            <v>0</v>
          </cell>
        </row>
        <row r="152">
          <cell r="A152">
            <v>10560</v>
          </cell>
          <cell r="B152">
            <v>0</v>
          </cell>
          <cell r="C152">
            <v>0</v>
          </cell>
          <cell r="D152">
            <v>0</v>
          </cell>
        </row>
        <row r="153">
          <cell r="A153">
            <v>10561</v>
          </cell>
          <cell r="B153">
            <v>83185</v>
          </cell>
          <cell r="C153">
            <v>83185</v>
          </cell>
          <cell r="D153">
            <v>83185</v>
          </cell>
        </row>
        <row r="154">
          <cell r="A154">
            <v>10562</v>
          </cell>
          <cell r="B154">
            <v>0</v>
          </cell>
          <cell r="C154">
            <v>0</v>
          </cell>
          <cell r="D154">
            <v>0</v>
          </cell>
        </row>
        <row r="155">
          <cell r="A155">
            <v>10563</v>
          </cell>
          <cell r="B155">
            <v>0</v>
          </cell>
          <cell r="C155">
            <v>0</v>
          </cell>
          <cell r="D155">
            <v>0</v>
          </cell>
        </row>
        <row r="156">
          <cell r="A156">
            <v>10564</v>
          </cell>
          <cell r="B156">
            <v>0</v>
          </cell>
          <cell r="C156">
            <v>0</v>
          </cell>
          <cell r="D156">
            <v>0</v>
          </cell>
        </row>
        <row r="157">
          <cell r="A157">
            <v>10565</v>
          </cell>
          <cell r="B157">
            <v>33337</v>
          </cell>
          <cell r="C157">
            <v>33337</v>
          </cell>
          <cell r="D157">
            <v>33337</v>
          </cell>
        </row>
        <row r="158">
          <cell r="A158">
            <v>10567</v>
          </cell>
          <cell r="B158">
            <v>106084</v>
          </cell>
          <cell r="C158">
            <v>106084</v>
          </cell>
          <cell r="D158">
            <v>106084</v>
          </cell>
        </row>
        <row r="159">
          <cell r="A159">
            <v>10569</v>
          </cell>
          <cell r="B159">
            <v>0</v>
          </cell>
          <cell r="C159">
            <v>0</v>
          </cell>
          <cell r="D159">
            <v>0</v>
          </cell>
        </row>
        <row r="160">
          <cell r="A160">
            <v>10570</v>
          </cell>
          <cell r="B160">
            <v>39724</v>
          </cell>
          <cell r="C160">
            <v>39724</v>
          </cell>
          <cell r="D160">
            <v>39724</v>
          </cell>
        </row>
        <row r="161">
          <cell r="A161">
            <v>10571</v>
          </cell>
          <cell r="B161">
            <v>4697</v>
          </cell>
          <cell r="C161">
            <v>4697</v>
          </cell>
          <cell r="D161">
            <v>4564</v>
          </cell>
        </row>
        <row r="162">
          <cell r="A162">
            <v>10572</v>
          </cell>
          <cell r="B162">
            <v>0</v>
          </cell>
          <cell r="C162">
            <v>0</v>
          </cell>
          <cell r="D162">
            <v>0</v>
          </cell>
        </row>
        <row r="163">
          <cell r="A163">
            <v>10573</v>
          </cell>
          <cell r="B163">
            <v>16162</v>
          </cell>
          <cell r="C163">
            <v>16162</v>
          </cell>
          <cell r="D163">
            <v>16162</v>
          </cell>
        </row>
        <row r="164">
          <cell r="A164">
            <v>10592</v>
          </cell>
          <cell r="B164">
            <v>0</v>
          </cell>
          <cell r="C164">
            <v>0</v>
          </cell>
          <cell r="D164">
            <v>0</v>
          </cell>
        </row>
        <row r="165">
          <cell r="A165">
            <v>10598</v>
          </cell>
          <cell r="B165">
            <v>0</v>
          </cell>
          <cell r="C165">
            <v>0</v>
          </cell>
          <cell r="D165">
            <v>0</v>
          </cell>
        </row>
        <row r="166">
          <cell r="A166">
            <v>10600</v>
          </cell>
          <cell r="B166">
            <v>154742327</v>
          </cell>
          <cell r="C166">
            <v>168066089</v>
          </cell>
          <cell r="D166">
            <v>156408122</v>
          </cell>
        </row>
        <row r="167">
          <cell r="A167">
            <v>10700</v>
          </cell>
          <cell r="B167">
            <v>262513266</v>
          </cell>
          <cell r="C167">
            <v>272707228</v>
          </cell>
          <cell r="D167">
            <v>193258782</v>
          </cell>
        </row>
        <row r="168">
          <cell r="A168">
            <v>10703</v>
          </cell>
          <cell r="B168">
            <v>0</v>
          </cell>
          <cell r="C168">
            <v>0</v>
          </cell>
          <cell r="D168">
            <v>0</v>
          </cell>
        </row>
        <row r="169">
          <cell r="A169">
            <v>10704</v>
          </cell>
          <cell r="B169">
            <v>0</v>
          </cell>
          <cell r="C169">
            <v>0</v>
          </cell>
          <cell r="D169">
            <v>0</v>
          </cell>
        </row>
        <row r="170">
          <cell r="A170">
            <v>10705</v>
          </cell>
          <cell r="B170">
            <v>0</v>
          </cell>
          <cell r="C170">
            <v>0</v>
          </cell>
          <cell r="D170">
            <v>0</v>
          </cell>
        </row>
        <row r="171">
          <cell r="A171">
            <v>10801</v>
          </cell>
          <cell r="B171">
            <v>-1846308025</v>
          </cell>
          <cell r="C171">
            <v>-1873005229</v>
          </cell>
          <cell r="D171">
            <v>-1815721477</v>
          </cell>
        </row>
        <row r="172">
          <cell r="A172">
            <v>10802</v>
          </cell>
          <cell r="B172">
            <v>32096494</v>
          </cell>
          <cell r="C172">
            <v>63634258</v>
          </cell>
          <cell r="D172">
            <v>49050975</v>
          </cell>
        </row>
        <row r="173">
          <cell r="A173">
            <v>10803</v>
          </cell>
          <cell r="B173">
            <v>-92327643</v>
          </cell>
          <cell r="C173">
            <v>-95216982</v>
          </cell>
          <cell r="D173">
            <v>-96021579</v>
          </cell>
        </row>
        <row r="174">
          <cell r="A174">
            <v>10804</v>
          </cell>
          <cell r="B174">
            <v>-3387266</v>
          </cell>
          <cell r="C174">
            <v>-3404908</v>
          </cell>
          <cell r="D174">
            <v>-3598971</v>
          </cell>
        </row>
        <row r="175">
          <cell r="A175">
            <v>10805</v>
          </cell>
          <cell r="B175">
            <v>-520368</v>
          </cell>
          <cell r="C175">
            <v>-512267</v>
          </cell>
          <cell r="D175">
            <v>-498273</v>
          </cell>
        </row>
        <row r="176">
          <cell r="A176">
            <v>10808</v>
          </cell>
          <cell r="B176">
            <v>438961471</v>
          </cell>
          <cell r="C176">
            <v>440872853</v>
          </cell>
          <cell r="D176">
            <v>434561933</v>
          </cell>
        </row>
        <row r="177">
          <cell r="A177">
            <v>10809</v>
          </cell>
          <cell r="B177">
            <v>-438961471</v>
          </cell>
          <cell r="C177">
            <v>-440872853</v>
          </cell>
          <cell r="D177">
            <v>-434561933</v>
          </cell>
        </row>
        <row r="178">
          <cell r="A178">
            <v>10820</v>
          </cell>
          <cell r="B178">
            <v>0</v>
          </cell>
          <cell r="C178">
            <v>0</v>
          </cell>
          <cell r="D178">
            <v>0</v>
          </cell>
        </row>
        <row r="179">
          <cell r="A179">
            <v>11100</v>
          </cell>
          <cell r="B179">
            <v>-14693607</v>
          </cell>
          <cell r="C179">
            <v>-14552603</v>
          </cell>
          <cell r="D179">
            <v>-16349894</v>
          </cell>
        </row>
        <row r="180">
          <cell r="A180">
            <v>11401</v>
          </cell>
          <cell r="B180">
            <v>3715722</v>
          </cell>
          <cell r="C180">
            <v>3724445</v>
          </cell>
          <cell r="D180">
            <v>3820391</v>
          </cell>
        </row>
        <row r="181">
          <cell r="A181">
            <v>11402</v>
          </cell>
          <cell r="B181">
            <v>812652</v>
          </cell>
          <cell r="C181">
            <v>814088</v>
          </cell>
          <cell r="D181">
            <v>829882</v>
          </cell>
        </row>
        <row r="182">
          <cell r="A182">
            <v>11501</v>
          </cell>
          <cell r="B182">
            <v>0</v>
          </cell>
          <cell r="C182">
            <v>0</v>
          </cell>
          <cell r="D182">
            <v>0</v>
          </cell>
        </row>
        <row r="183">
          <cell r="A183">
            <v>12102</v>
          </cell>
          <cell r="B183">
            <v>9188</v>
          </cell>
          <cell r="C183">
            <v>9188</v>
          </cell>
          <cell r="D183">
            <v>9188</v>
          </cell>
        </row>
        <row r="184">
          <cell r="A184">
            <v>12103</v>
          </cell>
          <cell r="B184">
            <v>0</v>
          </cell>
          <cell r="C184">
            <v>0</v>
          </cell>
          <cell r="D184">
            <v>0</v>
          </cell>
        </row>
        <row r="185">
          <cell r="A185">
            <v>12105</v>
          </cell>
          <cell r="B185">
            <v>0</v>
          </cell>
          <cell r="C185">
            <v>0</v>
          </cell>
          <cell r="D185">
            <v>0</v>
          </cell>
        </row>
        <row r="186">
          <cell r="A186">
            <v>12106</v>
          </cell>
          <cell r="B186">
            <v>11687</v>
          </cell>
          <cell r="C186">
            <v>11687</v>
          </cell>
          <cell r="D186">
            <v>11687</v>
          </cell>
        </row>
        <row r="187">
          <cell r="A187">
            <v>12107</v>
          </cell>
          <cell r="B187">
            <v>0</v>
          </cell>
          <cell r="C187">
            <v>0</v>
          </cell>
          <cell r="D187">
            <v>0</v>
          </cell>
        </row>
        <row r="188">
          <cell r="A188">
            <v>12108</v>
          </cell>
          <cell r="B188">
            <v>2483</v>
          </cell>
          <cell r="C188">
            <v>2483</v>
          </cell>
          <cell r="D188">
            <v>2483</v>
          </cell>
        </row>
        <row r="189">
          <cell r="A189">
            <v>12109</v>
          </cell>
          <cell r="B189">
            <v>0</v>
          </cell>
          <cell r="C189">
            <v>0</v>
          </cell>
          <cell r="D189">
            <v>0</v>
          </cell>
        </row>
        <row r="190">
          <cell r="A190">
            <v>12111</v>
          </cell>
          <cell r="B190">
            <v>0</v>
          </cell>
          <cell r="C190">
            <v>0</v>
          </cell>
          <cell r="D190">
            <v>0</v>
          </cell>
        </row>
        <row r="191">
          <cell r="A191">
            <v>12112</v>
          </cell>
          <cell r="B191">
            <v>5122745</v>
          </cell>
          <cell r="C191">
            <v>5121831</v>
          </cell>
          <cell r="D191">
            <v>4812049</v>
          </cell>
        </row>
        <row r="192">
          <cell r="A192">
            <v>12114</v>
          </cell>
          <cell r="B192">
            <v>565996</v>
          </cell>
          <cell r="C192">
            <v>567589</v>
          </cell>
          <cell r="D192">
            <v>646318</v>
          </cell>
        </row>
        <row r="193">
          <cell r="A193">
            <v>12115</v>
          </cell>
          <cell r="B193">
            <v>0</v>
          </cell>
          <cell r="C193">
            <v>0</v>
          </cell>
          <cell r="D193">
            <v>0</v>
          </cell>
        </row>
        <row r="194">
          <cell r="A194">
            <v>12116</v>
          </cell>
          <cell r="B194">
            <v>0</v>
          </cell>
          <cell r="C194">
            <v>0</v>
          </cell>
          <cell r="D194">
            <v>0</v>
          </cell>
        </row>
        <row r="195">
          <cell r="A195">
            <v>12117</v>
          </cell>
          <cell r="B195">
            <v>164280</v>
          </cell>
          <cell r="C195">
            <v>164280</v>
          </cell>
          <cell r="D195">
            <v>164280</v>
          </cell>
        </row>
        <row r="196">
          <cell r="A196">
            <v>12118</v>
          </cell>
          <cell r="B196">
            <v>0</v>
          </cell>
          <cell r="C196">
            <v>0</v>
          </cell>
          <cell r="D196">
            <v>0</v>
          </cell>
        </row>
        <row r="197">
          <cell r="A197">
            <v>12122</v>
          </cell>
          <cell r="B197">
            <v>102099</v>
          </cell>
          <cell r="C197">
            <v>67107</v>
          </cell>
          <cell r="D197">
            <v>12929</v>
          </cell>
        </row>
        <row r="198">
          <cell r="A198">
            <v>12125</v>
          </cell>
          <cell r="B198">
            <v>0</v>
          </cell>
          <cell r="C198">
            <v>0</v>
          </cell>
          <cell r="D198">
            <v>0</v>
          </cell>
        </row>
        <row r="199">
          <cell r="A199">
            <v>12126</v>
          </cell>
          <cell r="B199">
            <v>73933</v>
          </cell>
          <cell r="C199">
            <v>73933</v>
          </cell>
          <cell r="D199">
            <v>73933</v>
          </cell>
        </row>
        <row r="200">
          <cell r="A200">
            <v>12127</v>
          </cell>
          <cell r="B200">
            <v>0</v>
          </cell>
          <cell r="C200">
            <v>0</v>
          </cell>
          <cell r="D200">
            <v>0</v>
          </cell>
        </row>
        <row r="201">
          <cell r="A201">
            <v>12130</v>
          </cell>
          <cell r="B201">
            <v>90479</v>
          </cell>
          <cell r="C201">
            <v>76821</v>
          </cell>
          <cell r="D201">
            <v>12006</v>
          </cell>
        </row>
        <row r="202">
          <cell r="A202">
            <v>12141</v>
          </cell>
          <cell r="B202">
            <v>1085</v>
          </cell>
          <cell r="C202">
            <v>1085</v>
          </cell>
          <cell r="D202">
            <v>1085</v>
          </cell>
        </row>
        <row r="203">
          <cell r="A203">
            <v>12142</v>
          </cell>
          <cell r="B203">
            <v>0</v>
          </cell>
          <cell r="C203">
            <v>0</v>
          </cell>
          <cell r="D203">
            <v>0</v>
          </cell>
        </row>
        <row r="204">
          <cell r="A204">
            <v>12143</v>
          </cell>
          <cell r="B204">
            <v>6002</v>
          </cell>
          <cell r="C204">
            <v>6002</v>
          </cell>
          <cell r="D204">
            <v>6002</v>
          </cell>
        </row>
        <row r="205">
          <cell r="A205">
            <v>12144</v>
          </cell>
          <cell r="B205">
            <v>2891</v>
          </cell>
          <cell r="C205">
            <v>2891</v>
          </cell>
          <cell r="D205">
            <v>2891</v>
          </cell>
        </row>
        <row r="206">
          <cell r="A206">
            <v>12150</v>
          </cell>
          <cell r="B206">
            <v>785303</v>
          </cell>
          <cell r="C206">
            <v>785303</v>
          </cell>
          <cell r="D206">
            <v>785303</v>
          </cell>
        </row>
        <row r="207">
          <cell r="A207">
            <v>12160</v>
          </cell>
          <cell r="B207">
            <v>0</v>
          </cell>
          <cell r="C207">
            <v>0</v>
          </cell>
          <cell r="D207">
            <v>0</v>
          </cell>
        </row>
        <row r="208">
          <cell r="A208">
            <v>12161</v>
          </cell>
          <cell r="B208">
            <v>283</v>
          </cell>
          <cell r="C208">
            <v>283</v>
          </cell>
          <cell r="D208">
            <v>283</v>
          </cell>
        </row>
        <row r="209">
          <cell r="A209">
            <v>12162</v>
          </cell>
          <cell r="B209">
            <v>0</v>
          </cell>
          <cell r="C209">
            <v>0</v>
          </cell>
          <cell r="D209">
            <v>0</v>
          </cell>
        </row>
        <row r="210">
          <cell r="A210">
            <v>12163</v>
          </cell>
          <cell r="B210">
            <v>1127</v>
          </cell>
          <cell r="C210">
            <v>1127</v>
          </cell>
          <cell r="D210">
            <v>1127</v>
          </cell>
        </row>
        <row r="211">
          <cell r="A211">
            <v>12164</v>
          </cell>
          <cell r="B211">
            <v>1009</v>
          </cell>
          <cell r="C211">
            <v>1009</v>
          </cell>
          <cell r="D211">
            <v>1009</v>
          </cell>
        </row>
        <row r="212">
          <cell r="A212">
            <v>12165</v>
          </cell>
          <cell r="B212">
            <v>638</v>
          </cell>
          <cell r="C212">
            <v>638</v>
          </cell>
          <cell r="D212">
            <v>638</v>
          </cell>
        </row>
        <row r="213">
          <cell r="A213">
            <v>12166</v>
          </cell>
          <cell r="B213">
            <v>0</v>
          </cell>
          <cell r="C213">
            <v>0</v>
          </cell>
          <cell r="D213">
            <v>0</v>
          </cell>
        </row>
        <row r="214">
          <cell r="A214">
            <v>12167</v>
          </cell>
          <cell r="B214">
            <v>0</v>
          </cell>
          <cell r="C214">
            <v>0</v>
          </cell>
          <cell r="D214">
            <v>0</v>
          </cell>
        </row>
        <row r="215">
          <cell r="A215">
            <v>12168</v>
          </cell>
          <cell r="B215">
            <v>0</v>
          </cell>
          <cell r="C215">
            <v>0</v>
          </cell>
          <cell r="D215">
            <v>0</v>
          </cell>
        </row>
        <row r="216">
          <cell r="A216">
            <v>12201</v>
          </cell>
          <cell r="B216">
            <v>0</v>
          </cell>
          <cell r="C216">
            <v>0</v>
          </cell>
          <cell r="D216">
            <v>0</v>
          </cell>
        </row>
        <row r="217">
          <cell r="A217">
            <v>12202</v>
          </cell>
          <cell r="B217">
            <v>0</v>
          </cell>
          <cell r="C217">
            <v>0</v>
          </cell>
          <cell r="D217">
            <v>0</v>
          </cell>
        </row>
        <row r="218">
          <cell r="A218">
            <v>12203</v>
          </cell>
          <cell r="B218">
            <v>0</v>
          </cell>
          <cell r="C218">
            <v>0</v>
          </cell>
          <cell r="D218">
            <v>0</v>
          </cell>
        </row>
        <row r="219">
          <cell r="A219">
            <v>12212</v>
          </cell>
          <cell r="B219">
            <v>-3024421</v>
          </cell>
          <cell r="C219">
            <v>-3009663</v>
          </cell>
          <cell r="D219">
            <v>-2858484</v>
          </cell>
        </row>
        <row r="220">
          <cell r="A220">
            <v>12214</v>
          </cell>
          <cell r="B220">
            <v>-351835</v>
          </cell>
          <cell r="C220">
            <v>-348896</v>
          </cell>
          <cell r="D220">
            <v>-386654</v>
          </cell>
        </row>
        <row r="221">
          <cell r="A221">
            <v>12222</v>
          </cell>
          <cell r="B221">
            <v>0</v>
          </cell>
          <cell r="C221">
            <v>0</v>
          </cell>
          <cell r="D221">
            <v>0</v>
          </cell>
        </row>
        <row r="222">
          <cell r="A222">
            <v>12225</v>
          </cell>
          <cell r="B222">
            <v>0</v>
          </cell>
          <cell r="C222">
            <v>0</v>
          </cell>
          <cell r="D222">
            <v>0</v>
          </cell>
        </row>
        <row r="223">
          <cell r="A223">
            <v>12226</v>
          </cell>
          <cell r="B223">
            <v>-54217</v>
          </cell>
          <cell r="C223">
            <v>-53601</v>
          </cell>
          <cell r="D223">
            <v>-46824</v>
          </cell>
        </row>
        <row r="224">
          <cell r="A224">
            <v>12227</v>
          </cell>
          <cell r="B224">
            <v>0</v>
          </cell>
          <cell r="C224">
            <v>0</v>
          </cell>
          <cell r="D224">
            <v>0</v>
          </cell>
        </row>
        <row r="225">
          <cell r="A225">
            <v>12230</v>
          </cell>
          <cell r="B225">
            <v>0</v>
          </cell>
          <cell r="C225">
            <v>0</v>
          </cell>
          <cell r="D225">
            <v>0</v>
          </cell>
        </row>
        <row r="226">
          <cell r="A226">
            <v>12268</v>
          </cell>
          <cell r="B226">
            <v>0</v>
          </cell>
          <cell r="C226">
            <v>0</v>
          </cell>
          <cell r="D226">
            <v>0</v>
          </cell>
        </row>
        <row r="227">
          <cell r="A227">
            <v>12301</v>
          </cell>
          <cell r="B227">
            <v>0</v>
          </cell>
          <cell r="C227">
            <v>0</v>
          </cell>
          <cell r="D227">
            <v>0</v>
          </cell>
        </row>
        <row r="228">
          <cell r="A228">
            <v>12302</v>
          </cell>
          <cell r="B228">
            <v>273668</v>
          </cell>
          <cell r="C228">
            <v>273668</v>
          </cell>
          <cell r="D228">
            <v>273668</v>
          </cell>
        </row>
        <row r="229">
          <cell r="A229">
            <v>12401</v>
          </cell>
          <cell r="B229">
            <v>0</v>
          </cell>
          <cell r="C229">
            <v>0</v>
          </cell>
          <cell r="D229">
            <v>462</v>
          </cell>
        </row>
        <row r="230">
          <cell r="A230">
            <v>12504</v>
          </cell>
          <cell r="B230">
            <v>0</v>
          </cell>
          <cell r="C230">
            <v>0</v>
          </cell>
          <cell r="D230">
            <v>0</v>
          </cell>
        </row>
        <row r="231">
          <cell r="A231">
            <v>12510</v>
          </cell>
          <cell r="B231">
            <v>0</v>
          </cell>
          <cell r="C231">
            <v>0</v>
          </cell>
          <cell r="D231">
            <v>0</v>
          </cell>
        </row>
        <row r="232">
          <cell r="A232">
            <v>12801</v>
          </cell>
          <cell r="B232">
            <v>0</v>
          </cell>
          <cell r="C232">
            <v>0</v>
          </cell>
          <cell r="D232">
            <v>0</v>
          </cell>
        </row>
        <row r="233">
          <cell r="A233">
            <v>12901</v>
          </cell>
          <cell r="B233">
            <v>0</v>
          </cell>
          <cell r="C233">
            <v>0</v>
          </cell>
          <cell r="D233">
            <v>6611538</v>
          </cell>
        </row>
        <row r="234">
          <cell r="A234">
            <v>13101</v>
          </cell>
          <cell r="B234">
            <v>0</v>
          </cell>
          <cell r="C234">
            <v>0</v>
          </cell>
          <cell r="D234">
            <v>-510508</v>
          </cell>
        </row>
        <row r="235">
          <cell r="A235">
            <v>13102</v>
          </cell>
          <cell r="B235">
            <v>-912449</v>
          </cell>
          <cell r="C235">
            <v>-456224</v>
          </cell>
          <cell r="D235">
            <v>-132917</v>
          </cell>
        </row>
        <row r="236">
          <cell r="A236">
            <v>13103</v>
          </cell>
          <cell r="B236">
            <v>0</v>
          </cell>
          <cell r="C236">
            <v>0</v>
          </cell>
          <cell r="D236">
            <v>0</v>
          </cell>
        </row>
        <row r="237">
          <cell r="A237">
            <v>13104</v>
          </cell>
          <cell r="B237">
            <v>0</v>
          </cell>
          <cell r="C237">
            <v>0</v>
          </cell>
          <cell r="D237">
            <v>0</v>
          </cell>
        </row>
        <row r="238">
          <cell r="A238">
            <v>13105</v>
          </cell>
          <cell r="B238">
            <v>0</v>
          </cell>
          <cell r="C238">
            <v>0</v>
          </cell>
          <cell r="D238">
            <v>237</v>
          </cell>
        </row>
        <row r="239">
          <cell r="A239">
            <v>13106</v>
          </cell>
          <cell r="B239">
            <v>0</v>
          </cell>
          <cell r="C239">
            <v>0</v>
          </cell>
          <cell r="D239">
            <v>1978229</v>
          </cell>
        </row>
        <row r="240">
          <cell r="A240">
            <v>13107</v>
          </cell>
          <cell r="B240">
            <v>-5954217</v>
          </cell>
          <cell r="C240">
            <v>-2964961</v>
          </cell>
          <cell r="D240">
            <v>-236684</v>
          </cell>
        </row>
        <row r="241">
          <cell r="A241">
            <v>13108</v>
          </cell>
          <cell r="B241">
            <v>-28065</v>
          </cell>
          <cell r="C241">
            <v>-23725</v>
          </cell>
          <cell r="D241">
            <v>-147996</v>
          </cell>
        </row>
        <row r="242">
          <cell r="A242">
            <v>13109</v>
          </cell>
          <cell r="B242">
            <v>-12217</v>
          </cell>
          <cell r="C242">
            <v>-35396</v>
          </cell>
          <cell r="D242">
            <v>-959250</v>
          </cell>
        </row>
        <row r="243">
          <cell r="A243">
            <v>13110</v>
          </cell>
          <cell r="B243">
            <v>0</v>
          </cell>
          <cell r="C243">
            <v>0</v>
          </cell>
          <cell r="D243">
            <v>-785</v>
          </cell>
        </row>
        <row r="244">
          <cell r="A244">
            <v>13111</v>
          </cell>
          <cell r="B244">
            <v>0</v>
          </cell>
          <cell r="C244">
            <v>0</v>
          </cell>
          <cell r="D244">
            <v>0</v>
          </cell>
        </row>
        <row r="245">
          <cell r="A245">
            <v>13115</v>
          </cell>
          <cell r="B245">
            <v>6810350</v>
          </cell>
          <cell r="C245">
            <v>28255988</v>
          </cell>
          <cell r="D245">
            <v>4347075</v>
          </cell>
        </row>
        <row r="246">
          <cell r="A246">
            <v>13116</v>
          </cell>
          <cell r="B246">
            <v>2643423</v>
          </cell>
          <cell r="C246">
            <v>3096298</v>
          </cell>
          <cell r="D246">
            <v>4300998</v>
          </cell>
        </row>
        <row r="247">
          <cell r="A247">
            <v>13117</v>
          </cell>
          <cell r="B247">
            <v>6722796</v>
          </cell>
          <cell r="C247">
            <v>3767690</v>
          </cell>
          <cell r="D247">
            <v>-876896</v>
          </cell>
        </row>
        <row r="248">
          <cell r="A248">
            <v>13118</v>
          </cell>
          <cell r="B248">
            <v>-853916</v>
          </cell>
          <cell r="C248">
            <v>-1406833</v>
          </cell>
          <cell r="D248">
            <v>-1423195</v>
          </cell>
        </row>
        <row r="249">
          <cell r="A249">
            <v>13119</v>
          </cell>
          <cell r="B249">
            <v>-14031098</v>
          </cell>
          <cell r="C249">
            <v>-36491702</v>
          </cell>
          <cell r="D249">
            <v>-11920961</v>
          </cell>
        </row>
        <row r="250">
          <cell r="A250">
            <v>13120</v>
          </cell>
          <cell r="B250">
            <v>0</v>
          </cell>
          <cell r="C250">
            <v>0</v>
          </cell>
          <cell r="D250">
            <v>-359188</v>
          </cell>
        </row>
        <row r="251">
          <cell r="A251">
            <v>13121</v>
          </cell>
          <cell r="B251">
            <v>0</v>
          </cell>
          <cell r="C251">
            <v>0</v>
          </cell>
          <cell r="D251">
            <v>0</v>
          </cell>
        </row>
        <row r="252">
          <cell r="A252">
            <v>13125</v>
          </cell>
          <cell r="B252">
            <v>-253705</v>
          </cell>
          <cell r="C252">
            <v>-267867</v>
          </cell>
          <cell r="D252">
            <v>4635059</v>
          </cell>
        </row>
        <row r="253">
          <cell r="A253">
            <v>13126</v>
          </cell>
          <cell r="B253">
            <v>7367037</v>
          </cell>
          <cell r="C253">
            <v>6811228</v>
          </cell>
          <cell r="D253">
            <v>11426653</v>
          </cell>
        </row>
        <row r="254">
          <cell r="A254">
            <v>13401</v>
          </cell>
          <cell r="B254">
            <v>1533</v>
          </cell>
          <cell r="C254">
            <v>1533</v>
          </cell>
          <cell r="D254">
            <v>1533</v>
          </cell>
        </row>
        <row r="255">
          <cell r="A255">
            <v>13402</v>
          </cell>
          <cell r="B255">
            <v>0</v>
          </cell>
          <cell r="C255">
            <v>0</v>
          </cell>
          <cell r="D255">
            <v>0</v>
          </cell>
        </row>
        <row r="256">
          <cell r="A256">
            <v>13403</v>
          </cell>
          <cell r="B256">
            <v>1850</v>
          </cell>
          <cell r="C256">
            <v>1850</v>
          </cell>
          <cell r="D256">
            <v>1850</v>
          </cell>
        </row>
        <row r="257">
          <cell r="A257">
            <v>13404</v>
          </cell>
          <cell r="B257">
            <v>27913</v>
          </cell>
          <cell r="C257">
            <v>27913</v>
          </cell>
          <cell r="D257">
            <v>27913</v>
          </cell>
        </row>
        <row r="258">
          <cell r="A258">
            <v>13406</v>
          </cell>
          <cell r="B258">
            <v>3400</v>
          </cell>
          <cell r="C258">
            <v>3400</v>
          </cell>
          <cell r="D258">
            <v>3400</v>
          </cell>
        </row>
        <row r="259">
          <cell r="A259">
            <v>13407</v>
          </cell>
          <cell r="B259">
            <v>1000</v>
          </cell>
          <cell r="C259">
            <v>1000</v>
          </cell>
          <cell r="D259">
            <v>1000</v>
          </cell>
        </row>
        <row r="260">
          <cell r="A260">
            <v>13408</v>
          </cell>
          <cell r="B260">
            <v>0</v>
          </cell>
          <cell r="C260">
            <v>0</v>
          </cell>
          <cell r="D260">
            <v>0</v>
          </cell>
        </row>
        <row r="261">
          <cell r="A261">
            <v>13409</v>
          </cell>
          <cell r="B261">
            <v>0</v>
          </cell>
          <cell r="C261">
            <v>0</v>
          </cell>
          <cell r="D261">
            <v>0</v>
          </cell>
        </row>
        <row r="262">
          <cell r="A262">
            <v>13501</v>
          </cell>
          <cell r="B262">
            <v>79097</v>
          </cell>
          <cell r="C262">
            <v>79097</v>
          </cell>
          <cell r="D262">
            <v>79455</v>
          </cell>
        </row>
        <row r="263">
          <cell r="A263">
            <v>13502</v>
          </cell>
          <cell r="B263">
            <v>0</v>
          </cell>
          <cell r="C263">
            <v>0</v>
          </cell>
          <cell r="D263">
            <v>0</v>
          </cell>
        </row>
        <row r="264">
          <cell r="A264">
            <v>13503</v>
          </cell>
          <cell r="B264">
            <v>0</v>
          </cell>
          <cell r="C264">
            <v>0</v>
          </cell>
          <cell r="D264">
            <v>0</v>
          </cell>
        </row>
        <row r="265">
          <cell r="A265">
            <v>13504</v>
          </cell>
          <cell r="B265">
            <v>5000</v>
          </cell>
          <cell r="C265">
            <v>5000</v>
          </cell>
          <cell r="D265">
            <v>5000</v>
          </cell>
        </row>
        <row r="266">
          <cell r="A266">
            <v>13505</v>
          </cell>
          <cell r="B266">
            <v>815</v>
          </cell>
          <cell r="C266">
            <v>815</v>
          </cell>
          <cell r="D266">
            <v>815</v>
          </cell>
        </row>
        <row r="267">
          <cell r="A267">
            <v>13506</v>
          </cell>
          <cell r="B267">
            <v>0</v>
          </cell>
          <cell r="C267">
            <v>0</v>
          </cell>
          <cell r="D267">
            <v>0</v>
          </cell>
        </row>
        <row r="268">
          <cell r="A268">
            <v>13601</v>
          </cell>
          <cell r="B268">
            <v>0</v>
          </cell>
          <cell r="C268">
            <v>0</v>
          </cell>
          <cell r="D268">
            <v>0</v>
          </cell>
        </row>
        <row r="269">
          <cell r="A269">
            <v>13602</v>
          </cell>
          <cell r="B269">
            <v>0</v>
          </cell>
          <cell r="C269">
            <v>0</v>
          </cell>
          <cell r="D269">
            <v>0</v>
          </cell>
        </row>
        <row r="270">
          <cell r="A270">
            <v>13603</v>
          </cell>
          <cell r="B270">
            <v>0</v>
          </cell>
          <cell r="C270">
            <v>0</v>
          </cell>
          <cell r="D270">
            <v>0</v>
          </cell>
        </row>
        <row r="271">
          <cell r="A271">
            <v>13610</v>
          </cell>
          <cell r="B271">
            <v>0</v>
          </cell>
          <cell r="C271">
            <v>0</v>
          </cell>
          <cell r="D271">
            <v>0</v>
          </cell>
        </row>
        <row r="272">
          <cell r="A272">
            <v>13620</v>
          </cell>
          <cell r="B272">
            <v>737786</v>
          </cell>
          <cell r="C272">
            <v>833365</v>
          </cell>
          <cell r="D272">
            <v>12013273</v>
          </cell>
        </row>
        <row r="273">
          <cell r="A273">
            <v>13621</v>
          </cell>
          <cell r="B273">
            <v>38484</v>
          </cell>
          <cell r="C273">
            <v>19916742</v>
          </cell>
          <cell r="D273">
            <v>3064114</v>
          </cell>
        </row>
        <row r="274">
          <cell r="A274">
            <v>14101</v>
          </cell>
          <cell r="B274">
            <v>0</v>
          </cell>
          <cell r="C274">
            <v>0</v>
          </cell>
          <cell r="D274">
            <v>334615</v>
          </cell>
        </row>
        <row r="275">
          <cell r="A275">
            <v>14201</v>
          </cell>
          <cell r="B275">
            <v>180114</v>
          </cell>
          <cell r="C275">
            <v>934847</v>
          </cell>
          <cell r="D275">
            <v>-38407</v>
          </cell>
        </row>
        <row r="276">
          <cell r="A276">
            <v>14202</v>
          </cell>
          <cell r="B276">
            <v>137290112</v>
          </cell>
          <cell r="C276">
            <v>131936943</v>
          </cell>
          <cell r="D276">
            <v>137809304</v>
          </cell>
        </row>
        <row r="277">
          <cell r="A277">
            <v>14203</v>
          </cell>
          <cell r="B277">
            <v>306993</v>
          </cell>
          <cell r="C277">
            <v>306931</v>
          </cell>
          <cell r="D277">
            <v>307374</v>
          </cell>
        </row>
        <row r="278">
          <cell r="A278">
            <v>14204</v>
          </cell>
          <cell r="B278">
            <v>0</v>
          </cell>
          <cell r="C278">
            <v>0</v>
          </cell>
          <cell r="D278">
            <v>0</v>
          </cell>
        </row>
        <row r="279">
          <cell r="A279">
            <v>14205</v>
          </cell>
          <cell r="B279">
            <v>0</v>
          </cell>
          <cell r="C279">
            <v>0</v>
          </cell>
          <cell r="D279">
            <v>0</v>
          </cell>
        </row>
        <row r="280">
          <cell r="A280">
            <v>14301</v>
          </cell>
          <cell r="B280">
            <v>1647257</v>
          </cell>
          <cell r="C280">
            <v>1759947</v>
          </cell>
          <cell r="D280">
            <v>2916694</v>
          </cell>
        </row>
        <row r="281">
          <cell r="A281">
            <v>14302</v>
          </cell>
          <cell r="B281">
            <v>12791046</v>
          </cell>
          <cell r="C281">
            <v>6395523</v>
          </cell>
          <cell r="D281">
            <v>3546266</v>
          </cell>
        </row>
        <row r="282">
          <cell r="A282">
            <v>14303</v>
          </cell>
          <cell r="B282">
            <v>0</v>
          </cell>
          <cell r="C282">
            <v>0</v>
          </cell>
          <cell r="D282">
            <v>0</v>
          </cell>
        </row>
        <row r="283">
          <cell r="A283">
            <v>14304</v>
          </cell>
          <cell r="B283">
            <v>0</v>
          </cell>
          <cell r="C283">
            <v>0</v>
          </cell>
          <cell r="D283">
            <v>0</v>
          </cell>
        </row>
        <row r="284">
          <cell r="A284">
            <v>14305</v>
          </cell>
          <cell r="B284">
            <v>16045</v>
          </cell>
          <cell r="C284">
            <v>16274</v>
          </cell>
          <cell r="D284">
            <v>19739</v>
          </cell>
        </row>
        <row r="285">
          <cell r="A285">
            <v>14306</v>
          </cell>
          <cell r="B285">
            <v>0</v>
          </cell>
          <cell r="C285">
            <v>0</v>
          </cell>
          <cell r="D285">
            <v>0</v>
          </cell>
        </row>
        <row r="286">
          <cell r="A286">
            <v>14307</v>
          </cell>
          <cell r="B286">
            <v>0</v>
          </cell>
          <cell r="C286">
            <v>0</v>
          </cell>
          <cell r="D286">
            <v>0</v>
          </cell>
        </row>
        <row r="287">
          <cell r="A287">
            <v>14308</v>
          </cell>
          <cell r="B287">
            <v>0</v>
          </cell>
          <cell r="C287">
            <v>0</v>
          </cell>
          <cell r="D287">
            <v>0</v>
          </cell>
        </row>
        <row r="288">
          <cell r="A288">
            <v>14309</v>
          </cell>
          <cell r="B288">
            <v>0</v>
          </cell>
          <cell r="C288">
            <v>0</v>
          </cell>
          <cell r="D288">
            <v>0</v>
          </cell>
        </row>
        <row r="289">
          <cell r="A289">
            <v>14310</v>
          </cell>
          <cell r="B289">
            <v>0</v>
          </cell>
          <cell r="C289">
            <v>0</v>
          </cell>
          <cell r="D289">
            <v>0</v>
          </cell>
        </row>
        <row r="290">
          <cell r="A290">
            <v>14311</v>
          </cell>
          <cell r="B290">
            <v>11250</v>
          </cell>
          <cell r="C290">
            <v>6875</v>
          </cell>
          <cell r="D290">
            <v>11420</v>
          </cell>
        </row>
        <row r="291">
          <cell r="A291">
            <v>14312</v>
          </cell>
          <cell r="B291">
            <v>2195975</v>
          </cell>
          <cell r="C291">
            <v>2253860</v>
          </cell>
          <cell r="D291">
            <v>2436348</v>
          </cell>
        </row>
        <row r="292">
          <cell r="A292">
            <v>14313</v>
          </cell>
          <cell r="B292">
            <v>48002</v>
          </cell>
          <cell r="C292">
            <v>281989</v>
          </cell>
          <cell r="D292">
            <v>145419</v>
          </cell>
        </row>
        <row r="293">
          <cell r="A293">
            <v>14314</v>
          </cell>
          <cell r="B293">
            <v>0</v>
          </cell>
          <cell r="C293">
            <v>0</v>
          </cell>
          <cell r="D293">
            <v>0</v>
          </cell>
        </row>
        <row r="294">
          <cell r="A294">
            <v>14315</v>
          </cell>
          <cell r="B294">
            <v>0</v>
          </cell>
          <cell r="C294">
            <v>0</v>
          </cell>
          <cell r="D294">
            <v>0</v>
          </cell>
        </row>
        <row r="295">
          <cell r="A295">
            <v>14316</v>
          </cell>
          <cell r="B295">
            <v>0</v>
          </cell>
          <cell r="C295">
            <v>0</v>
          </cell>
          <cell r="D295">
            <v>-40830</v>
          </cell>
        </row>
        <row r="296">
          <cell r="A296">
            <v>14317</v>
          </cell>
          <cell r="B296">
            <v>0</v>
          </cell>
          <cell r="C296">
            <v>0</v>
          </cell>
          <cell r="D296">
            <v>0</v>
          </cell>
        </row>
        <row r="297">
          <cell r="A297">
            <v>14318</v>
          </cell>
          <cell r="B297">
            <v>0</v>
          </cell>
          <cell r="C297">
            <v>1396</v>
          </cell>
          <cell r="D297">
            <v>13064</v>
          </cell>
        </row>
        <row r="298">
          <cell r="A298">
            <v>14319</v>
          </cell>
          <cell r="B298">
            <v>0</v>
          </cell>
          <cell r="C298">
            <v>0</v>
          </cell>
          <cell r="D298">
            <v>0</v>
          </cell>
        </row>
        <row r="299">
          <cell r="A299">
            <v>14320</v>
          </cell>
          <cell r="B299">
            <v>0</v>
          </cell>
          <cell r="C299">
            <v>0</v>
          </cell>
          <cell r="D299">
            <v>0</v>
          </cell>
        </row>
        <row r="300">
          <cell r="A300">
            <v>14321</v>
          </cell>
          <cell r="B300">
            <v>0</v>
          </cell>
          <cell r="C300">
            <v>0</v>
          </cell>
          <cell r="D300">
            <v>383</v>
          </cell>
        </row>
        <row r="301">
          <cell r="A301">
            <v>14322</v>
          </cell>
          <cell r="B301">
            <v>498532</v>
          </cell>
          <cell r="C301">
            <v>603790</v>
          </cell>
          <cell r="D301">
            <v>622620</v>
          </cell>
        </row>
        <row r="302">
          <cell r="A302">
            <v>14323</v>
          </cell>
          <cell r="B302">
            <v>0</v>
          </cell>
          <cell r="C302">
            <v>0</v>
          </cell>
          <cell r="D302">
            <v>0</v>
          </cell>
        </row>
        <row r="303">
          <cell r="A303">
            <v>14324</v>
          </cell>
          <cell r="B303">
            <v>0</v>
          </cell>
          <cell r="C303">
            <v>0</v>
          </cell>
          <cell r="D303">
            <v>0</v>
          </cell>
        </row>
        <row r="304">
          <cell r="A304">
            <v>14325</v>
          </cell>
          <cell r="B304">
            <v>375348</v>
          </cell>
          <cell r="C304">
            <v>392455</v>
          </cell>
          <cell r="D304">
            <v>501782</v>
          </cell>
        </row>
        <row r="305">
          <cell r="A305">
            <v>14326</v>
          </cell>
          <cell r="B305">
            <v>0</v>
          </cell>
          <cell r="C305">
            <v>0</v>
          </cell>
          <cell r="D305">
            <v>7477</v>
          </cell>
        </row>
        <row r="306">
          <cell r="A306">
            <v>14327</v>
          </cell>
          <cell r="B306">
            <v>25841</v>
          </cell>
          <cell r="C306">
            <v>46148</v>
          </cell>
          <cell r="D306">
            <v>47027</v>
          </cell>
        </row>
        <row r="307">
          <cell r="A307">
            <v>14328</v>
          </cell>
          <cell r="B307">
            <v>0</v>
          </cell>
          <cell r="C307">
            <v>0</v>
          </cell>
          <cell r="D307">
            <v>0</v>
          </cell>
        </row>
        <row r="308">
          <cell r="A308">
            <v>14329</v>
          </cell>
          <cell r="B308">
            <v>0</v>
          </cell>
          <cell r="C308">
            <v>0</v>
          </cell>
          <cell r="D308">
            <v>0</v>
          </cell>
        </row>
        <row r="309">
          <cell r="A309">
            <v>14330</v>
          </cell>
          <cell r="B309">
            <v>0</v>
          </cell>
          <cell r="C309">
            <v>0</v>
          </cell>
          <cell r="D309">
            <v>0</v>
          </cell>
        </row>
        <row r="310">
          <cell r="A310">
            <v>14331</v>
          </cell>
          <cell r="B310">
            <v>889882</v>
          </cell>
          <cell r="C310">
            <v>1172524</v>
          </cell>
          <cell r="D310">
            <v>1137264</v>
          </cell>
        </row>
        <row r="311">
          <cell r="A311">
            <v>14332</v>
          </cell>
          <cell r="B311">
            <v>389981</v>
          </cell>
          <cell r="C311">
            <v>389487</v>
          </cell>
          <cell r="D311">
            <v>473452</v>
          </cell>
        </row>
        <row r="312">
          <cell r="A312">
            <v>14333</v>
          </cell>
          <cell r="B312">
            <v>0</v>
          </cell>
          <cell r="C312">
            <v>0</v>
          </cell>
          <cell r="D312">
            <v>0</v>
          </cell>
        </row>
        <row r="313">
          <cell r="A313">
            <v>14334</v>
          </cell>
          <cell r="B313">
            <v>-12076</v>
          </cell>
          <cell r="C313">
            <v>129035</v>
          </cell>
          <cell r="D313">
            <v>293762</v>
          </cell>
        </row>
        <row r="314">
          <cell r="A314">
            <v>14335</v>
          </cell>
          <cell r="B314">
            <v>0</v>
          </cell>
          <cell r="C314">
            <v>0</v>
          </cell>
          <cell r="D314">
            <v>0</v>
          </cell>
        </row>
        <row r="315">
          <cell r="A315">
            <v>14336</v>
          </cell>
          <cell r="B315">
            <v>0</v>
          </cell>
          <cell r="C315">
            <v>0</v>
          </cell>
          <cell r="D315">
            <v>0</v>
          </cell>
        </row>
        <row r="316">
          <cell r="A316">
            <v>14337</v>
          </cell>
          <cell r="B316">
            <v>0</v>
          </cell>
          <cell r="C316">
            <v>0</v>
          </cell>
          <cell r="D316">
            <v>0</v>
          </cell>
        </row>
        <row r="317">
          <cell r="A317">
            <v>14338</v>
          </cell>
          <cell r="B317">
            <v>878505</v>
          </cell>
          <cell r="C317">
            <v>824332</v>
          </cell>
          <cell r="D317">
            <v>885397</v>
          </cell>
        </row>
        <row r="318">
          <cell r="A318">
            <v>14339</v>
          </cell>
          <cell r="B318">
            <v>0</v>
          </cell>
          <cell r="C318">
            <v>0</v>
          </cell>
          <cell r="D318">
            <v>0</v>
          </cell>
        </row>
        <row r="319">
          <cell r="A319">
            <v>14340</v>
          </cell>
          <cell r="B319">
            <v>0</v>
          </cell>
          <cell r="C319">
            <v>0</v>
          </cell>
          <cell r="D319">
            <v>628</v>
          </cell>
        </row>
        <row r="320">
          <cell r="A320">
            <v>14341</v>
          </cell>
          <cell r="B320">
            <v>0</v>
          </cell>
          <cell r="C320">
            <v>0</v>
          </cell>
          <cell r="D320">
            <v>0</v>
          </cell>
        </row>
        <row r="321">
          <cell r="A321">
            <v>14342</v>
          </cell>
          <cell r="B321">
            <v>0</v>
          </cell>
          <cell r="C321">
            <v>0</v>
          </cell>
          <cell r="D321">
            <v>425</v>
          </cell>
        </row>
        <row r="322">
          <cell r="A322">
            <v>14343</v>
          </cell>
          <cell r="B322">
            <v>0</v>
          </cell>
          <cell r="C322">
            <v>0</v>
          </cell>
          <cell r="D322">
            <v>0</v>
          </cell>
        </row>
        <row r="323">
          <cell r="A323">
            <v>14344</v>
          </cell>
          <cell r="B323">
            <v>0</v>
          </cell>
          <cell r="C323">
            <v>0</v>
          </cell>
          <cell r="D323">
            <v>0</v>
          </cell>
        </row>
        <row r="324">
          <cell r="A324">
            <v>14345</v>
          </cell>
          <cell r="B324">
            <v>0</v>
          </cell>
          <cell r="C324">
            <v>0</v>
          </cell>
          <cell r="D324">
            <v>3481</v>
          </cell>
        </row>
        <row r="325">
          <cell r="A325">
            <v>14346</v>
          </cell>
          <cell r="B325">
            <v>0</v>
          </cell>
          <cell r="C325">
            <v>0</v>
          </cell>
          <cell r="D325">
            <v>0</v>
          </cell>
        </row>
        <row r="326">
          <cell r="A326">
            <v>14347</v>
          </cell>
          <cell r="B326">
            <v>0</v>
          </cell>
          <cell r="C326">
            <v>0</v>
          </cell>
          <cell r="D326">
            <v>0</v>
          </cell>
        </row>
        <row r="327">
          <cell r="A327">
            <v>14348</v>
          </cell>
          <cell r="B327">
            <v>0</v>
          </cell>
          <cell r="C327">
            <v>0</v>
          </cell>
          <cell r="D327">
            <v>0</v>
          </cell>
        </row>
        <row r="328">
          <cell r="A328">
            <v>14349</v>
          </cell>
          <cell r="B328">
            <v>0</v>
          </cell>
          <cell r="C328">
            <v>0</v>
          </cell>
          <cell r="D328">
            <v>0</v>
          </cell>
        </row>
        <row r="329">
          <cell r="A329">
            <v>14350</v>
          </cell>
          <cell r="B329">
            <v>0</v>
          </cell>
          <cell r="C329">
            <v>0</v>
          </cell>
          <cell r="D329">
            <v>0</v>
          </cell>
        </row>
        <row r="330">
          <cell r="A330">
            <v>14351</v>
          </cell>
          <cell r="B330">
            <v>0</v>
          </cell>
          <cell r="C330">
            <v>0</v>
          </cell>
          <cell r="D330">
            <v>0</v>
          </cell>
        </row>
        <row r="331">
          <cell r="A331">
            <v>14352</v>
          </cell>
          <cell r="B331">
            <v>1152</v>
          </cell>
          <cell r="C331">
            <v>2019</v>
          </cell>
          <cell r="D331">
            <v>10470</v>
          </cell>
        </row>
        <row r="332">
          <cell r="A332">
            <v>14353</v>
          </cell>
          <cell r="B332">
            <v>0</v>
          </cell>
          <cell r="C332">
            <v>0</v>
          </cell>
          <cell r="D332">
            <v>0</v>
          </cell>
        </row>
        <row r="333">
          <cell r="A333">
            <v>14355</v>
          </cell>
          <cell r="B333">
            <v>0</v>
          </cell>
          <cell r="C333">
            <v>0</v>
          </cell>
          <cell r="D333">
            <v>0</v>
          </cell>
        </row>
        <row r="334">
          <cell r="A334">
            <v>14356</v>
          </cell>
          <cell r="B334">
            <v>0</v>
          </cell>
          <cell r="C334">
            <v>0</v>
          </cell>
          <cell r="D334">
            <v>0</v>
          </cell>
        </row>
        <row r="335">
          <cell r="A335">
            <v>14357</v>
          </cell>
          <cell r="B335">
            <v>0</v>
          </cell>
          <cell r="C335">
            <v>0</v>
          </cell>
          <cell r="D335">
            <v>0</v>
          </cell>
        </row>
        <row r="336">
          <cell r="A336">
            <v>14358</v>
          </cell>
          <cell r="B336">
            <v>0</v>
          </cell>
          <cell r="C336">
            <v>0</v>
          </cell>
          <cell r="D336">
            <v>0</v>
          </cell>
        </row>
        <row r="337">
          <cell r="A337">
            <v>14360</v>
          </cell>
          <cell r="B337">
            <v>0</v>
          </cell>
          <cell r="C337">
            <v>0</v>
          </cell>
          <cell r="D337">
            <v>0</v>
          </cell>
        </row>
        <row r="338">
          <cell r="A338">
            <v>14361</v>
          </cell>
          <cell r="B338">
            <v>0</v>
          </cell>
          <cell r="C338">
            <v>0</v>
          </cell>
          <cell r="D338">
            <v>0</v>
          </cell>
        </row>
        <row r="339">
          <cell r="A339">
            <v>14362</v>
          </cell>
          <cell r="B339">
            <v>0</v>
          </cell>
          <cell r="C339">
            <v>0</v>
          </cell>
          <cell r="D339">
            <v>0</v>
          </cell>
        </row>
        <row r="340">
          <cell r="A340">
            <v>14363</v>
          </cell>
          <cell r="B340">
            <v>0</v>
          </cell>
          <cell r="C340">
            <v>0</v>
          </cell>
          <cell r="D340">
            <v>0</v>
          </cell>
        </row>
        <row r="341">
          <cell r="A341">
            <v>14364</v>
          </cell>
          <cell r="B341">
            <v>364285</v>
          </cell>
          <cell r="C341">
            <v>1394329</v>
          </cell>
          <cell r="D341">
            <v>2573670</v>
          </cell>
        </row>
        <row r="342">
          <cell r="A342">
            <v>14365</v>
          </cell>
          <cell r="B342">
            <v>0</v>
          </cell>
          <cell r="C342">
            <v>0</v>
          </cell>
          <cell r="D342">
            <v>0</v>
          </cell>
        </row>
        <row r="343">
          <cell r="A343">
            <v>14366</v>
          </cell>
          <cell r="B343">
            <v>0</v>
          </cell>
          <cell r="C343">
            <v>0</v>
          </cell>
          <cell r="D343">
            <v>0</v>
          </cell>
        </row>
        <row r="344">
          <cell r="A344">
            <v>14367</v>
          </cell>
          <cell r="B344">
            <v>0</v>
          </cell>
          <cell r="C344">
            <v>0</v>
          </cell>
          <cell r="D344">
            <v>0</v>
          </cell>
        </row>
        <row r="345">
          <cell r="A345">
            <v>14368</v>
          </cell>
          <cell r="B345">
            <v>0</v>
          </cell>
          <cell r="C345">
            <v>0</v>
          </cell>
          <cell r="D345">
            <v>13302</v>
          </cell>
        </row>
        <row r="346">
          <cell r="A346">
            <v>14369</v>
          </cell>
          <cell r="B346">
            <v>0</v>
          </cell>
          <cell r="C346">
            <v>0</v>
          </cell>
          <cell r="D346">
            <v>0</v>
          </cell>
        </row>
        <row r="347">
          <cell r="A347">
            <v>14370</v>
          </cell>
          <cell r="B347">
            <v>0</v>
          </cell>
          <cell r="C347">
            <v>0</v>
          </cell>
          <cell r="D347">
            <v>1697</v>
          </cell>
        </row>
        <row r="348">
          <cell r="A348">
            <v>14371</v>
          </cell>
          <cell r="B348">
            <v>0</v>
          </cell>
          <cell r="C348">
            <v>0</v>
          </cell>
          <cell r="D348">
            <v>22846</v>
          </cell>
        </row>
        <row r="349">
          <cell r="A349">
            <v>14372</v>
          </cell>
          <cell r="B349">
            <v>0</v>
          </cell>
          <cell r="C349">
            <v>0</v>
          </cell>
          <cell r="D349">
            <v>5876</v>
          </cell>
        </row>
        <row r="350">
          <cell r="A350">
            <v>14400</v>
          </cell>
          <cell r="B350">
            <v>-458937</v>
          </cell>
          <cell r="C350">
            <v>-601288</v>
          </cell>
          <cell r="D350">
            <v>-862751</v>
          </cell>
        </row>
        <row r="351">
          <cell r="A351">
            <v>14422</v>
          </cell>
          <cell r="B351">
            <v>-147516</v>
          </cell>
          <cell r="C351">
            <v>-151895</v>
          </cell>
          <cell r="D351">
            <v>-157463</v>
          </cell>
        </row>
        <row r="352">
          <cell r="A352">
            <v>14501</v>
          </cell>
          <cell r="B352">
            <v>0</v>
          </cell>
          <cell r="C352">
            <v>0</v>
          </cell>
          <cell r="D352">
            <v>0</v>
          </cell>
        </row>
        <row r="353">
          <cell r="A353">
            <v>14601</v>
          </cell>
          <cell r="B353">
            <v>0</v>
          </cell>
          <cell r="C353">
            <v>0</v>
          </cell>
          <cell r="D353">
            <v>0</v>
          </cell>
        </row>
        <row r="354">
          <cell r="A354">
            <v>14602</v>
          </cell>
          <cell r="B354">
            <v>0</v>
          </cell>
          <cell r="C354">
            <v>0</v>
          </cell>
          <cell r="D354">
            <v>0</v>
          </cell>
        </row>
        <row r="355">
          <cell r="A355">
            <v>14603</v>
          </cell>
          <cell r="B355">
            <v>8813</v>
          </cell>
          <cell r="C355">
            <v>8129</v>
          </cell>
          <cell r="D355">
            <v>6643</v>
          </cell>
        </row>
        <row r="356">
          <cell r="A356">
            <v>14604</v>
          </cell>
          <cell r="B356">
            <v>1534</v>
          </cell>
          <cell r="C356">
            <v>1911</v>
          </cell>
          <cell r="D356">
            <v>152893</v>
          </cell>
        </row>
        <row r="357">
          <cell r="A357">
            <v>14605</v>
          </cell>
          <cell r="B357">
            <v>8654</v>
          </cell>
          <cell r="C357">
            <v>8006</v>
          </cell>
          <cell r="D357">
            <v>1329</v>
          </cell>
        </row>
        <row r="358">
          <cell r="A358">
            <v>14606</v>
          </cell>
          <cell r="B358">
            <v>18296</v>
          </cell>
          <cell r="C358">
            <v>124875</v>
          </cell>
          <cell r="D358">
            <v>243423</v>
          </cell>
        </row>
        <row r="359">
          <cell r="A359">
            <v>14607</v>
          </cell>
          <cell r="B359">
            <v>0</v>
          </cell>
          <cell r="C359">
            <v>0</v>
          </cell>
          <cell r="D359">
            <v>0</v>
          </cell>
        </row>
        <row r="360">
          <cell r="A360">
            <v>14608</v>
          </cell>
          <cell r="B360">
            <v>0</v>
          </cell>
          <cell r="C360">
            <v>0</v>
          </cell>
          <cell r="D360">
            <v>0</v>
          </cell>
        </row>
        <row r="361">
          <cell r="A361">
            <v>14609</v>
          </cell>
          <cell r="B361">
            <v>358307</v>
          </cell>
          <cell r="C361">
            <v>371810</v>
          </cell>
          <cell r="D361">
            <v>468695</v>
          </cell>
        </row>
        <row r="362">
          <cell r="A362">
            <v>14610</v>
          </cell>
          <cell r="B362">
            <v>113249</v>
          </cell>
          <cell r="C362">
            <v>120682</v>
          </cell>
          <cell r="D362">
            <v>383491</v>
          </cell>
        </row>
        <row r="363">
          <cell r="A363">
            <v>14611</v>
          </cell>
          <cell r="B363">
            <v>68422</v>
          </cell>
          <cell r="C363">
            <v>67103</v>
          </cell>
          <cell r="D363">
            <v>61028</v>
          </cell>
        </row>
        <row r="364">
          <cell r="A364">
            <v>14612</v>
          </cell>
          <cell r="B364">
            <v>0</v>
          </cell>
          <cell r="C364">
            <v>0</v>
          </cell>
          <cell r="D364">
            <v>0</v>
          </cell>
        </row>
        <row r="365">
          <cell r="A365">
            <v>14613</v>
          </cell>
          <cell r="B365">
            <v>0</v>
          </cell>
          <cell r="C365">
            <v>0</v>
          </cell>
          <cell r="D365">
            <v>0</v>
          </cell>
        </row>
        <row r="366">
          <cell r="A366">
            <v>14614</v>
          </cell>
          <cell r="B366">
            <v>0</v>
          </cell>
          <cell r="C366">
            <v>0</v>
          </cell>
          <cell r="D366">
            <v>0</v>
          </cell>
        </row>
        <row r="367">
          <cell r="A367">
            <v>14615</v>
          </cell>
          <cell r="B367">
            <v>0</v>
          </cell>
          <cell r="C367">
            <v>0</v>
          </cell>
          <cell r="D367">
            <v>0</v>
          </cell>
        </row>
        <row r="368">
          <cell r="A368">
            <v>14616</v>
          </cell>
          <cell r="B368">
            <v>16819</v>
          </cell>
          <cell r="C368">
            <v>30757</v>
          </cell>
          <cell r="D368">
            <v>-702</v>
          </cell>
        </row>
        <row r="369">
          <cell r="A369">
            <v>14617</v>
          </cell>
          <cell r="B369">
            <v>0</v>
          </cell>
          <cell r="C369">
            <v>0</v>
          </cell>
          <cell r="D369">
            <v>0</v>
          </cell>
        </row>
        <row r="370">
          <cell r="A370">
            <v>14618</v>
          </cell>
          <cell r="B370">
            <v>0</v>
          </cell>
          <cell r="C370">
            <v>0</v>
          </cell>
          <cell r="D370">
            <v>0</v>
          </cell>
        </row>
        <row r="371">
          <cell r="A371">
            <v>14619</v>
          </cell>
          <cell r="B371">
            <v>0</v>
          </cell>
          <cell r="C371">
            <v>0</v>
          </cell>
          <cell r="D371">
            <v>0</v>
          </cell>
        </row>
        <row r="372">
          <cell r="A372">
            <v>14620</v>
          </cell>
          <cell r="B372">
            <v>0</v>
          </cell>
          <cell r="C372">
            <v>0</v>
          </cell>
          <cell r="D372">
            <v>0</v>
          </cell>
        </row>
        <row r="373">
          <cell r="A373">
            <v>14621</v>
          </cell>
          <cell r="B373">
            <v>0</v>
          </cell>
          <cell r="C373">
            <v>0</v>
          </cell>
          <cell r="D373">
            <v>0</v>
          </cell>
        </row>
        <row r="374">
          <cell r="A374">
            <v>14622</v>
          </cell>
          <cell r="B374">
            <v>0</v>
          </cell>
          <cell r="C374">
            <v>150</v>
          </cell>
          <cell r="D374">
            <v>69</v>
          </cell>
        </row>
        <row r="375">
          <cell r="A375">
            <v>14623</v>
          </cell>
          <cell r="B375">
            <v>11010</v>
          </cell>
          <cell r="C375">
            <v>11010</v>
          </cell>
          <cell r="D375">
            <v>10961</v>
          </cell>
        </row>
        <row r="376">
          <cell r="A376">
            <v>14624</v>
          </cell>
          <cell r="B376">
            <v>0</v>
          </cell>
          <cell r="C376">
            <v>0</v>
          </cell>
          <cell r="D376">
            <v>0</v>
          </cell>
        </row>
        <row r="377">
          <cell r="A377">
            <v>14625</v>
          </cell>
          <cell r="B377">
            <v>0</v>
          </cell>
          <cell r="C377">
            <v>0</v>
          </cell>
          <cell r="D377">
            <v>-1515</v>
          </cell>
        </row>
        <row r="378">
          <cell r="A378">
            <v>14626</v>
          </cell>
          <cell r="B378">
            <v>0</v>
          </cell>
          <cell r="C378">
            <v>0</v>
          </cell>
          <cell r="D378">
            <v>0</v>
          </cell>
        </row>
        <row r="379">
          <cell r="A379">
            <v>14627</v>
          </cell>
          <cell r="B379">
            <v>-92</v>
          </cell>
          <cell r="C379">
            <v>-672</v>
          </cell>
          <cell r="D379">
            <v>14373</v>
          </cell>
        </row>
        <row r="380">
          <cell r="A380">
            <v>14628</v>
          </cell>
          <cell r="B380">
            <v>0</v>
          </cell>
          <cell r="C380">
            <v>-181</v>
          </cell>
          <cell r="D380">
            <v>-1749</v>
          </cell>
        </row>
        <row r="381">
          <cell r="A381">
            <v>14629</v>
          </cell>
          <cell r="B381">
            <v>22565</v>
          </cell>
          <cell r="C381">
            <v>30460</v>
          </cell>
          <cell r="D381">
            <v>55061</v>
          </cell>
        </row>
        <row r="382">
          <cell r="A382">
            <v>14630</v>
          </cell>
          <cell r="B382">
            <v>0</v>
          </cell>
          <cell r="C382">
            <v>0</v>
          </cell>
          <cell r="D382">
            <v>0</v>
          </cell>
        </row>
        <row r="383">
          <cell r="A383">
            <v>14631</v>
          </cell>
          <cell r="B383">
            <v>0</v>
          </cell>
          <cell r="C383">
            <v>0</v>
          </cell>
          <cell r="D383">
            <v>0</v>
          </cell>
        </row>
        <row r="384">
          <cell r="A384">
            <v>14632</v>
          </cell>
          <cell r="B384">
            <v>0</v>
          </cell>
          <cell r="C384">
            <v>0</v>
          </cell>
          <cell r="D384">
            <v>0</v>
          </cell>
        </row>
        <row r="385">
          <cell r="A385">
            <v>14633</v>
          </cell>
          <cell r="B385">
            <v>0</v>
          </cell>
          <cell r="C385">
            <v>0</v>
          </cell>
          <cell r="D385">
            <v>0</v>
          </cell>
        </row>
        <row r="386">
          <cell r="A386">
            <v>14634</v>
          </cell>
          <cell r="B386">
            <v>0</v>
          </cell>
          <cell r="C386">
            <v>0</v>
          </cell>
          <cell r="D386">
            <v>35</v>
          </cell>
        </row>
        <row r="387">
          <cell r="A387">
            <v>14635</v>
          </cell>
          <cell r="B387">
            <v>0</v>
          </cell>
          <cell r="C387">
            <v>0</v>
          </cell>
          <cell r="D387">
            <v>0</v>
          </cell>
        </row>
        <row r="388">
          <cell r="A388">
            <v>14636</v>
          </cell>
          <cell r="B388">
            <v>0</v>
          </cell>
          <cell r="C388">
            <v>0</v>
          </cell>
          <cell r="D388">
            <v>0</v>
          </cell>
        </row>
        <row r="389">
          <cell r="A389">
            <v>14637</v>
          </cell>
          <cell r="B389">
            <v>0</v>
          </cell>
          <cell r="C389">
            <v>0</v>
          </cell>
          <cell r="D389">
            <v>99</v>
          </cell>
        </row>
        <row r="390">
          <cell r="A390">
            <v>14638</v>
          </cell>
          <cell r="B390">
            <v>0</v>
          </cell>
          <cell r="C390">
            <v>0</v>
          </cell>
          <cell r="D390">
            <v>0</v>
          </cell>
        </row>
        <row r="391">
          <cell r="A391">
            <v>14639</v>
          </cell>
          <cell r="B391">
            <v>0</v>
          </cell>
          <cell r="C391">
            <v>0</v>
          </cell>
          <cell r="D391">
            <v>0</v>
          </cell>
        </row>
        <row r="392">
          <cell r="A392">
            <v>14640</v>
          </cell>
          <cell r="B392">
            <v>0</v>
          </cell>
          <cell r="C392">
            <v>0</v>
          </cell>
          <cell r="D392">
            <v>0</v>
          </cell>
        </row>
        <row r="393">
          <cell r="A393">
            <v>14641</v>
          </cell>
          <cell r="B393">
            <v>35</v>
          </cell>
          <cell r="C393">
            <v>87</v>
          </cell>
          <cell r="D393">
            <v>29</v>
          </cell>
        </row>
        <row r="394">
          <cell r="A394">
            <v>14642</v>
          </cell>
          <cell r="B394">
            <v>0</v>
          </cell>
          <cell r="C394">
            <v>0</v>
          </cell>
          <cell r="D394">
            <v>0</v>
          </cell>
        </row>
        <row r="395">
          <cell r="A395">
            <v>14647</v>
          </cell>
          <cell r="B395">
            <v>0</v>
          </cell>
          <cell r="C395">
            <v>0</v>
          </cell>
          <cell r="D395">
            <v>0</v>
          </cell>
        </row>
        <row r="396">
          <cell r="A396">
            <v>14650</v>
          </cell>
          <cell r="B396">
            <v>3966532</v>
          </cell>
          <cell r="C396">
            <v>16589269</v>
          </cell>
          <cell r="D396">
            <v>14197725</v>
          </cell>
        </row>
        <row r="397">
          <cell r="A397">
            <v>14651</v>
          </cell>
          <cell r="B397">
            <v>76333</v>
          </cell>
          <cell r="C397">
            <v>296482</v>
          </cell>
          <cell r="D397">
            <v>585416</v>
          </cell>
        </row>
        <row r="398">
          <cell r="A398">
            <v>14652</v>
          </cell>
          <cell r="B398">
            <v>245295</v>
          </cell>
          <cell r="C398">
            <v>201207</v>
          </cell>
          <cell r="D398">
            <v>36422</v>
          </cell>
        </row>
        <row r="399">
          <cell r="A399">
            <v>14653</v>
          </cell>
          <cell r="B399">
            <v>0</v>
          </cell>
          <cell r="C399">
            <v>0</v>
          </cell>
          <cell r="D399">
            <v>244</v>
          </cell>
        </row>
        <row r="400">
          <cell r="A400">
            <v>14654</v>
          </cell>
          <cell r="B400">
            <v>13</v>
          </cell>
          <cell r="C400">
            <v>13</v>
          </cell>
          <cell r="D400">
            <v>10</v>
          </cell>
        </row>
        <row r="401">
          <cell r="A401">
            <v>14655</v>
          </cell>
          <cell r="B401">
            <v>0</v>
          </cell>
          <cell r="C401">
            <v>0</v>
          </cell>
          <cell r="D401">
            <v>0</v>
          </cell>
        </row>
        <row r="402">
          <cell r="A402">
            <v>14657</v>
          </cell>
          <cell r="B402">
            <v>0</v>
          </cell>
          <cell r="C402">
            <v>0</v>
          </cell>
          <cell r="D402">
            <v>-1154</v>
          </cell>
        </row>
        <row r="403">
          <cell r="A403">
            <v>14658</v>
          </cell>
          <cell r="B403">
            <v>42685</v>
          </cell>
          <cell r="C403">
            <v>41977</v>
          </cell>
          <cell r="D403">
            <v>58902</v>
          </cell>
        </row>
        <row r="404">
          <cell r="A404">
            <v>14660</v>
          </cell>
          <cell r="B404">
            <v>262936</v>
          </cell>
          <cell r="C404">
            <v>325799</v>
          </cell>
          <cell r="D404">
            <v>127715</v>
          </cell>
        </row>
        <row r="405">
          <cell r="A405">
            <v>14662</v>
          </cell>
          <cell r="B405">
            <v>0</v>
          </cell>
          <cell r="C405">
            <v>0</v>
          </cell>
          <cell r="D405">
            <v>-303</v>
          </cell>
        </row>
        <row r="406">
          <cell r="A406">
            <v>14663</v>
          </cell>
          <cell r="B406">
            <v>3183</v>
          </cell>
          <cell r="C406">
            <v>3183</v>
          </cell>
          <cell r="D406">
            <v>4252</v>
          </cell>
        </row>
        <row r="407">
          <cell r="A407">
            <v>14664</v>
          </cell>
          <cell r="B407">
            <v>0</v>
          </cell>
          <cell r="C407">
            <v>0</v>
          </cell>
          <cell r="D407">
            <v>0</v>
          </cell>
        </row>
        <row r="408">
          <cell r="A408">
            <v>14665</v>
          </cell>
          <cell r="B408">
            <v>0</v>
          </cell>
          <cell r="C408">
            <v>0</v>
          </cell>
          <cell r="D408">
            <v>0</v>
          </cell>
        </row>
        <row r="409">
          <cell r="A409">
            <v>14667</v>
          </cell>
          <cell r="B409">
            <v>0</v>
          </cell>
          <cell r="C409">
            <v>0</v>
          </cell>
          <cell r="D409">
            <v>0</v>
          </cell>
        </row>
        <row r="410">
          <cell r="A410">
            <v>14668</v>
          </cell>
          <cell r="B410">
            <v>0</v>
          </cell>
          <cell r="C410">
            <v>0</v>
          </cell>
          <cell r="D410">
            <v>0</v>
          </cell>
        </row>
        <row r="411">
          <cell r="A411">
            <v>14669</v>
          </cell>
          <cell r="B411">
            <v>0</v>
          </cell>
          <cell r="C411">
            <v>0</v>
          </cell>
          <cell r="D411">
            <v>9465</v>
          </cell>
        </row>
        <row r="412">
          <cell r="A412">
            <v>14670</v>
          </cell>
          <cell r="B412">
            <v>0</v>
          </cell>
          <cell r="C412">
            <v>0</v>
          </cell>
          <cell r="D412">
            <v>0</v>
          </cell>
        </row>
        <row r="413">
          <cell r="A413">
            <v>14671</v>
          </cell>
          <cell r="B413">
            <v>0</v>
          </cell>
          <cell r="C413">
            <v>0</v>
          </cell>
          <cell r="D413">
            <v>0</v>
          </cell>
        </row>
        <row r="414">
          <cell r="A414">
            <v>14672</v>
          </cell>
          <cell r="B414">
            <v>0</v>
          </cell>
          <cell r="C414">
            <v>0</v>
          </cell>
          <cell r="D414">
            <v>0</v>
          </cell>
        </row>
        <row r="415">
          <cell r="A415">
            <v>14673</v>
          </cell>
          <cell r="B415">
            <v>0</v>
          </cell>
          <cell r="C415">
            <v>0</v>
          </cell>
          <cell r="D415">
            <v>0</v>
          </cell>
        </row>
        <row r="416">
          <cell r="A416">
            <v>14699</v>
          </cell>
          <cell r="B416">
            <v>0</v>
          </cell>
          <cell r="C416">
            <v>0</v>
          </cell>
          <cell r="D416">
            <v>0</v>
          </cell>
        </row>
        <row r="417">
          <cell r="A417">
            <v>15110</v>
          </cell>
          <cell r="B417">
            <v>54224488</v>
          </cell>
          <cell r="C417">
            <v>57780936</v>
          </cell>
          <cell r="D417">
            <v>56244718</v>
          </cell>
        </row>
        <row r="418">
          <cell r="A418">
            <v>15111</v>
          </cell>
          <cell r="B418">
            <v>828872</v>
          </cell>
          <cell r="C418">
            <v>896928</v>
          </cell>
          <cell r="D418">
            <v>973635</v>
          </cell>
        </row>
        <row r="419">
          <cell r="A419">
            <v>15112</v>
          </cell>
          <cell r="B419">
            <v>7151806</v>
          </cell>
          <cell r="C419">
            <v>7571026</v>
          </cell>
          <cell r="D419">
            <v>7602850</v>
          </cell>
        </row>
        <row r="420">
          <cell r="A420">
            <v>15113</v>
          </cell>
          <cell r="B420">
            <v>0</v>
          </cell>
          <cell r="C420">
            <v>0</v>
          </cell>
          <cell r="D420">
            <v>0</v>
          </cell>
        </row>
        <row r="421">
          <cell r="A421">
            <v>15114</v>
          </cell>
          <cell r="B421">
            <v>0</v>
          </cell>
          <cell r="C421">
            <v>0</v>
          </cell>
          <cell r="D421">
            <v>0</v>
          </cell>
        </row>
        <row r="422">
          <cell r="A422">
            <v>15117</v>
          </cell>
          <cell r="B422">
            <v>1400968</v>
          </cell>
          <cell r="C422">
            <v>1203478</v>
          </cell>
          <cell r="D422">
            <v>1198809</v>
          </cell>
        </row>
        <row r="423">
          <cell r="A423">
            <v>15118</v>
          </cell>
          <cell r="B423">
            <v>24564</v>
          </cell>
          <cell r="C423">
            <v>24573</v>
          </cell>
          <cell r="D423">
            <v>23163</v>
          </cell>
        </row>
        <row r="424">
          <cell r="A424">
            <v>15119</v>
          </cell>
          <cell r="B424">
            <v>0</v>
          </cell>
          <cell r="C424">
            <v>0</v>
          </cell>
          <cell r="D424">
            <v>0</v>
          </cell>
        </row>
        <row r="425">
          <cell r="A425">
            <v>15207</v>
          </cell>
          <cell r="B425">
            <v>0</v>
          </cell>
          <cell r="C425">
            <v>0</v>
          </cell>
          <cell r="D425">
            <v>0</v>
          </cell>
        </row>
        <row r="426">
          <cell r="A426">
            <v>15209</v>
          </cell>
          <cell r="B426">
            <v>0</v>
          </cell>
          <cell r="C426">
            <v>0</v>
          </cell>
          <cell r="D426">
            <v>0</v>
          </cell>
        </row>
        <row r="427">
          <cell r="A427">
            <v>15214</v>
          </cell>
          <cell r="B427">
            <v>0</v>
          </cell>
          <cell r="C427">
            <v>0</v>
          </cell>
          <cell r="D427">
            <v>0</v>
          </cell>
        </row>
        <row r="428">
          <cell r="A428">
            <v>15215</v>
          </cell>
          <cell r="B428">
            <v>0</v>
          </cell>
          <cell r="C428">
            <v>0</v>
          </cell>
          <cell r="D428">
            <v>0</v>
          </cell>
        </row>
        <row r="429">
          <cell r="A429">
            <v>15216</v>
          </cell>
          <cell r="B429">
            <v>0</v>
          </cell>
          <cell r="C429">
            <v>-10</v>
          </cell>
          <cell r="D429">
            <v>-17</v>
          </cell>
        </row>
        <row r="430">
          <cell r="A430">
            <v>15217</v>
          </cell>
          <cell r="B430">
            <v>0</v>
          </cell>
          <cell r="C430">
            <v>0</v>
          </cell>
          <cell r="D430">
            <v>0</v>
          </cell>
        </row>
        <row r="431">
          <cell r="A431">
            <v>15218</v>
          </cell>
          <cell r="B431">
            <v>0</v>
          </cell>
          <cell r="C431">
            <v>30</v>
          </cell>
          <cell r="D431">
            <v>31</v>
          </cell>
        </row>
        <row r="432">
          <cell r="A432">
            <v>15234</v>
          </cell>
          <cell r="B432">
            <v>0</v>
          </cell>
          <cell r="C432">
            <v>0</v>
          </cell>
          <cell r="D432">
            <v>0</v>
          </cell>
        </row>
        <row r="433">
          <cell r="A433">
            <v>15235</v>
          </cell>
          <cell r="B433">
            <v>0</v>
          </cell>
          <cell r="C433">
            <v>0</v>
          </cell>
          <cell r="D433">
            <v>0</v>
          </cell>
        </row>
        <row r="434">
          <cell r="A434">
            <v>15236</v>
          </cell>
          <cell r="B434">
            <v>0</v>
          </cell>
          <cell r="C434">
            <v>0</v>
          </cell>
          <cell r="D434">
            <v>0</v>
          </cell>
        </row>
        <row r="435">
          <cell r="A435">
            <v>15301</v>
          </cell>
          <cell r="B435">
            <v>0</v>
          </cell>
          <cell r="C435">
            <v>0</v>
          </cell>
          <cell r="D435">
            <v>0</v>
          </cell>
        </row>
        <row r="436">
          <cell r="A436">
            <v>15302</v>
          </cell>
          <cell r="B436">
            <v>0</v>
          </cell>
          <cell r="C436">
            <v>0</v>
          </cell>
          <cell r="D436">
            <v>0</v>
          </cell>
        </row>
        <row r="437">
          <cell r="A437">
            <v>15306</v>
          </cell>
          <cell r="B437">
            <v>0</v>
          </cell>
          <cell r="C437">
            <v>0</v>
          </cell>
          <cell r="D437">
            <v>0</v>
          </cell>
        </row>
        <row r="438">
          <cell r="A438">
            <v>15311</v>
          </cell>
          <cell r="B438">
            <v>0</v>
          </cell>
          <cell r="C438">
            <v>0</v>
          </cell>
          <cell r="D438">
            <v>0</v>
          </cell>
        </row>
        <row r="439">
          <cell r="A439">
            <v>15312</v>
          </cell>
          <cell r="B439">
            <v>0</v>
          </cell>
          <cell r="C439">
            <v>0</v>
          </cell>
          <cell r="D439">
            <v>0</v>
          </cell>
        </row>
        <row r="440">
          <cell r="A440">
            <v>15314</v>
          </cell>
          <cell r="B440">
            <v>0</v>
          </cell>
          <cell r="C440">
            <v>0</v>
          </cell>
          <cell r="D440">
            <v>0</v>
          </cell>
        </row>
        <row r="441">
          <cell r="A441">
            <v>15320</v>
          </cell>
          <cell r="B441">
            <v>0</v>
          </cell>
          <cell r="C441">
            <v>0</v>
          </cell>
          <cell r="D441">
            <v>0</v>
          </cell>
        </row>
        <row r="442">
          <cell r="A442">
            <v>15324</v>
          </cell>
          <cell r="B442">
            <v>0</v>
          </cell>
          <cell r="C442">
            <v>0</v>
          </cell>
          <cell r="D442">
            <v>0</v>
          </cell>
        </row>
        <row r="443">
          <cell r="A443">
            <v>15401</v>
          </cell>
          <cell r="B443">
            <v>47002153</v>
          </cell>
          <cell r="C443">
            <v>47296897</v>
          </cell>
          <cell r="D443">
            <v>43970978</v>
          </cell>
        </row>
        <row r="444">
          <cell r="A444">
            <v>15402</v>
          </cell>
          <cell r="B444">
            <v>0</v>
          </cell>
          <cell r="C444">
            <v>0</v>
          </cell>
          <cell r="D444">
            <v>0</v>
          </cell>
        </row>
        <row r="445">
          <cell r="A445">
            <v>15403</v>
          </cell>
          <cell r="B445">
            <v>0</v>
          </cell>
          <cell r="C445">
            <v>0</v>
          </cell>
          <cell r="D445">
            <v>0</v>
          </cell>
        </row>
        <row r="446">
          <cell r="A446">
            <v>15404</v>
          </cell>
          <cell r="B446">
            <v>0</v>
          </cell>
          <cell r="C446">
            <v>0</v>
          </cell>
          <cell r="D446">
            <v>0</v>
          </cell>
        </row>
        <row r="447">
          <cell r="A447">
            <v>15405</v>
          </cell>
          <cell r="B447">
            <v>0</v>
          </cell>
          <cell r="C447">
            <v>0</v>
          </cell>
          <cell r="D447">
            <v>0</v>
          </cell>
        </row>
        <row r="448">
          <cell r="A448">
            <v>15406</v>
          </cell>
          <cell r="B448">
            <v>0</v>
          </cell>
          <cell r="C448">
            <v>0</v>
          </cell>
          <cell r="D448">
            <v>0</v>
          </cell>
        </row>
        <row r="449">
          <cell r="A449">
            <v>15407</v>
          </cell>
          <cell r="B449">
            <v>0</v>
          </cell>
          <cell r="C449">
            <v>0</v>
          </cell>
          <cell r="D449">
            <v>0</v>
          </cell>
        </row>
        <row r="450">
          <cell r="A450">
            <v>15410</v>
          </cell>
          <cell r="B450">
            <v>0</v>
          </cell>
          <cell r="C450">
            <v>0</v>
          </cell>
          <cell r="D450">
            <v>0</v>
          </cell>
        </row>
        <row r="451">
          <cell r="A451">
            <v>15411</v>
          </cell>
          <cell r="B451">
            <v>0</v>
          </cell>
          <cell r="C451">
            <v>0</v>
          </cell>
          <cell r="D451">
            <v>0</v>
          </cell>
        </row>
        <row r="452">
          <cell r="A452">
            <v>15412</v>
          </cell>
          <cell r="B452">
            <v>0</v>
          </cell>
          <cell r="C452">
            <v>0</v>
          </cell>
          <cell r="D452">
            <v>0</v>
          </cell>
        </row>
        <row r="453">
          <cell r="A453">
            <v>15421</v>
          </cell>
          <cell r="B453">
            <v>3188009</v>
          </cell>
          <cell r="C453">
            <v>2582659</v>
          </cell>
          <cell r="D453">
            <v>3187728</v>
          </cell>
        </row>
        <row r="454">
          <cell r="A454">
            <v>15425</v>
          </cell>
          <cell r="B454">
            <v>0</v>
          </cell>
          <cell r="C454">
            <v>0</v>
          </cell>
          <cell r="D454">
            <v>0</v>
          </cell>
        </row>
        <row r="455">
          <cell r="A455">
            <v>15449</v>
          </cell>
          <cell r="B455">
            <v>0</v>
          </cell>
          <cell r="C455">
            <v>0</v>
          </cell>
          <cell r="D455">
            <v>0</v>
          </cell>
        </row>
        <row r="456">
          <cell r="A456">
            <v>15459</v>
          </cell>
          <cell r="B456">
            <v>0</v>
          </cell>
          <cell r="C456">
            <v>0</v>
          </cell>
          <cell r="D456">
            <v>0</v>
          </cell>
        </row>
        <row r="457">
          <cell r="A457">
            <v>15470</v>
          </cell>
          <cell r="B457">
            <v>0</v>
          </cell>
          <cell r="C457">
            <v>0</v>
          </cell>
          <cell r="D457">
            <v>0</v>
          </cell>
        </row>
        <row r="458">
          <cell r="A458">
            <v>15600</v>
          </cell>
          <cell r="B458">
            <v>0</v>
          </cell>
          <cell r="C458">
            <v>0</v>
          </cell>
          <cell r="D458">
            <v>0</v>
          </cell>
        </row>
        <row r="459">
          <cell r="A459">
            <v>15810</v>
          </cell>
          <cell r="B459">
            <v>0</v>
          </cell>
          <cell r="C459">
            <v>0</v>
          </cell>
          <cell r="D459">
            <v>0</v>
          </cell>
        </row>
        <row r="460">
          <cell r="A460">
            <v>15820</v>
          </cell>
          <cell r="B460">
            <v>0</v>
          </cell>
          <cell r="C460">
            <v>0</v>
          </cell>
          <cell r="D460">
            <v>0</v>
          </cell>
        </row>
        <row r="461">
          <cell r="A461">
            <v>15825</v>
          </cell>
          <cell r="B461">
            <v>0</v>
          </cell>
          <cell r="C461">
            <v>0</v>
          </cell>
          <cell r="D461">
            <v>0</v>
          </cell>
        </row>
        <row r="462">
          <cell r="A462">
            <v>16300</v>
          </cell>
          <cell r="B462">
            <v>0</v>
          </cell>
          <cell r="C462">
            <v>0</v>
          </cell>
          <cell r="D462">
            <v>0</v>
          </cell>
        </row>
        <row r="463">
          <cell r="A463">
            <v>16301</v>
          </cell>
          <cell r="B463">
            <v>0</v>
          </cell>
          <cell r="C463">
            <v>0</v>
          </cell>
          <cell r="D463">
            <v>0</v>
          </cell>
        </row>
        <row r="464">
          <cell r="A464">
            <v>16302</v>
          </cell>
          <cell r="B464">
            <v>0</v>
          </cell>
          <cell r="C464">
            <v>0</v>
          </cell>
          <cell r="D464">
            <v>0</v>
          </cell>
        </row>
        <row r="465">
          <cell r="A465">
            <v>16303</v>
          </cell>
          <cell r="B465">
            <v>0</v>
          </cell>
          <cell r="C465">
            <v>0</v>
          </cell>
          <cell r="D465">
            <v>0</v>
          </cell>
        </row>
        <row r="466">
          <cell r="A466">
            <v>16304</v>
          </cell>
          <cell r="B466">
            <v>0</v>
          </cell>
          <cell r="C466">
            <v>0</v>
          </cell>
          <cell r="D466">
            <v>8696</v>
          </cell>
        </row>
        <row r="467">
          <cell r="A467">
            <v>16305</v>
          </cell>
          <cell r="B467">
            <v>0</v>
          </cell>
          <cell r="C467">
            <v>0</v>
          </cell>
          <cell r="D467">
            <v>0</v>
          </cell>
        </row>
        <row r="468">
          <cell r="A468">
            <v>16306</v>
          </cell>
          <cell r="B468">
            <v>0</v>
          </cell>
          <cell r="C468">
            <v>0</v>
          </cell>
          <cell r="D468">
            <v>0</v>
          </cell>
        </row>
        <row r="469">
          <cell r="A469">
            <v>16307</v>
          </cell>
          <cell r="B469">
            <v>171</v>
          </cell>
          <cell r="C469">
            <v>171</v>
          </cell>
          <cell r="D469">
            <v>171</v>
          </cell>
        </row>
        <row r="470">
          <cell r="A470">
            <v>16309</v>
          </cell>
          <cell r="B470">
            <v>0</v>
          </cell>
          <cell r="C470">
            <v>0</v>
          </cell>
          <cell r="D470">
            <v>0</v>
          </cell>
        </row>
        <row r="471">
          <cell r="A471">
            <v>16310</v>
          </cell>
          <cell r="B471">
            <v>0</v>
          </cell>
          <cell r="C471">
            <v>0</v>
          </cell>
          <cell r="D471">
            <v>0</v>
          </cell>
        </row>
        <row r="472">
          <cell r="A472">
            <v>16311</v>
          </cell>
          <cell r="B472">
            <v>0</v>
          </cell>
          <cell r="C472">
            <v>0</v>
          </cell>
          <cell r="D472">
            <v>-8696</v>
          </cell>
        </row>
        <row r="473">
          <cell r="A473">
            <v>16312</v>
          </cell>
          <cell r="B473">
            <v>0</v>
          </cell>
          <cell r="C473">
            <v>0</v>
          </cell>
          <cell r="D473">
            <v>0</v>
          </cell>
        </row>
        <row r="474">
          <cell r="A474">
            <v>16340</v>
          </cell>
          <cell r="B474">
            <v>0</v>
          </cell>
          <cell r="C474">
            <v>514969</v>
          </cell>
          <cell r="D474">
            <v>375543</v>
          </cell>
        </row>
        <row r="475">
          <cell r="A475">
            <v>16341</v>
          </cell>
          <cell r="B475">
            <v>0</v>
          </cell>
          <cell r="C475">
            <v>4174</v>
          </cell>
          <cell r="D475">
            <v>14421</v>
          </cell>
        </row>
        <row r="476">
          <cell r="A476">
            <v>16342</v>
          </cell>
          <cell r="B476">
            <v>0</v>
          </cell>
          <cell r="C476">
            <v>24373</v>
          </cell>
          <cell r="D476">
            <v>32086</v>
          </cell>
        </row>
        <row r="477">
          <cell r="A477">
            <v>16343</v>
          </cell>
          <cell r="B477">
            <v>0</v>
          </cell>
          <cell r="C477">
            <v>-14825</v>
          </cell>
          <cell r="D477">
            <v>-27296</v>
          </cell>
        </row>
        <row r="478">
          <cell r="A478">
            <v>16344</v>
          </cell>
          <cell r="B478">
            <v>0</v>
          </cell>
          <cell r="C478">
            <v>148655</v>
          </cell>
          <cell r="D478">
            <v>135572</v>
          </cell>
        </row>
        <row r="479">
          <cell r="A479">
            <v>16345</v>
          </cell>
          <cell r="B479">
            <v>0</v>
          </cell>
          <cell r="C479">
            <v>5422</v>
          </cell>
          <cell r="D479">
            <v>-2887</v>
          </cell>
        </row>
        <row r="480">
          <cell r="A480">
            <v>16346</v>
          </cell>
          <cell r="B480">
            <v>0</v>
          </cell>
          <cell r="C480">
            <v>-1083</v>
          </cell>
          <cell r="D480">
            <v>4005</v>
          </cell>
        </row>
        <row r="481">
          <cell r="A481">
            <v>16347</v>
          </cell>
          <cell r="B481">
            <v>0</v>
          </cell>
          <cell r="C481">
            <v>-16512</v>
          </cell>
          <cell r="D481">
            <v>-3145</v>
          </cell>
        </row>
        <row r="482">
          <cell r="A482">
            <v>16348</v>
          </cell>
          <cell r="B482">
            <v>0</v>
          </cell>
          <cell r="C482">
            <v>-232095</v>
          </cell>
          <cell r="D482">
            <v>-209427</v>
          </cell>
        </row>
        <row r="483">
          <cell r="A483">
            <v>16349</v>
          </cell>
          <cell r="B483">
            <v>0</v>
          </cell>
          <cell r="C483">
            <v>-122765</v>
          </cell>
          <cell r="D483">
            <v>-51210</v>
          </cell>
        </row>
        <row r="484">
          <cell r="A484">
            <v>16350</v>
          </cell>
          <cell r="B484">
            <v>0</v>
          </cell>
          <cell r="C484">
            <v>-8382</v>
          </cell>
          <cell r="D484">
            <v>-9650</v>
          </cell>
        </row>
        <row r="485">
          <cell r="A485">
            <v>16351</v>
          </cell>
          <cell r="B485">
            <v>0</v>
          </cell>
          <cell r="C485">
            <v>-1495</v>
          </cell>
          <cell r="D485">
            <v>-2441</v>
          </cell>
        </row>
        <row r="486">
          <cell r="A486">
            <v>16352</v>
          </cell>
          <cell r="B486">
            <v>0</v>
          </cell>
          <cell r="C486">
            <v>32048</v>
          </cell>
          <cell r="D486">
            <v>51242</v>
          </cell>
        </row>
        <row r="487">
          <cell r="A487">
            <v>16353</v>
          </cell>
          <cell r="B487">
            <v>0</v>
          </cell>
          <cell r="C487">
            <v>-441809</v>
          </cell>
          <cell r="D487">
            <v>-399514</v>
          </cell>
        </row>
        <row r="488">
          <cell r="A488">
            <v>16354</v>
          </cell>
          <cell r="B488">
            <v>0</v>
          </cell>
          <cell r="C488">
            <v>-1518</v>
          </cell>
          <cell r="D488">
            <v>-1331</v>
          </cell>
        </row>
        <row r="489">
          <cell r="A489">
            <v>16355</v>
          </cell>
          <cell r="B489">
            <v>0</v>
          </cell>
          <cell r="C489">
            <v>131653</v>
          </cell>
          <cell r="D489">
            <v>133471</v>
          </cell>
        </row>
        <row r="490">
          <cell r="A490">
            <v>16356</v>
          </cell>
          <cell r="B490">
            <v>0</v>
          </cell>
          <cell r="C490">
            <v>30648</v>
          </cell>
          <cell r="D490">
            <v>33679</v>
          </cell>
        </row>
        <row r="491">
          <cell r="A491">
            <v>16357</v>
          </cell>
          <cell r="B491">
            <v>0</v>
          </cell>
          <cell r="C491">
            <v>-1427</v>
          </cell>
          <cell r="D491">
            <v>-1306</v>
          </cell>
        </row>
        <row r="492">
          <cell r="A492">
            <v>16358</v>
          </cell>
          <cell r="B492">
            <v>0</v>
          </cell>
          <cell r="C492">
            <v>-1262</v>
          </cell>
          <cell r="D492">
            <v>-10605</v>
          </cell>
        </row>
        <row r="493">
          <cell r="A493">
            <v>16359</v>
          </cell>
          <cell r="B493">
            <v>0</v>
          </cell>
          <cell r="C493">
            <v>59423</v>
          </cell>
          <cell r="D493">
            <v>83206</v>
          </cell>
        </row>
        <row r="494">
          <cell r="A494">
            <v>16360</v>
          </cell>
          <cell r="B494">
            <v>0</v>
          </cell>
          <cell r="C494">
            <v>0</v>
          </cell>
          <cell r="D494">
            <v>0</v>
          </cell>
        </row>
        <row r="495">
          <cell r="A495">
            <v>16361</v>
          </cell>
          <cell r="B495">
            <v>0</v>
          </cell>
          <cell r="C495">
            <v>0</v>
          </cell>
          <cell r="D495">
            <v>11210</v>
          </cell>
        </row>
        <row r="496">
          <cell r="A496">
            <v>16362</v>
          </cell>
          <cell r="B496">
            <v>0</v>
          </cell>
          <cell r="C496">
            <v>-63345</v>
          </cell>
          <cell r="D496">
            <v>-42175</v>
          </cell>
        </row>
        <row r="497">
          <cell r="A497">
            <v>16363</v>
          </cell>
          <cell r="B497">
            <v>0</v>
          </cell>
          <cell r="C497">
            <v>-26906</v>
          </cell>
          <cell r="D497">
            <v>-27176</v>
          </cell>
        </row>
        <row r="498">
          <cell r="A498">
            <v>16364</v>
          </cell>
          <cell r="B498">
            <v>0</v>
          </cell>
          <cell r="C498">
            <v>-14909</v>
          </cell>
          <cell r="D498">
            <v>-12495</v>
          </cell>
        </row>
        <row r="499">
          <cell r="A499">
            <v>16365</v>
          </cell>
          <cell r="B499">
            <v>0</v>
          </cell>
          <cell r="C499">
            <v>0</v>
          </cell>
          <cell r="D499">
            <v>0</v>
          </cell>
        </row>
        <row r="500">
          <cell r="A500">
            <v>16366</v>
          </cell>
          <cell r="B500">
            <v>0</v>
          </cell>
          <cell r="C500">
            <v>-3033</v>
          </cell>
          <cell r="D500">
            <v>-2769</v>
          </cell>
        </row>
        <row r="501">
          <cell r="A501">
            <v>16367</v>
          </cell>
          <cell r="B501">
            <v>0</v>
          </cell>
          <cell r="C501">
            <v>0</v>
          </cell>
          <cell r="D501">
            <v>0</v>
          </cell>
        </row>
        <row r="502">
          <cell r="A502">
            <v>16368</v>
          </cell>
          <cell r="B502">
            <v>0</v>
          </cell>
          <cell r="C502">
            <v>0</v>
          </cell>
          <cell r="D502">
            <v>0</v>
          </cell>
        </row>
        <row r="503">
          <cell r="A503">
            <v>16369</v>
          </cell>
          <cell r="B503">
            <v>0</v>
          </cell>
          <cell r="C503">
            <v>0</v>
          </cell>
          <cell r="D503">
            <v>0</v>
          </cell>
        </row>
        <row r="504">
          <cell r="A504">
            <v>16370</v>
          </cell>
          <cell r="B504">
            <v>0</v>
          </cell>
          <cell r="C504">
            <v>0</v>
          </cell>
          <cell r="D504">
            <v>0</v>
          </cell>
        </row>
        <row r="505">
          <cell r="A505">
            <v>16371</v>
          </cell>
          <cell r="B505">
            <v>0</v>
          </cell>
          <cell r="C505">
            <v>0</v>
          </cell>
          <cell r="D505">
            <v>24793</v>
          </cell>
        </row>
        <row r="506">
          <cell r="A506">
            <v>16372</v>
          </cell>
          <cell r="B506">
            <v>0</v>
          </cell>
          <cell r="C506">
            <v>0</v>
          </cell>
          <cell r="D506">
            <v>0</v>
          </cell>
        </row>
        <row r="507">
          <cell r="A507">
            <v>16373</v>
          </cell>
          <cell r="B507">
            <v>0</v>
          </cell>
          <cell r="C507">
            <v>0</v>
          </cell>
          <cell r="D507">
            <v>0</v>
          </cell>
        </row>
        <row r="508">
          <cell r="A508">
            <v>16374</v>
          </cell>
          <cell r="B508">
            <v>0</v>
          </cell>
          <cell r="C508">
            <v>0</v>
          </cell>
          <cell r="D508">
            <v>0</v>
          </cell>
        </row>
        <row r="509">
          <cell r="A509">
            <v>16375</v>
          </cell>
          <cell r="B509">
            <v>0</v>
          </cell>
          <cell r="C509">
            <v>0</v>
          </cell>
          <cell r="D509">
            <v>0</v>
          </cell>
        </row>
        <row r="510">
          <cell r="A510">
            <v>16376</v>
          </cell>
          <cell r="B510">
            <v>0</v>
          </cell>
          <cell r="C510">
            <v>0</v>
          </cell>
          <cell r="D510">
            <v>0</v>
          </cell>
        </row>
        <row r="511">
          <cell r="A511">
            <v>16377</v>
          </cell>
          <cell r="B511">
            <v>0</v>
          </cell>
          <cell r="C511">
            <v>0</v>
          </cell>
          <cell r="D511">
            <v>0</v>
          </cell>
        </row>
        <row r="512">
          <cell r="A512">
            <v>16378</v>
          </cell>
          <cell r="B512">
            <v>0</v>
          </cell>
          <cell r="C512">
            <v>0</v>
          </cell>
          <cell r="D512">
            <v>0</v>
          </cell>
        </row>
        <row r="513">
          <cell r="A513">
            <v>16379</v>
          </cell>
          <cell r="B513">
            <v>0</v>
          </cell>
          <cell r="C513">
            <v>0</v>
          </cell>
          <cell r="D513">
            <v>0</v>
          </cell>
        </row>
        <row r="514">
          <cell r="A514">
            <v>16380</v>
          </cell>
          <cell r="B514">
            <v>0</v>
          </cell>
          <cell r="C514">
            <v>0</v>
          </cell>
          <cell r="D514">
            <v>0</v>
          </cell>
        </row>
        <row r="515">
          <cell r="A515">
            <v>16381</v>
          </cell>
          <cell r="B515">
            <v>0</v>
          </cell>
          <cell r="C515">
            <v>0</v>
          </cell>
          <cell r="D515">
            <v>0</v>
          </cell>
        </row>
        <row r="516">
          <cell r="A516">
            <v>16382</v>
          </cell>
          <cell r="B516">
            <v>0</v>
          </cell>
          <cell r="C516">
            <v>0</v>
          </cell>
          <cell r="D516">
            <v>0</v>
          </cell>
        </row>
        <row r="517">
          <cell r="A517">
            <v>16383</v>
          </cell>
          <cell r="B517">
            <v>0</v>
          </cell>
          <cell r="C517">
            <v>0</v>
          </cell>
          <cell r="D517">
            <v>0</v>
          </cell>
        </row>
        <row r="518">
          <cell r="A518">
            <v>16384</v>
          </cell>
          <cell r="B518">
            <v>0</v>
          </cell>
          <cell r="C518">
            <v>0</v>
          </cell>
          <cell r="D518">
            <v>0</v>
          </cell>
        </row>
        <row r="519">
          <cell r="A519">
            <v>16385</v>
          </cell>
          <cell r="B519">
            <v>0</v>
          </cell>
          <cell r="C519">
            <v>0</v>
          </cell>
          <cell r="D519">
            <v>0</v>
          </cell>
        </row>
        <row r="520">
          <cell r="A520">
            <v>16386</v>
          </cell>
          <cell r="B520">
            <v>0</v>
          </cell>
          <cell r="C520">
            <v>0</v>
          </cell>
          <cell r="D520">
            <v>0</v>
          </cell>
        </row>
        <row r="521">
          <cell r="A521">
            <v>16387</v>
          </cell>
          <cell r="B521">
            <v>0</v>
          </cell>
          <cell r="C521">
            <v>0</v>
          </cell>
          <cell r="D521">
            <v>0</v>
          </cell>
        </row>
        <row r="522">
          <cell r="A522">
            <v>16388</v>
          </cell>
          <cell r="B522">
            <v>0</v>
          </cell>
          <cell r="C522">
            <v>0</v>
          </cell>
          <cell r="D522">
            <v>0</v>
          </cell>
        </row>
        <row r="523">
          <cell r="A523">
            <v>16389</v>
          </cell>
          <cell r="B523">
            <v>0</v>
          </cell>
          <cell r="C523">
            <v>0</v>
          </cell>
          <cell r="D523">
            <v>130</v>
          </cell>
        </row>
        <row r="524">
          <cell r="A524">
            <v>16390</v>
          </cell>
          <cell r="B524">
            <v>0</v>
          </cell>
          <cell r="C524">
            <v>0</v>
          </cell>
          <cell r="D524">
            <v>0</v>
          </cell>
        </row>
        <row r="525">
          <cell r="A525">
            <v>16501</v>
          </cell>
          <cell r="B525">
            <v>2748670</v>
          </cell>
          <cell r="C525">
            <v>3206782</v>
          </cell>
          <cell r="D525">
            <v>3767941</v>
          </cell>
        </row>
        <row r="526">
          <cell r="A526">
            <v>16502</v>
          </cell>
          <cell r="B526">
            <v>13127</v>
          </cell>
          <cell r="C526">
            <v>14221</v>
          </cell>
          <cell r="D526">
            <v>7704</v>
          </cell>
        </row>
        <row r="527">
          <cell r="A527">
            <v>16503</v>
          </cell>
          <cell r="B527">
            <v>0</v>
          </cell>
          <cell r="C527">
            <v>0</v>
          </cell>
          <cell r="D527">
            <v>0</v>
          </cell>
        </row>
        <row r="528">
          <cell r="A528">
            <v>16504</v>
          </cell>
          <cell r="B528">
            <v>0</v>
          </cell>
          <cell r="C528">
            <v>279</v>
          </cell>
          <cell r="D528">
            <v>3348</v>
          </cell>
        </row>
        <row r="529">
          <cell r="A529">
            <v>16505</v>
          </cell>
          <cell r="B529">
            <v>112440</v>
          </cell>
          <cell r="C529">
            <v>121810</v>
          </cell>
          <cell r="D529">
            <v>70573</v>
          </cell>
        </row>
        <row r="530">
          <cell r="A530">
            <v>16506</v>
          </cell>
          <cell r="B530">
            <v>0</v>
          </cell>
          <cell r="C530">
            <v>0</v>
          </cell>
          <cell r="D530">
            <v>0</v>
          </cell>
        </row>
        <row r="531">
          <cell r="A531">
            <v>16507</v>
          </cell>
          <cell r="B531">
            <v>0</v>
          </cell>
          <cell r="C531">
            <v>0</v>
          </cell>
          <cell r="D531">
            <v>0</v>
          </cell>
        </row>
        <row r="532">
          <cell r="A532">
            <v>16508</v>
          </cell>
          <cell r="B532">
            <v>1227030</v>
          </cell>
          <cell r="C532">
            <v>1330568</v>
          </cell>
          <cell r="D532">
            <v>934932</v>
          </cell>
        </row>
        <row r="533">
          <cell r="A533">
            <v>16509</v>
          </cell>
          <cell r="B533">
            <v>104557</v>
          </cell>
          <cell r="C533">
            <v>113270</v>
          </cell>
          <cell r="D533">
            <v>73773</v>
          </cell>
        </row>
        <row r="534">
          <cell r="A534">
            <v>16510</v>
          </cell>
          <cell r="B534">
            <v>0</v>
          </cell>
          <cell r="C534">
            <v>0</v>
          </cell>
          <cell r="D534">
            <v>0</v>
          </cell>
        </row>
        <row r="535">
          <cell r="A535">
            <v>16511</v>
          </cell>
          <cell r="B535">
            <v>9110</v>
          </cell>
          <cell r="C535">
            <v>9869</v>
          </cell>
          <cell r="D535">
            <v>5757</v>
          </cell>
        </row>
        <row r="536">
          <cell r="A536">
            <v>16512</v>
          </cell>
          <cell r="B536">
            <v>0</v>
          </cell>
          <cell r="C536">
            <v>0</v>
          </cell>
          <cell r="D536">
            <v>202192</v>
          </cell>
        </row>
        <row r="537">
          <cell r="A537">
            <v>16513</v>
          </cell>
          <cell r="B537">
            <v>1447</v>
          </cell>
          <cell r="C537">
            <v>1628</v>
          </cell>
          <cell r="D537">
            <v>2277</v>
          </cell>
        </row>
        <row r="538">
          <cell r="A538">
            <v>16514</v>
          </cell>
          <cell r="B538">
            <v>0</v>
          </cell>
          <cell r="C538">
            <v>0</v>
          </cell>
          <cell r="D538">
            <v>0</v>
          </cell>
        </row>
        <row r="539">
          <cell r="A539">
            <v>16516</v>
          </cell>
          <cell r="B539">
            <v>0</v>
          </cell>
          <cell r="C539">
            <v>0</v>
          </cell>
          <cell r="D539">
            <v>0</v>
          </cell>
        </row>
        <row r="540">
          <cell r="A540">
            <v>16517</v>
          </cell>
          <cell r="B540">
            <v>0</v>
          </cell>
          <cell r="C540">
            <v>0</v>
          </cell>
          <cell r="D540">
            <v>0</v>
          </cell>
        </row>
        <row r="541">
          <cell r="A541">
            <v>16518</v>
          </cell>
          <cell r="B541">
            <v>9876</v>
          </cell>
          <cell r="C541">
            <v>10111</v>
          </cell>
          <cell r="D541">
            <v>12696</v>
          </cell>
        </row>
        <row r="542">
          <cell r="A542">
            <v>16519</v>
          </cell>
          <cell r="B542">
            <v>1916295</v>
          </cell>
          <cell r="C542">
            <v>1685726</v>
          </cell>
          <cell r="D542">
            <v>694206</v>
          </cell>
        </row>
        <row r="543">
          <cell r="A543">
            <v>16520</v>
          </cell>
          <cell r="B543">
            <v>0</v>
          </cell>
          <cell r="C543">
            <v>0</v>
          </cell>
          <cell r="D543">
            <v>0</v>
          </cell>
        </row>
        <row r="544">
          <cell r="A544">
            <v>16550</v>
          </cell>
          <cell r="B544">
            <v>50100</v>
          </cell>
          <cell r="C544">
            <v>50935</v>
          </cell>
          <cell r="D544">
            <v>21196</v>
          </cell>
        </row>
        <row r="545">
          <cell r="A545">
            <v>16551</v>
          </cell>
          <cell r="B545">
            <v>0</v>
          </cell>
          <cell r="C545">
            <v>0</v>
          </cell>
          <cell r="D545">
            <v>0</v>
          </cell>
        </row>
        <row r="546">
          <cell r="A546">
            <v>16552</v>
          </cell>
          <cell r="B546">
            <v>265581</v>
          </cell>
          <cell r="C546">
            <v>266396</v>
          </cell>
          <cell r="D546">
            <v>275357</v>
          </cell>
        </row>
        <row r="547">
          <cell r="A547">
            <v>16553</v>
          </cell>
          <cell r="B547">
            <v>740257</v>
          </cell>
          <cell r="C547">
            <v>748483</v>
          </cell>
          <cell r="D547">
            <v>838837</v>
          </cell>
        </row>
        <row r="548">
          <cell r="A548">
            <v>16554</v>
          </cell>
          <cell r="B548">
            <v>0</v>
          </cell>
          <cell r="C548">
            <v>425</v>
          </cell>
          <cell r="D548">
            <v>3903</v>
          </cell>
        </row>
        <row r="549">
          <cell r="A549">
            <v>16560</v>
          </cell>
          <cell r="B549">
            <v>0</v>
          </cell>
          <cell r="C549">
            <v>0</v>
          </cell>
          <cell r="D549">
            <v>0</v>
          </cell>
        </row>
        <row r="550">
          <cell r="A550">
            <v>16570</v>
          </cell>
          <cell r="B550">
            <v>0</v>
          </cell>
          <cell r="C550">
            <v>0</v>
          </cell>
          <cell r="D550">
            <v>0</v>
          </cell>
        </row>
        <row r="551">
          <cell r="A551">
            <v>16571</v>
          </cell>
          <cell r="B551">
            <v>1712778</v>
          </cell>
          <cell r="C551">
            <v>1898183</v>
          </cell>
          <cell r="D551">
            <v>2948100</v>
          </cell>
        </row>
        <row r="552">
          <cell r="A552">
            <v>16572</v>
          </cell>
          <cell r="B552">
            <v>0</v>
          </cell>
          <cell r="C552">
            <v>-403045</v>
          </cell>
          <cell r="D552">
            <v>-305504</v>
          </cell>
        </row>
        <row r="553">
          <cell r="A553">
            <v>16573</v>
          </cell>
          <cell r="B553">
            <v>0</v>
          </cell>
          <cell r="C553">
            <v>-355317</v>
          </cell>
          <cell r="D553">
            <v>-183322</v>
          </cell>
        </row>
        <row r="554">
          <cell r="A554">
            <v>16578</v>
          </cell>
          <cell r="B554">
            <v>0</v>
          </cell>
          <cell r="C554">
            <v>0</v>
          </cell>
          <cell r="D554">
            <v>0</v>
          </cell>
        </row>
        <row r="555">
          <cell r="A555">
            <v>16580</v>
          </cell>
          <cell r="B555">
            <v>1110111</v>
          </cell>
          <cell r="C555">
            <v>555056</v>
          </cell>
          <cell r="D555">
            <v>239500</v>
          </cell>
        </row>
        <row r="556">
          <cell r="A556">
            <v>16581</v>
          </cell>
          <cell r="B556">
            <v>0</v>
          </cell>
          <cell r="C556">
            <v>0</v>
          </cell>
          <cell r="D556">
            <v>40323</v>
          </cell>
        </row>
        <row r="557">
          <cell r="A557">
            <v>16582</v>
          </cell>
          <cell r="B557">
            <v>0</v>
          </cell>
          <cell r="C557">
            <v>0</v>
          </cell>
          <cell r="D557">
            <v>0</v>
          </cell>
        </row>
        <row r="558">
          <cell r="A558">
            <v>16584</v>
          </cell>
          <cell r="B558">
            <v>0</v>
          </cell>
          <cell r="C558">
            <v>0</v>
          </cell>
          <cell r="D558">
            <v>0</v>
          </cell>
        </row>
        <row r="559">
          <cell r="A559">
            <v>16585</v>
          </cell>
          <cell r="B559">
            <v>0</v>
          </cell>
          <cell r="C559">
            <v>0</v>
          </cell>
          <cell r="D559">
            <v>0</v>
          </cell>
        </row>
        <row r="560">
          <cell r="A560">
            <v>16587</v>
          </cell>
          <cell r="B560">
            <v>0</v>
          </cell>
          <cell r="C560">
            <v>0</v>
          </cell>
          <cell r="D560">
            <v>0</v>
          </cell>
        </row>
        <row r="561">
          <cell r="A561">
            <v>17103</v>
          </cell>
          <cell r="B561">
            <v>-47925</v>
          </cell>
          <cell r="C561">
            <v>107741</v>
          </cell>
          <cell r="D561">
            <v>163109</v>
          </cell>
        </row>
        <row r="562">
          <cell r="A562">
            <v>17104</v>
          </cell>
          <cell r="B562">
            <v>0</v>
          </cell>
          <cell r="C562">
            <v>0</v>
          </cell>
          <cell r="D562">
            <v>0</v>
          </cell>
        </row>
        <row r="563">
          <cell r="A563">
            <v>17116</v>
          </cell>
          <cell r="B563">
            <v>0</v>
          </cell>
          <cell r="C563">
            <v>0</v>
          </cell>
          <cell r="D563">
            <v>0</v>
          </cell>
        </row>
        <row r="564">
          <cell r="A564">
            <v>17117</v>
          </cell>
          <cell r="B564">
            <v>0</v>
          </cell>
          <cell r="C564">
            <v>0</v>
          </cell>
          <cell r="D564">
            <v>0</v>
          </cell>
        </row>
        <row r="565">
          <cell r="A565">
            <v>17119</v>
          </cell>
          <cell r="B565">
            <v>0</v>
          </cell>
          <cell r="C565">
            <v>0</v>
          </cell>
          <cell r="D565">
            <v>0</v>
          </cell>
        </row>
        <row r="566">
          <cell r="A566">
            <v>17141</v>
          </cell>
          <cell r="B566">
            <v>0</v>
          </cell>
          <cell r="C566">
            <v>0</v>
          </cell>
          <cell r="D566">
            <v>6637</v>
          </cell>
        </row>
        <row r="567">
          <cell r="A567">
            <v>17301</v>
          </cell>
          <cell r="B567">
            <v>32366106</v>
          </cell>
          <cell r="C567">
            <v>33586127</v>
          </cell>
          <cell r="D567">
            <v>35983119</v>
          </cell>
        </row>
        <row r="568">
          <cell r="A568">
            <v>17302</v>
          </cell>
          <cell r="B568">
            <v>0</v>
          </cell>
          <cell r="C568">
            <v>0</v>
          </cell>
          <cell r="D568">
            <v>0</v>
          </cell>
        </row>
        <row r="569">
          <cell r="A569">
            <v>17303</v>
          </cell>
          <cell r="B569">
            <v>381000</v>
          </cell>
          <cell r="C569">
            <v>381000</v>
          </cell>
          <cell r="D569">
            <v>381000</v>
          </cell>
        </row>
        <row r="570">
          <cell r="A570">
            <v>17601</v>
          </cell>
          <cell r="B570">
            <v>141300</v>
          </cell>
          <cell r="C570">
            <v>2171245</v>
          </cell>
          <cell r="D570">
            <v>6219455</v>
          </cell>
        </row>
        <row r="571">
          <cell r="A571">
            <v>17602</v>
          </cell>
          <cell r="B571">
            <v>51193270</v>
          </cell>
          <cell r="C571">
            <v>26361310</v>
          </cell>
          <cell r="D571">
            <v>21963256</v>
          </cell>
        </row>
        <row r="572">
          <cell r="A572">
            <v>17603</v>
          </cell>
          <cell r="B572">
            <v>0</v>
          </cell>
          <cell r="C572">
            <v>1249577</v>
          </cell>
          <cell r="D572">
            <v>2817046</v>
          </cell>
        </row>
        <row r="573">
          <cell r="A573">
            <v>17604</v>
          </cell>
          <cell r="B573">
            <v>83900</v>
          </cell>
          <cell r="C573">
            <v>1180700</v>
          </cell>
          <cell r="D573">
            <v>1100645</v>
          </cell>
        </row>
        <row r="574">
          <cell r="A574">
            <v>17605</v>
          </cell>
          <cell r="B574">
            <v>2751170</v>
          </cell>
          <cell r="C574">
            <v>1747900</v>
          </cell>
          <cell r="D574">
            <v>1162439</v>
          </cell>
        </row>
        <row r="575">
          <cell r="A575">
            <v>17671</v>
          </cell>
          <cell r="B575">
            <v>0</v>
          </cell>
          <cell r="C575">
            <v>0</v>
          </cell>
          <cell r="D575">
            <v>0</v>
          </cell>
        </row>
        <row r="576">
          <cell r="A576">
            <v>18104</v>
          </cell>
          <cell r="B576">
            <v>0</v>
          </cell>
          <cell r="C576">
            <v>0</v>
          </cell>
          <cell r="D576">
            <v>0</v>
          </cell>
        </row>
        <row r="577">
          <cell r="A577">
            <v>18105</v>
          </cell>
          <cell r="B577">
            <v>0</v>
          </cell>
          <cell r="C577">
            <v>0</v>
          </cell>
          <cell r="D577">
            <v>0</v>
          </cell>
        </row>
        <row r="578">
          <cell r="A578">
            <v>18106</v>
          </cell>
          <cell r="B578">
            <v>0</v>
          </cell>
          <cell r="C578">
            <v>0</v>
          </cell>
          <cell r="D578">
            <v>0</v>
          </cell>
        </row>
        <row r="579">
          <cell r="A579">
            <v>18107</v>
          </cell>
          <cell r="B579">
            <v>0</v>
          </cell>
          <cell r="C579">
            <v>0</v>
          </cell>
          <cell r="D579">
            <v>0</v>
          </cell>
        </row>
        <row r="580">
          <cell r="A580">
            <v>18108</v>
          </cell>
          <cell r="B580">
            <v>0</v>
          </cell>
          <cell r="C580">
            <v>0</v>
          </cell>
          <cell r="D580">
            <v>0</v>
          </cell>
        </row>
        <row r="581">
          <cell r="A581">
            <v>18109</v>
          </cell>
          <cell r="B581">
            <v>0</v>
          </cell>
          <cell r="C581">
            <v>0</v>
          </cell>
          <cell r="D581">
            <v>0</v>
          </cell>
        </row>
        <row r="582">
          <cell r="A582">
            <v>18110</v>
          </cell>
          <cell r="B582">
            <v>0</v>
          </cell>
          <cell r="C582">
            <v>0</v>
          </cell>
          <cell r="D582">
            <v>0</v>
          </cell>
        </row>
        <row r="583">
          <cell r="A583">
            <v>18111</v>
          </cell>
          <cell r="B583">
            <v>0</v>
          </cell>
          <cell r="C583">
            <v>0</v>
          </cell>
          <cell r="D583">
            <v>0</v>
          </cell>
        </row>
        <row r="584">
          <cell r="A584">
            <v>18112</v>
          </cell>
          <cell r="B584">
            <v>0</v>
          </cell>
          <cell r="C584">
            <v>0</v>
          </cell>
          <cell r="D584">
            <v>0</v>
          </cell>
        </row>
        <row r="585">
          <cell r="A585">
            <v>18113</v>
          </cell>
          <cell r="B585">
            <v>0</v>
          </cell>
          <cell r="C585">
            <v>0</v>
          </cell>
          <cell r="D585">
            <v>0</v>
          </cell>
        </row>
        <row r="586">
          <cell r="A586">
            <v>18114</v>
          </cell>
          <cell r="B586">
            <v>0</v>
          </cell>
          <cell r="C586">
            <v>0</v>
          </cell>
          <cell r="D586">
            <v>0</v>
          </cell>
        </row>
        <row r="587">
          <cell r="A587">
            <v>18115</v>
          </cell>
          <cell r="B587">
            <v>0</v>
          </cell>
          <cell r="C587">
            <v>0</v>
          </cell>
          <cell r="D587">
            <v>0</v>
          </cell>
        </row>
        <row r="588">
          <cell r="A588">
            <v>18116</v>
          </cell>
          <cell r="B588">
            <v>0</v>
          </cell>
          <cell r="C588">
            <v>0</v>
          </cell>
          <cell r="D588">
            <v>0</v>
          </cell>
        </row>
        <row r="589">
          <cell r="A589">
            <v>18117</v>
          </cell>
          <cell r="B589">
            <v>0</v>
          </cell>
          <cell r="C589">
            <v>0</v>
          </cell>
          <cell r="D589">
            <v>0</v>
          </cell>
        </row>
        <row r="590">
          <cell r="A590">
            <v>18118</v>
          </cell>
          <cell r="B590">
            <v>0</v>
          </cell>
          <cell r="C590">
            <v>0</v>
          </cell>
          <cell r="D590">
            <v>0</v>
          </cell>
        </row>
        <row r="591">
          <cell r="A591">
            <v>18119</v>
          </cell>
          <cell r="B591">
            <v>0</v>
          </cell>
          <cell r="C591">
            <v>0</v>
          </cell>
          <cell r="D591">
            <v>0</v>
          </cell>
        </row>
        <row r="592">
          <cell r="A592">
            <v>18120</v>
          </cell>
          <cell r="B592">
            <v>0</v>
          </cell>
          <cell r="C592">
            <v>0</v>
          </cell>
          <cell r="D592">
            <v>0</v>
          </cell>
        </row>
        <row r="593">
          <cell r="A593">
            <v>18121</v>
          </cell>
          <cell r="B593">
            <v>0</v>
          </cell>
          <cell r="C593">
            <v>0</v>
          </cell>
          <cell r="D593">
            <v>0</v>
          </cell>
        </row>
        <row r="594">
          <cell r="A594">
            <v>18122</v>
          </cell>
          <cell r="B594">
            <v>0</v>
          </cell>
          <cell r="C594">
            <v>0</v>
          </cell>
          <cell r="D594">
            <v>0</v>
          </cell>
        </row>
        <row r="595">
          <cell r="A595">
            <v>18123</v>
          </cell>
          <cell r="B595">
            <v>0</v>
          </cell>
          <cell r="C595">
            <v>0</v>
          </cell>
          <cell r="D595">
            <v>0</v>
          </cell>
        </row>
        <row r="596">
          <cell r="A596">
            <v>18124</v>
          </cell>
          <cell r="B596">
            <v>0</v>
          </cell>
          <cell r="C596">
            <v>0</v>
          </cell>
          <cell r="D596">
            <v>0</v>
          </cell>
        </row>
        <row r="597">
          <cell r="A597">
            <v>18125</v>
          </cell>
          <cell r="B597">
            <v>0</v>
          </cell>
          <cell r="C597">
            <v>0</v>
          </cell>
          <cell r="D597">
            <v>0</v>
          </cell>
        </row>
        <row r="598">
          <cell r="A598">
            <v>18126</v>
          </cell>
          <cell r="B598">
            <v>0</v>
          </cell>
          <cell r="C598">
            <v>0</v>
          </cell>
          <cell r="D598">
            <v>0</v>
          </cell>
        </row>
        <row r="599">
          <cell r="A599">
            <v>18127</v>
          </cell>
          <cell r="B599">
            <v>0</v>
          </cell>
          <cell r="C599">
            <v>0</v>
          </cell>
          <cell r="D599">
            <v>0</v>
          </cell>
        </row>
        <row r="600">
          <cell r="A600">
            <v>18128</v>
          </cell>
          <cell r="B600">
            <v>4055950</v>
          </cell>
          <cell r="C600">
            <v>4061063</v>
          </cell>
          <cell r="D600">
            <v>2471017</v>
          </cell>
        </row>
        <row r="601">
          <cell r="A601">
            <v>18129</v>
          </cell>
          <cell r="B601">
            <v>0</v>
          </cell>
          <cell r="C601">
            <v>0</v>
          </cell>
          <cell r="D601">
            <v>0</v>
          </cell>
        </row>
        <row r="602">
          <cell r="A602">
            <v>18130</v>
          </cell>
          <cell r="B602">
            <v>0</v>
          </cell>
          <cell r="C602">
            <v>0</v>
          </cell>
          <cell r="D602">
            <v>0</v>
          </cell>
        </row>
        <row r="603">
          <cell r="A603">
            <v>18131</v>
          </cell>
          <cell r="B603">
            <v>270859</v>
          </cell>
          <cell r="C603">
            <v>274406</v>
          </cell>
          <cell r="D603">
            <v>313430</v>
          </cell>
        </row>
        <row r="604">
          <cell r="A604">
            <v>18133</v>
          </cell>
          <cell r="B604">
            <v>0</v>
          </cell>
          <cell r="C604">
            <v>0</v>
          </cell>
          <cell r="D604">
            <v>0</v>
          </cell>
        </row>
        <row r="605">
          <cell r="A605">
            <v>18134</v>
          </cell>
          <cell r="B605">
            <v>0</v>
          </cell>
          <cell r="C605">
            <v>0</v>
          </cell>
          <cell r="D605">
            <v>0</v>
          </cell>
        </row>
        <row r="606">
          <cell r="A606">
            <v>18135</v>
          </cell>
          <cell r="B606">
            <v>0</v>
          </cell>
          <cell r="C606">
            <v>0</v>
          </cell>
          <cell r="D606">
            <v>0</v>
          </cell>
        </row>
        <row r="607">
          <cell r="A607">
            <v>18136</v>
          </cell>
          <cell r="B607">
            <v>158840</v>
          </cell>
          <cell r="C607">
            <v>160447</v>
          </cell>
          <cell r="D607">
            <v>178115</v>
          </cell>
        </row>
        <row r="608">
          <cell r="A608">
            <v>18137</v>
          </cell>
          <cell r="B608">
            <v>511787</v>
          </cell>
          <cell r="C608">
            <v>512677</v>
          </cell>
          <cell r="D608">
            <v>522468</v>
          </cell>
        </row>
        <row r="609">
          <cell r="A609">
            <v>18138</v>
          </cell>
          <cell r="B609">
            <v>0</v>
          </cell>
          <cell r="C609">
            <v>0</v>
          </cell>
          <cell r="D609">
            <v>0</v>
          </cell>
        </row>
        <row r="610">
          <cell r="A610">
            <v>18139</v>
          </cell>
          <cell r="B610">
            <v>206223</v>
          </cell>
          <cell r="C610">
            <v>210003</v>
          </cell>
          <cell r="D610">
            <v>251587</v>
          </cell>
        </row>
        <row r="611">
          <cell r="A611">
            <v>18140</v>
          </cell>
          <cell r="B611">
            <v>0</v>
          </cell>
          <cell r="C611">
            <v>0</v>
          </cell>
          <cell r="D611">
            <v>0</v>
          </cell>
        </row>
        <row r="612">
          <cell r="A612">
            <v>18141</v>
          </cell>
          <cell r="B612">
            <v>0</v>
          </cell>
          <cell r="C612">
            <v>0</v>
          </cell>
          <cell r="D612">
            <v>118914</v>
          </cell>
        </row>
        <row r="613">
          <cell r="A613">
            <v>18142</v>
          </cell>
          <cell r="B613">
            <v>0</v>
          </cell>
          <cell r="C613">
            <v>0</v>
          </cell>
          <cell r="D613">
            <v>0</v>
          </cell>
        </row>
        <row r="614">
          <cell r="A614">
            <v>18143</v>
          </cell>
          <cell r="B614">
            <v>0</v>
          </cell>
          <cell r="C614">
            <v>0</v>
          </cell>
          <cell r="D614">
            <v>0</v>
          </cell>
        </row>
        <row r="615">
          <cell r="A615">
            <v>18144</v>
          </cell>
          <cell r="B615">
            <v>0</v>
          </cell>
          <cell r="C615">
            <v>0</v>
          </cell>
          <cell r="D615">
            <v>0</v>
          </cell>
        </row>
        <row r="616">
          <cell r="A616">
            <v>18145</v>
          </cell>
          <cell r="B616">
            <v>2699474</v>
          </cell>
          <cell r="C616">
            <v>2703503</v>
          </cell>
          <cell r="D616">
            <v>2430288</v>
          </cell>
        </row>
        <row r="617">
          <cell r="A617">
            <v>18146</v>
          </cell>
          <cell r="B617">
            <v>750485</v>
          </cell>
          <cell r="C617">
            <v>756187</v>
          </cell>
          <cell r="D617">
            <v>818918</v>
          </cell>
        </row>
        <row r="618">
          <cell r="A618">
            <v>18147</v>
          </cell>
          <cell r="B618">
            <v>358186</v>
          </cell>
          <cell r="C618">
            <v>360397</v>
          </cell>
          <cell r="D618">
            <v>384719</v>
          </cell>
        </row>
        <row r="619">
          <cell r="A619">
            <v>18148</v>
          </cell>
          <cell r="B619">
            <v>671497</v>
          </cell>
          <cell r="C619">
            <v>673167</v>
          </cell>
          <cell r="D619">
            <v>691541</v>
          </cell>
        </row>
        <row r="620">
          <cell r="A620">
            <v>18149</v>
          </cell>
          <cell r="B620">
            <v>7611064</v>
          </cell>
          <cell r="C620">
            <v>7667470</v>
          </cell>
          <cell r="D620">
            <v>8287938</v>
          </cell>
        </row>
        <row r="621">
          <cell r="A621">
            <v>18150</v>
          </cell>
          <cell r="B621">
            <v>105919</v>
          </cell>
          <cell r="C621">
            <v>113012</v>
          </cell>
          <cell r="D621">
            <v>191030</v>
          </cell>
        </row>
        <row r="622">
          <cell r="A622">
            <v>18151</v>
          </cell>
          <cell r="B622">
            <v>1388092</v>
          </cell>
          <cell r="C622">
            <v>1394326</v>
          </cell>
          <cell r="D622">
            <v>1462899</v>
          </cell>
        </row>
        <row r="623">
          <cell r="A623">
            <v>18152</v>
          </cell>
          <cell r="B623">
            <v>492</v>
          </cell>
          <cell r="C623">
            <v>4192</v>
          </cell>
          <cell r="D623">
            <v>19556</v>
          </cell>
        </row>
        <row r="624">
          <cell r="A624">
            <v>18153</v>
          </cell>
          <cell r="B624">
            <v>273</v>
          </cell>
          <cell r="C624">
            <v>137</v>
          </cell>
          <cell r="D624">
            <v>21</v>
          </cell>
        </row>
        <row r="625">
          <cell r="A625">
            <v>18200</v>
          </cell>
          <cell r="B625">
            <v>180452</v>
          </cell>
          <cell r="C625">
            <v>190334</v>
          </cell>
          <cell r="D625">
            <v>106288</v>
          </cell>
        </row>
        <row r="626">
          <cell r="A626">
            <v>18201</v>
          </cell>
          <cell r="B626">
            <v>3477867</v>
          </cell>
          <cell r="C626">
            <v>3311460</v>
          </cell>
          <cell r="D626">
            <v>3121811</v>
          </cell>
        </row>
        <row r="627">
          <cell r="A627">
            <v>18220</v>
          </cell>
          <cell r="B627">
            <v>0</v>
          </cell>
          <cell r="C627">
            <v>0</v>
          </cell>
          <cell r="D627">
            <v>0</v>
          </cell>
        </row>
        <row r="628">
          <cell r="A628">
            <v>18222</v>
          </cell>
          <cell r="B628">
            <v>0</v>
          </cell>
          <cell r="C628">
            <v>0</v>
          </cell>
          <cell r="D628">
            <v>0</v>
          </cell>
        </row>
        <row r="629">
          <cell r="A629">
            <v>18230</v>
          </cell>
          <cell r="B629">
            <v>49537721</v>
          </cell>
          <cell r="C629">
            <v>49708846</v>
          </cell>
          <cell r="D629">
            <v>52928482</v>
          </cell>
        </row>
        <row r="630">
          <cell r="A630">
            <v>18231</v>
          </cell>
          <cell r="B630">
            <v>0</v>
          </cell>
          <cell r="C630">
            <v>0</v>
          </cell>
          <cell r="D630">
            <v>0</v>
          </cell>
        </row>
        <row r="631">
          <cell r="A631">
            <v>18232</v>
          </cell>
          <cell r="B631">
            <v>0</v>
          </cell>
          <cell r="C631">
            <v>0</v>
          </cell>
          <cell r="D631">
            <v>0</v>
          </cell>
        </row>
        <row r="632">
          <cell r="A632">
            <v>18233</v>
          </cell>
          <cell r="B632">
            <v>160126822</v>
          </cell>
          <cell r="C632">
            <v>168752212</v>
          </cell>
          <cell r="D632">
            <v>205597058</v>
          </cell>
        </row>
        <row r="633">
          <cell r="A633">
            <v>18234</v>
          </cell>
          <cell r="B633">
            <v>3627197</v>
          </cell>
          <cell r="C633">
            <v>3079951</v>
          </cell>
          <cell r="D633">
            <v>1955080</v>
          </cell>
        </row>
        <row r="634">
          <cell r="A634">
            <v>18235</v>
          </cell>
          <cell r="B634">
            <v>1380333</v>
          </cell>
          <cell r="C634">
            <v>1820155</v>
          </cell>
          <cell r="D634">
            <v>4671112</v>
          </cell>
        </row>
        <row r="635">
          <cell r="A635">
            <v>18236</v>
          </cell>
          <cell r="B635">
            <v>0</v>
          </cell>
          <cell r="C635">
            <v>0</v>
          </cell>
          <cell r="D635">
            <v>0</v>
          </cell>
        </row>
        <row r="636">
          <cell r="A636">
            <v>18237</v>
          </cell>
          <cell r="B636">
            <v>0</v>
          </cell>
          <cell r="C636">
            <v>0</v>
          </cell>
          <cell r="D636">
            <v>0</v>
          </cell>
        </row>
        <row r="637">
          <cell r="A637">
            <v>18238</v>
          </cell>
          <cell r="B637">
            <v>0</v>
          </cell>
          <cell r="C637">
            <v>0</v>
          </cell>
          <cell r="D637">
            <v>0</v>
          </cell>
        </row>
        <row r="638">
          <cell r="A638">
            <v>18239</v>
          </cell>
          <cell r="B638">
            <v>119669373</v>
          </cell>
          <cell r="C638">
            <v>59834687</v>
          </cell>
          <cell r="D638">
            <v>9205336</v>
          </cell>
        </row>
        <row r="639">
          <cell r="A639">
            <v>18240</v>
          </cell>
          <cell r="B639">
            <v>9878338</v>
          </cell>
          <cell r="C639">
            <v>4939169</v>
          </cell>
          <cell r="D639">
            <v>759872</v>
          </cell>
        </row>
        <row r="640">
          <cell r="A640">
            <v>18241</v>
          </cell>
          <cell r="B640">
            <v>1614138</v>
          </cell>
          <cell r="C640">
            <v>1623853</v>
          </cell>
          <cell r="D640">
            <v>1730709</v>
          </cell>
        </row>
        <row r="641">
          <cell r="A641">
            <v>18242</v>
          </cell>
          <cell r="B641">
            <v>0</v>
          </cell>
          <cell r="C641">
            <v>0</v>
          </cell>
          <cell r="D641">
            <v>0</v>
          </cell>
        </row>
        <row r="642">
          <cell r="A642">
            <v>18243</v>
          </cell>
          <cell r="B642">
            <v>310750</v>
          </cell>
          <cell r="C642">
            <v>314140</v>
          </cell>
          <cell r="D642">
            <v>351435</v>
          </cell>
        </row>
        <row r="643">
          <cell r="A643">
            <v>18244</v>
          </cell>
          <cell r="B643">
            <v>1957528</v>
          </cell>
          <cell r="C643">
            <v>1974674</v>
          </cell>
          <cell r="D643">
            <v>2164296</v>
          </cell>
        </row>
        <row r="644">
          <cell r="A644">
            <v>18245</v>
          </cell>
          <cell r="B644">
            <v>0</v>
          </cell>
          <cell r="C644">
            <v>0</v>
          </cell>
          <cell r="D644">
            <v>0</v>
          </cell>
        </row>
        <row r="645">
          <cell r="A645">
            <v>18246</v>
          </cell>
          <cell r="B645">
            <v>0</v>
          </cell>
          <cell r="C645">
            <v>0</v>
          </cell>
          <cell r="D645">
            <v>0</v>
          </cell>
        </row>
        <row r="646">
          <cell r="A646">
            <v>18251</v>
          </cell>
          <cell r="B646">
            <v>1236648</v>
          </cell>
          <cell r="C646">
            <v>1271707</v>
          </cell>
          <cell r="D646">
            <v>1704062</v>
          </cell>
        </row>
        <row r="647">
          <cell r="A647">
            <v>18252</v>
          </cell>
          <cell r="B647">
            <v>4620</v>
          </cell>
          <cell r="C647">
            <v>4691</v>
          </cell>
          <cell r="D647">
            <v>5466</v>
          </cell>
        </row>
        <row r="648">
          <cell r="A648">
            <v>18253</v>
          </cell>
          <cell r="B648">
            <v>0</v>
          </cell>
          <cell r="C648">
            <v>0</v>
          </cell>
          <cell r="D648">
            <v>0</v>
          </cell>
        </row>
        <row r="649">
          <cell r="A649">
            <v>18261</v>
          </cell>
          <cell r="B649">
            <v>0</v>
          </cell>
          <cell r="C649">
            <v>0</v>
          </cell>
          <cell r="D649">
            <v>0</v>
          </cell>
        </row>
        <row r="650">
          <cell r="A650">
            <v>18271</v>
          </cell>
          <cell r="B650">
            <v>0</v>
          </cell>
          <cell r="C650">
            <v>0</v>
          </cell>
          <cell r="D650">
            <v>0</v>
          </cell>
        </row>
        <row r="651">
          <cell r="A651">
            <v>18280</v>
          </cell>
          <cell r="B651">
            <v>205893</v>
          </cell>
          <cell r="C651">
            <v>207783</v>
          </cell>
          <cell r="D651">
            <v>228574</v>
          </cell>
        </row>
        <row r="652">
          <cell r="A652">
            <v>18281</v>
          </cell>
          <cell r="B652">
            <v>0</v>
          </cell>
          <cell r="C652">
            <v>0</v>
          </cell>
          <cell r="D652">
            <v>0</v>
          </cell>
        </row>
        <row r="653">
          <cell r="A653">
            <v>18283</v>
          </cell>
          <cell r="B653">
            <v>3354325</v>
          </cell>
          <cell r="C653">
            <v>3363153</v>
          </cell>
          <cell r="D653">
            <v>3460251</v>
          </cell>
        </row>
        <row r="654">
          <cell r="A654">
            <v>18284</v>
          </cell>
          <cell r="B654">
            <v>2886799</v>
          </cell>
          <cell r="C654">
            <v>2894644</v>
          </cell>
          <cell r="D654">
            <v>2980934</v>
          </cell>
        </row>
        <row r="655">
          <cell r="A655">
            <v>18285</v>
          </cell>
          <cell r="B655">
            <v>723511</v>
          </cell>
          <cell r="C655">
            <v>725477</v>
          </cell>
          <cell r="D655">
            <v>747104</v>
          </cell>
        </row>
        <row r="656">
          <cell r="A656">
            <v>18286</v>
          </cell>
          <cell r="B656">
            <v>1512</v>
          </cell>
          <cell r="C656">
            <v>1927</v>
          </cell>
          <cell r="D656">
            <v>6503</v>
          </cell>
        </row>
        <row r="657">
          <cell r="A657">
            <v>18287</v>
          </cell>
          <cell r="B657">
            <v>81875</v>
          </cell>
          <cell r="C657">
            <v>82109</v>
          </cell>
          <cell r="D657">
            <v>84682</v>
          </cell>
        </row>
        <row r="658">
          <cell r="A658">
            <v>18288</v>
          </cell>
          <cell r="B658">
            <v>571692</v>
          </cell>
          <cell r="C658">
            <v>573326</v>
          </cell>
          <cell r="D658">
            <v>591293</v>
          </cell>
        </row>
        <row r="659">
          <cell r="A659">
            <v>18289</v>
          </cell>
          <cell r="B659">
            <v>0</v>
          </cell>
          <cell r="C659">
            <v>0</v>
          </cell>
          <cell r="D659">
            <v>0</v>
          </cell>
        </row>
        <row r="660">
          <cell r="A660">
            <v>18290</v>
          </cell>
          <cell r="B660">
            <v>108786</v>
          </cell>
          <cell r="C660">
            <v>109951</v>
          </cell>
          <cell r="D660">
            <v>122760</v>
          </cell>
        </row>
        <row r="661">
          <cell r="A661">
            <v>18291</v>
          </cell>
          <cell r="B661">
            <v>325073</v>
          </cell>
          <cell r="C661">
            <v>327920</v>
          </cell>
          <cell r="D661">
            <v>359410</v>
          </cell>
        </row>
        <row r="662">
          <cell r="A662">
            <v>18292</v>
          </cell>
          <cell r="B662">
            <v>0</v>
          </cell>
          <cell r="C662">
            <v>0</v>
          </cell>
          <cell r="D662">
            <v>0</v>
          </cell>
        </row>
        <row r="663">
          <cell r="A663">
            <v>18293</v>
          </cell>
          <cell r="B663">
            <v>0</v>
          </cell>
          <cell r="C663">
            <v>0</v>
          </cell>
          <cell r="D663">
            <v>0</v>
          </cell>
        </row>
        <row r="664">
          <cell r="A664">
            <v>18294</v>
          </cell>
          <cell r="B664">
            <v>122550</v>
          </cell>
          <cell r="C664">
            <v>123828</v>
          </cell>
          <cell r="D664">
            <v>137896</v>
          </cell>
        </row>
        <row r="665">
          <cell r="A665">
            <v>18295</v>
          </cell>
          <cell r="B665">
            <v>466255</v>
          </cell>
          <cell r="C665">
            <v>470339</v>
          </cell>
          <cell r="D665">
            <v>515504</v>
          </cell>
        </row>
        <row r="666">
          <cell r="A666">
            <v>18296</v>
          </cell>
          <cell r="B666">
            <v>1581554</v>
          </cell>
          <cell r="C666">
            <v>1583915</v>
          </cell>
          <cell r="D666">
            <v>1358212</v>
          </cell>
        </row>
        <row r="667">
          <cell r="A667">
            <v>18297</v>
          </cell>
          <cell r="B667">
            <v>8913943</v>
          </cell>
          <cell r="C667">
            <v>8980005</v>
          </cell>
          <cell r="D667">
            <v>9706687</v>
          </cell>
        </row>
        <row r="668">
          <cell r="A668">
            <v>18298</v>
          </cell>
          <cell r="B668">
            <v>0</v>
          </cell>
          <cell r="C668">
            <v>0</v>
          </cell>
          <cell r="D668">
            <v>0</v>
          </cell>
        </row>
        <row r="669">
          <cell r="A669">
            <v>18299</v>
          </cell>
          <cell r="B669">
            <v>1538752</v>
          </cell>
          <cell r="C669">
            <v>1547878</v>
          </cell>
          <cell r="D669">
            <v>1648261</v>
          </cell>
        </row>
        <row r="670">
          <cell r="A670">
            <v>18301</v>
          </cell>
          <cell r="B670">
            <v>0</v>
          </cell>
          <cell r="C670">
            <v>0</v>
          </cell>
          <cell r="D670">
            <v>0</v>
          </cell>
        </row>
        <row r="671">
          <cell r="A671">
            <v>18302</v>
          </cell>
          <cell r="B671">
            <v>0</v>
          </cell>
          <cell r="C671">
            <v>0</v>
          </cell>
          <cell r="D671">
            <v>0</v>
          </cell>
        </row>
        <row r="672">
          <cell r="A672">
            <v>18303</v>
          </cell>
          <cell r="B672">
            <v>0</v>
          </cell>
          <cell r="C672">
            <v>0</v>
          </cell>
          <cell r="D672">
            <v>0</v>
          </cell>
        </row>
        <row r="673">
          <cell r="A673">
            <v>18304</v>
          </cell>
          <cell r="B673">
            <v>0</v>
          </cell>
          <cell r="C673">
            <v>0</v>
          </cell>
          <cell r="D673">
            <v>0</v>
          </cell>
        </row>
        <row r="674">
          <cell r="A674">
            <v>18305</v>
          </cell>
          <cell r="B674">
            <v>2317548</v>
          </cell>
          <cell r="C674">
            <v>2307696</v>
          </cell>
          <cell r="D674">
            <v>1659418</v>
          </cell>
        </row>
        <row r="675">
          <cell r="A675">
            <v>18306</v>
          </cell>
          <cell r="B675">
            <v>0</v>
          </cell>
          <cell r="C675">
            <v>0</v>
          </cell>
          <cell r="D675">
            <v>0</v>
          </cell>
        </row>
        <row r="676">
          <cell r="A676">
            <v>18307</v>
          </cell>
          <cell r="B676">
            <v>0</v>
          </cell>
          <cell r="C676">
            <v>0</v>
          </cell>
          <cell r="D676">
            <v>0</v>
          </cell>
        </row>
        <row r="677">
          <cell r="A677">
            <v>18308</v>
          </cell>
          <cell r="B677">
            <v>0</v>
          </cell>
          <cell r="C677">
            <v>0</v>
          </cell>
          <cell r="D677">
            <v>0</v>
          </cell>
        </row>
        <row r="678">
          <cell r="A678">
            <v>18309</v>
          </cell>
          <cell r="B678">
            <v>337145</v>
          </cell>
          <cell r="C678">
            <v>404715</v>
          </cell>
          <cell r="D678">
            <v>458054</v>
          </cell>
        </row>
        <row r="679">
          <cell r="A679">
            <v>18310</v>
          </cell>
          <cell r="B679">
            <v>0</v>
          </cell>
          <cell r="C679">
            <v>0</v>
          </cell>
          <cell r="D679">
            <v>-393</v>
          </cell>
        </row>
        <row r="680">
          <cell r="A680">
            <v>18311</v>
          </cell>
          <cell r="B680">
            <v>0</v>
          </cell>
          <cell r="C680">
            <v>0</v>
          </cell>
          <cell r="D680">
            <v>0</v>
          </cell>
        </row>
        <row r="681">
          <cell r="A681">
            <v>18312</v>
          </cell>
          <cell r="B681">
            <v>172962</v>
          </cell>
          <cell r="C681">
            <v>163190</v>
          </cell>
          <cell r="D681">
            <v>59337</v>
          </cell>
        </row>
        <row r="682">
          <cell r="A682">
            <v>18313</v>
          </cell>
          <cell r="B682">
            <v>13</v>
          </cell>
          <cell r="C682">
            <v>13</v>
          </cell>
          <cell r="D682">
            <v>10</v>
          </cell>
        </row>
        <row r="683">
          <cell r="A683">
            <v>18314</v>
          </cell>
          <cell r="B683">
            <v>0</v>
          </cell>
          <cell r="C683">
            <v>19567</v>
          </cell>
          <cell r="D683">
            <v>32244</v>
          </cell>
        </row>
        <row r="684">
          <cell r="A684">
            <v>18315</v>
          </cell>
          <cell r="B684">
            <v>0</v>
          </cell>
          <cell r="C684">
            <v>0</v>
          </cell>
          <cell r="D684">
            <v>0</v>
          </cell>
        </row>
        <row r="685">
          <cell r="A685">
            <v>18316</v>
          </cell>
          <cell r="B685">
            <v>-350</v>
          </cell>
          <cell r="C685">
            <v>31717</v>
          </cell>
          <cell r="D685">
            <v>13172</v>
          </cell>
        </row>
        <row r="686">
          <cell r="A686">
            <v>18317</v>
          </cell>
          <cell r="B686">
            <v>2686533</v>
          </cell>
          <cell r="C686">
            <v>1414427</v>
          </cell>
          <cell r="D686">
            <v>231537</v>
          </cell>
        </row>
        <row r="687">
          <cell r="A687">
            <v>18318</v>
          </cell>
          <cell r="B687">
            <v>0</v>
          </cell>
          <cell r="C687">
            <v>0</v>
          </cell>
          <cell r="D687">
            <v>0</v>
          </cell>
        </row>
        <row r="688">
          <cell r="A688">
            <v>18319</v>
          </cell>
          <cell r="B688">
            <v>172952</v>
          </cell>
          <cell r="C688">
            <v>172952</v>
          </cell>
          <cell r="D688">
            <v>119431</v>
          </cell>
        </row>
        <row r="689">
          <cell r="A689">
            <v>18320</v>
          </cell>
          <cell r="B689">
            <v>750</v>
          </cell>
          <cell r="C689">
            <v>375</v>
          </cell>
          <cell r="D689">
            <v>26138</v>
          </cell>
        </row>
        <row r="690">
          <cell r="A690">
            <v>18321</v>
          </cell>
          <cell r="B690">
            <v>0</v>
          </cell>
          <cell r="C690">
            <v>0</v>
          </cell>
          <cell r="D690">
            <v>-6231</v>
          </cell>
        </row>
        <row r="691">
          <cell r="A691">
            <v>18322</v>
          </cell>
          <cell r="B691">
            <v>0</v>
          </cell>
          <cell r="C691">
            <v>0</v>
          </cell>
          <cell r="D691">
            <v>0</v>
          </cell>
        </row>
        <row r="692">
          <cell r="A692">
            <v>18323</v>
          </cell>
          <cell r="B692">
            <v>24459</v>
          </cell>
          <cell r="C692">
            <v>19231</v>
          </cell>
          <cell r="D692">
            <v>4937</v>
          </cell>
        </row>
        <row r="693">
          <cell r="A693">
            <v>18324</v>
          </cell>
          <cell r="B693">
            <v>10181</v>
          </cell>
          <cell r="C693">
            <v>6280</v>
          </cell>
          <cell r="D693">
            <v>1241</v>
          </cell>
        </row>
        <row r="694">
          <cell r="A694">
            <v>18325</v>
          </cell>
          <cell r="B694">
            <v>36783</v>
          </cell>
          <cell r="C694">
            <v>20699</v>
          </cell>
          <cell r="D694">
            <v>3308</v>
          </cell>
        </row>
        <row r="695">
          <cell r="A695">
            <v>18326</v>
          </cell>
          <cell r="B695">
            <v>0</v>
          </cell>
          <cell r="C695">
            <v>0</v>
          </cell>
          <cell r="D695">
            <v>0</v>
          </cell>
        </row>
        <row r="696">
          <cell r="A696">
            <v>18327</v>
          </cell>
          <cell r="B696">
            <v>0</v>
          </cell>
          <cell r="C696">
            <v>0</v>
          </cell>
          <cell r="D696">
            <v>0</v>
          </cell>
        </row>
        <row r="697">
          <cell r="A697">
            <v>18328</v>
          </cell>
          <cell r="B697">
            <v>0</v>
          </cell>
          <cell r="C697">
            <v>0</v>
          </cell>
          <cell r="D697">
            <v>0</v>
          </cell>
        </row>
        <row r="698">
          <cell r="A698">
            <v>18329</v>
          </cell>
          <cell r="B698">
            <v>0</v>
          </cell>
          <cell r="C698">
            <v>0</v>
          </cell>
          <cell r="D698">
            <v>0</v>
          </cell>
        </row>
        <row r="699">
          <cell r="A699">
            <v>18330</v>
          </cell>
          <cell r="B699">
            <v>0</v>
          </cell>
          <cell r="C699">
            <v>0</v>
          </cell>
          <cell r="D699">
            <v>0</v>
          </cell>
        </row>
        <row r="700">
          <cell r="A700">
            <v>18331</v>
          </cell>
          <cell r="B700">
            <v>0</v>
          </cell>
          <cell r="C700">
            <v>0</v>
          </cell>
          <cell r="D700">
            <v>0</v>
          </cell>
        </row>
        <row r="701">
          <cell r="A701">
            <v>18332</v>
          </cell>
          <cell r="B701">
            <v>0</v>
          </cell>
          <cell r="C701">
            <v>0</v>
          </cell>
          <cell r="D701">
            <v>0</v>
          </cell>
        </row>
        <row r="702">
          <cell r="A702">
            <v>18333</v>
          </cell>
          <cell r="B702">
            <v>0</v>
          </cell>
          <cell r="C702">
            <v>0</v>
          </cell>
          <cell r="D702">
            <v>0</v>
          </cell>
        </row>
        <row r="703">
          <cell r="A703">
            <v>18334</v>
          </cell>
          <cell r="B703">
            <v>0</v>
          </cell>
          <cell r="C703">
            <v>0</v>
          </cell>
          <cell r="D703">
            <v>0</v>
          </cell>
        </row>
        <row r="704">
          <cell r="A704">
            <v>18335</v>
          </cell>
          <cell r="B704">
            <v>0</v>
          </cell>
          <cell r="C704">
            <v>0</v>
          </cell>
          <cell r="D704">
            <v>0</v>
          </cell>
        </row>
        <row r="705">
          <cell r="A705">
            <v>18337</v>
          </cell>
          <cell r="B705">
            <v>0</v>
          </cell>
          <cell r="C705">
            <v>0</v>
          </cell>
          <cell r="D705">
            <v>0</v>
          </cell>
        </row>
        <row r="706">
          <cell r="A706">
            <v>18338</v>
          </cell>
          <cell r="B706">
            <v>0</v>
          </cell>
          <cell r="C706">
            <v>0</v>
          </cell>
          <cell r="D706">
            <v>0</v>
          </cell>
        </row>
        <row r="707">
          <cell r="A707">
            <v>18339</v>
          </cell>
          <cell r="B707">
            <v>0</v>
          </cell>
          <cell r="C707">
            <v>0</v>
          </cell>
          <cell r="D707">
            <v>0</v>
          </cell>
        </row>
        <row r="708">
          <cell r="A708">
            <v>18340</v>
          </cell>
          <cell r="B708">
            <v>0</v>
          </cell>
          <cell r="C708">
            <v>0</v>
          </cell>
          <cell r="D708">
            <v>0</v>
          </cell>
        </row>
        <row r="709">
          <cell r="A709">
            <v>18341</v>
          </cell>
          <cell r="B709">
            <v>0</v>
          </cell>
          <cell r="C709">
            <v>0</v>
          </cell>
          <cell r="D709">
            <v>0</v>
          </cell>
        </row>
        <row r="710">
          <cell r="A710">
            <v>18342</v>
          </cell>
          <cell r="B710">
            <v>49445</v>
          </cell>
          <cell r="C710">
            <v>36306</v>
          </cell>
          <cell r="D710">
            <v>6375</v>
          </cell>
        </row>
        <row r="711">
          <cell r="A711">
            <v>18343</v>
          </cell>
          <cell r="B711">
            <v>80224</v>
          </cell>
          <cell r="C711">
            <v>80224</v>
          </cell>
          <cell r="D711">
            <v>80224</v>
          </cell>
        </row>
        <row r="712">
          <cell r="A712">
            <v>18344</v>
          </cell>
          <cell r="B712">
            <v>354093</v>
          </cell>
          <cell r="C712">
            <v>351643</v>
          </cell>
          <cell r="D712">
            <v>236676</v>
          </cell>
        </row>
        <row r="713">
          <cell r="A713">
            <v>18345</v>
          </cell>
          <cell r="B713">
            <v>0</v>
          </cell>
          <cell r="C713">
            <v>0</v>
          </cell>
          <cell r="D713">
            <v>22548</v>
          </cell>
        </row>
        <row r="714">
          <cell r="A714">
            <v>18346</v>
          </cell>
          <cell r="B714">
            <v>25404</v>
          </cell>
          <cell r="C714">
            <v>25572</v>
          </cell>
          <cell r="D714">
            <v>9303</v>
          </cell>
        </row>
        <row r="715">
          <cell r="A715">
            <v>18347</v>
          </cell>
          <cell r="B715">
            <v>0</v>
          </cell>
          <cell r="C715">
            <v>0</v>
          </cell>
          <cell r="D715">
            <v>0</v>
          </cell>
        </row>
        <row r="716">
          <cell r="A716">
            <v>18348</v>
          </cell>
          <cell r="B716">
            <v>0</v>
          </cell>
          <cell r="C716">
            <v>0</v>
          </cell>
          <cell r="D716">
            <v>0</v>
          </cell>
        </row>
        <row r="717">
          <cell r="A717">
            <v>18349</v>
          </cell>
          <cell r="B717">
            <v>0</v>
          </cell>
          <cell r="C717">
            <v>0</v>
          </cell>
          <cell r="D717">
            <v>0</v>
          </cell>
        </row>
        <row r="718">
          <cell r="A718">
            <v>18350</v>
          </cell>
          <cell r="B718">
            <v>0</v>
          </cell>
          <cell r="C718">
            <v>0</v>
          </cell>
          <cell r="D718">
            <v>0</v>
          </cell>
        </row>
        <row r="719">
          <cell r="A719">
            <v>18351</v>
          </cell>
          <cell r="B719">
            <v>0</v>
          </cell>
          <cell r="C719">
            <v>0</v>
          </cell>
          <cell r="D719">
            <v>0</v>
          </cell>
        </row>
        <row r="720">
          <cell r="A720">
            <v>18352</v>
          </cell>
          <cell r="B720">
            <v>0</v>
          </cell>
          <cell r="C720">
            <v>0</v>
          </cell>
          <cell r="D720">
            <v>0</v>
          </cell>
        </row>
        <row r="721">
          <cell r="A721">
            <v>18354</v>
          </cell>
          <cell r="B721">
            <v>0</v>
          </cell>
          <cell r="C721">
            <v>0</v>
          </cell>
          <cell r="D721">
            <v>0</v>
          </cell>
        </row>
        <row r="722">
          <cell r="A722">
            <v>18355</v>
          </cell>
          <cell r="B722">
            <v>0</v>
          </cell>
          <cell r="C722">
            <v>0</v>
          </cell>
          <cell r="D722">
            <v>0</v>
          </cell>
        </row>
        <row r="723">
          <cell r="A723">
            <v>18356</v>
          </cell>
          <cell r="B723">
            <v>0</v>
          </cell>
          <cell r="C723">
            <v>0</v>
          </cell>
          <cell r="D723">
            <v>0</v>
          </cell>
        </row>
        <row r="724">
          <cell r="A724">
            <v>18357</v>
          </cell>
          <cell r="B724">
            <v>0</v>
          </cell>
          <cell r="C724">
            <v>0</v>
          </cell>
          <cell r="D724">
            <v>0</v>
          </cell>
        </row>
        <row r="725">
          <cell r="A725">
            <v>18358</v>
          </cell>
          <cell r="B725">
            <v>0</v>
          </cell>
          <cell r="C725">
            <v>0</v>
          </cell>
          <cell r="D725">
            <v>0</v>
          </cell>
        </row>
        <row r="726">
          <cell r="A726">
            <v>18359</v>
          </cell>
          <cell r="B726">
            <v>0</v>
          </cell>
          <cell r="C726">
            <v>0</v>
          </cell>
          <cell r="D726">
            <v>0</v>
          </cell>
        </row>
        <row r="727">
          <cell r="A727">
            <v>18360</v>
          </cell>
          <cell r="B727">
            <v>0</v>
          </cell>
          <cell r="C727">
            <v>0</v>
          </cell>
          <cell r="D727">
            <v>0</v>
          </cell>
        </row>
        <row r="728">
          <cell r="A728">
            <v>18362</v>
          </cell>
          <cell r="B728">
            <v>0</v>
          </cell>
          <cell r="C728">
            <v>0</v>
          </cell>
          <cell r="D728">
            <v>0</v>
          </cell>
        </row>
        <row r="729">
          <cell r="A729">
            <v>18363</v>
          </cell>
          <cell r="B729">
            <v>0</v>
          </cell>
          <cell r="C729">
            <v>0</v>
          </cell>
          <cell r="D729">
            <v>0</v>
          </cell>
        </row>
        <row r="730">
          <cell r="A730">
            <v>18364</v>
          </cell>
          <cell r="B730">
            <v>0</v>
          </cell>
          <cell r="C730">
            <v>0</v>
          </cell>
          <cell r="D730">
            <v>0</v>
          </cell>
        </row>
        <row r="731">
          <cell r="A731">
            <v>18365</v>
          </cell>
          <cell r="B731">
            <v>0</v>
          </cell>
          <cell r="C731">
            <v>0</v>
          </cell>
          <cell r="D731">
            <v>0</v>
          </cell>
        </row>
        <row r="732">
          <cell r="A732">
            <v>18366</v>
          </cell>
          <cell r="B732">
            <v>0</v>
          </cell>
          <cell r="C732">
            <v>0</v>
          </cell>
          <cell r="D732">
            <v>0</v>
          </cell>
        </row>
        <row r="733">
          <cell r="A733">
            <v>18367</v>
          </cell>
          <cell r="B733">
            <v>214500</v>
          </cell>
          <cell r="C733">
            <v>153094</v>
          </cell>
          <cell r="D733">
            <v>27572</v>
          </cell>
        </row>
        <row r="734">
          <cell r="A734">
            <v>18368</v>
          </cell>
          <cell r="B734">
            <v>156</v>
          </cell>
          <cell r="C734">
            <v>156</v>
          </cell>
          <cell r="D734">
            <v>71</v>
          </cell>
        </row>
        <row r="735">
          <cell r="A735">
            <v>18369</v>
          </cell>
          <cell r="B735">
            <v>81042</v>
          </cell>
          <cell r="C735">
            <v>72280</v>
          </cell>
          <cell r="D735">
            <v>22115</v>
          </cell>
        </row>
        <row r="736">
          <cell r="A736">
            <v>18370</v>
          </cell>
          <cell r="B736">
            <v>0</v>
          </cell>
          <cell r="C736">
            <v>0</v>
          </cell>
          <cell r="D736">
            <v>0</v>
          </cell>
        </row>
        <row r="737">
          <cell r="A737">
            <v>18371</v>
          </cell>
          <cell r="B737">
            <v>0</v>
          </cell>
          <cell r="C737">
            <v>0</v>
          </cell>
          <cell r="D737">
            <v>0</v>
          </cell>
        </row>
        <row r="738">
          <cell r="A738">
            <v>18372</v>
          </cell>
          <cell r="B738">
            <v>0</v>
          </cell>
          <cell r="C738">
            <v>0</v>
          </cell>
          <cell r="D738">
            <v>0</v>
          </cell>
        </row>
        <row r="739">
          <cell r="A739">
            <v>18373</v>
          </cell>
          <cell r="B739">
            <v>0</v>
          </cell>
          <cell r="C739">
            <v>0</v>
          </cell>
          <cell r="D739">
            <v>0</v>
          </cell>
        </row>
        <row r="740">
          <cell r="A740">
            <v>18374</v>
          </cell>
          <cell r="B740">
            <v>0</v>
          </cell>
          <cell r="C740">
            <v>0</v>
          </cell>
          <cell r="D740">
            <v>0</v>
          </cell>
        </row>
        <row r="741">
          <cell r="A741">
            <v>18375</v>
          </cell>
          <cell r="B741">
            <v>0</v>
          </cell>
          <cell r="C741">
            <v>0</v>
          </cell>
          <cell r="D741">
            <v>0</v>
          </cell>
        </row>
        <row r="742">
          <cell r="A742">
            <v>18376</v>
          </cell>
          <cell r="B742">
            <v>0</v>
          </cell>
          <cell r="C742">
            <v>0</v>
          </cell>
          <cell r="D742">
            <v>0</v>
          </cell>
        </row>
        <row r="743">
          <cell r="A743">
            <v>18377</v>
          </cell>
          <cell r="B743">
            <v>0</v>
          </cell>
          <cell r="C743">
            <v>0</v>
          </cell>
          <cell r="D743">
            <v>0</v>
          </cell>
        </row>
        <row r="744">
          <cell r="A744">
            <v>18378</v>
          </cell>
          <cell r="B744">
            <v>0</v>
          </cell>
          <cell r="C744">
            <v>0</v>
          </cell>
          <cell r="D744">
            <v>0</v>
          </cell>
        </row>
        <row r="745">
          <cell r="A745">
            <v>18379</v>
          </cell>
          <cell r="B745">
            <v>0</v>
          </cell>
          <cell r="C745">
            <v>0</v>
          </cell>
          <cell r="D745">
            <v>0</v>
          </cell>
        </row>
        <row r="746">
          <cell r="A746">
            <v>18380</v>
          </cell>
          <cell r="B746">
            <v>0</v>
          </cell>
          <cell r="C746">
            <v>0</v>
          </cell>
          <cell r="D746">
            <v>0</v>
          </cell>
        </row>
        <row r="747">
          <cell r="A747">
            <v>18381</v>
          </cell>
          <cell r="B747">
            <v>0</v>
          </cell>
          <cell r="C747">
            <v>0</v>
          </cell>
          <cell r="D747">
            <v>0</v>
          </cell>
        </row>
        <row r="748">
          <cell r="A748">
            <v>18382</v>
          </cell>
          <cell r="B748">
            <v>0</v>
          </cell>
          <cell r="C748">
            <v>0</v>
          </cell>
          <cell r="D748">
            <v>0</v>
          </cell>
        </row>
        <row r="749">
          <cell r="A749">
            <v>18383</v>
          </cell>
          <cell r="B749">
            <v>0</v>
          </cell>
          <cell r="C749">
            <v>0</v>
          </cell>
          <cell r="D749">
            <v>0</v>
          </cell>
        </row>
        <row r="750">
          <cell r="A750">
            <v>18384</v>
          </cell>
          <cell r="B750">
            <v>0</v>
          </cell>
          <cell r="C750">
            <v>0</v>
          </cell>
          <cell r="D750">
            <v>0</v>
          </cell>
        </row>
        <row r="751">
          <cell r="A751">
            <v>18385</v>
          </cell>
          <cell r="B751">
            <v>0</v>
          </cell>
          <cell r="C751">
            <v>0</v>
          </cell>
          <cell r="D751">
            <v>0</v>
          </cell>
        </row>
        <row r="752">
          <cell r="A752">
            <v>18386</v>
          </cell>
          <cell r="B752">
            <v>0</v>
          </cell>
          <cell r="C752">
            <v>0</v>
          </cell>
          <cell r="D752">
            <v>0</v>
          </cell>
        </row>
        <row r="753">
          <cell r="A753">
            <v>18387</v>
          </cell>
          <cell r="B753">
            <v>0</v>
          </cell>
          <cell r="C753">
            <v>0</v>
          </cell>
          <cell r="D753">
            <v>0</v>
          </cell>
        </row>
        <row r="754">
          <cell r="A754">
            <v>18388</v>
          </cell>
          <cell r="B754">
            <v>0</v>
          </cell>
          <cell r="C754">
            <v>0</v>
          </cell>
          <cell r="D754">
            <v>0</v>
          </cell>
        </row>
        <row r="755">
          <cell r="A755">
            <v>18389</v>
          </cell>
          <cell r="B755">
            <v>0</v>
          </cell>
          <cell r="C755">
            <v>0</v>
          </cell>
          <cell r="D755">
            <v>0</v>
          </cell>
        </row>
        <row r="756">
          <cell r="A756">
            <v>18390</v>
          </cell>
          <cell r="B756">
            <v>0</v>
          </cell>
          <cell r="C756">
            <v>0</v>
          </cell>
          <cell r="D756">
            <v>0</v>
          </cell>
        </row>
        <row r="757">
          <cell r="A757">
            <v>18391</v>
          </cell>
          <cell r="B757">
            <v>0</v>
          </cell>
          <cell r="C757">
            <v>0</v>
          </cell>
          <cell r="D757">
            <v>0</v>
          </cell>
        </row>
        <row r="758">
          <cell r="A758">
            <v>18392</v>
          </cell>
          <cell r="B758">
            <v>0</v>
          </cell>
          <cell r="C758">
            <v>0</v>
          </cell>
          <cell r="D758">
            <v>0</v>
          </cell>
        </row>
        <row r="759">
          <cell r="A759">
            <v>18393</v>
          </cell>
          <cell r="B759">
            <v>0</v>
          </cell>
          <cell r="C759">
            <v>0</v>
          </cell>
          <cell r="D759">
            <v>0</v>
          </cell>
        </row>
        <row r="760">
          <cell r="A760">
            <v>18395</v>
          </cell>
          <cell r="B760">
            <v>0</v>
          </cell>
          <cell r="C760">
            <v>0</v>
          </cell>
          <cell r="D760">
            <v>0</v>
          </cell>
        </row>
        <row r="761">
          <cell r="A761">
            <v>18396</v>
          </cell>
          <cell r="B761">
            <v>0</v>
          </cell>
          <cell r="C761">
            <v>0</v>
          </cell>
          <cell r="D761">
            <v>0</v>
          </cell>
        </row>
        <row r="762">
          <cell r="A762">
            <v>18397</v>
          </cell>
          <cell r="B762">
            <v>0</v>
          </cell>
          <cell r="C762">
            <v>0</v>
          </cell>
          <cell r="D762">
            <v>0</v>
          </cell>
        </row>
        <row r="763">
          <cell r="A763">
            <v>18398</v>
          </cell>
          <cell r="B763">
            <v>0</v>
          </cell>
          <cell r="C763">
            <v>0</v>
          </cell>
          <cell r="D763">
            <v>0</v>
          </cell>
        </row>
        <row r="764">
          <cell r="A764">
            <v>18401</v>
          </cell>
          <cell r="B764">
            <v>0</v>
          </cell>
          <cell r="C764">
            <v>-58754</v>
          </cell>
          <cell r="D764">
            <v>119188</v>
          </cell>
        </row>
        <row r="765">
          <cell r="A765">
            <v>18402</v>
          </cell>
          <cell r="B765">
            <v>0</v>
          </cell>
          <cell r="C765">
            <v>7140</v>
          </cell>
          <cell r="D765">
            <v>-6004</v>
          </cell>
        </row>
        <row r="766">
          <cell r="A766">
            <v>18403</v>
          </cell>
          <cell r="B766">
            <v>0</v>
          </cell>
          <cell r="C766">
            <v>-18437</v>
          </cell>
          <cell r="D766">
            <v>-82626</v>
          </cell>
        </row>
        <row r="767">
          <cell r="A767">
            <v>18405</v>
          </cell>
          <cell r="B767">
            <v>-10872</v>
          </cell>
          <cell r="C767">
            <v>215</v>
          </cell>
          <cell r="D767">
            <v>10489</v>
          </cell>
        </row>
        <row r="768">
          <cell r="A768">
            <v>18409</v>
          </cell>
          <cell r="B768">
            <v>-4</v>
          </cell>
          <cell r="C768">
            <v>-9</v>
          </cell>
          <cell r="D768">
            <v>-2</v>
          </cell>
        </row>
        <row r="769">
          <cell r="A769">
            <v>18410</v>
          </cell>
          <cell r="B769">
            <v>-325</v>
          </cell>
          <cell r="C769">
            <v>142192</v>
          </cell>
          <cell r="D769">
            <v>-230</v>
          </cell>
        </row>
        <row r="770">
          <cell r="A770">
            <v>18411</v>
          </cell>
          <cell r="B770">
            <v>242</v>
          </cell>
          <cell r="C770">
            <v>0</v>
          </cell>
          <cell r="D770">
            <v>-281</v>
          </cell>
        </row>
        <row r="771">
          <cell r="A771">
            <v>18412</v>
          </cell>
          <cell r="B771">
            <v>0</v>
          </cell>
          <cell r="C771">
            <v>0</v>
          </cell>
          <cell r="D771">
            <v>0</v>
          </cell>
        </row>
        <row r="772">
          <cell r="A772">
            <v>18413</v>
          </cell>
          <cell r="B772">
            <v>-244</v>
          </cell>
          <cell r="C772">
            <v>-78</v>
          </cell>
          <cell r="D772">
            <v>2710</v>
          </cell>
        </row>
        <row r="773">
          <cell r="A773">
            <v>18414</v>
          </cell>
          <cell r="B773">
            <v>0</v>
          </cell>
          <cell r="C773">
            <v>0</v>
          </cell>
          <cell r="D773">
            <v>0</v>
          </cell>
        </row>
        <row r="774">
          <cell r="A774">
            <v>18415</v>
          </cell>
          <cell r="B774">
            <v>2690</v>
          </cell>
          <cell r="C774">
            <v>2690</v>
          </cell>
          <cell r="D774">
            <v>2690</v>
          </cell>
        </row>
        <row r="775">
          <cell r="A775">
            <v>18416</v>
          </cell>
          <cell r="B775">
            <v>0</v>
          </cell>
          <cell r="C775">
            <v>0</v>
          </cell>
          <cell r="D775">
            <v>0</v>
          </cell>
        </row>
        <row r="776">
          <cell r="A776">
            <v>18417</v>
          </cell>
          <cell r="B776">
            <v>0</v>
          </cell>
          <cell r="C776">
            <v>0</v>
          </cell>
          <cell r="D776">
            <v>0</v>
          </cell>
        </row>
        <row r="777">
          <cell r="A777">
            <v>18418</v>
          </cell>
          <cell r="B777">
            <v>1540</v>
          </cell>
          <cell r="C777">
            <v>1540</v>
          </cell>
          <cell r="D777">
            <v>1574</v>
          </cell>
        </row>
        <row r="778">
          <cell r="A778">
            <v>18419</v>
          </cell>
          <cell r="B778">
            <v>0</v>
          </cell>
          <cell r="C778">
            <v>0</v>
          </cell>
          <cell r="D778">
            <v>0</v>
          </cell>
        </row>
        <row r="779">
          <cell r="A779">
            <v>18420</v>
          </cell>
          <cell r="B779">
            <v>0</v>
          </cell>
          <cell r="C779">
            <v>0</v>
          </cell>
          <cell r="D779">
            <v>0</v>
          </cell>
        </row>
        <row r="780">
          <cell r="A780">
            <v>18421</v>
          </cell>
          <cell r="B780">
            <v>365731</v>
          </cell>
          <cell r="C780">
            <v>358405</v>
          </cell>
          <cell r="D780">
            <v>378116</v>
          </cell>
        </row>
        <row r="781">
          <cell r="A781">
            <v>18422</v>
          </cell>
          <cell r="B781">
            <v>51621</v>
          </cell>
          <cell r="C781">
            <v>50313</v>
          </cell>
          <cell r="D781">
            <v>68930</v>
          </cell>
        </row>
        <row r="782">
          <cell r="A782">
            <v>18423</v>
          </cell>
          <cell r="B782">
            <v>648267</v>
          </cell>
          <cell r="C782">
            <v>622993</v>
          </cell>
          <cell r="D782">
            <v>978331</v>
          </cell>
        </row>
        <row r="783">
          <cell r="A783">
            <v>18424</v>
          </cell>
          <cell r="B783">
            <v>0</v>
          </cell>
          <cell r="C783">
            <v>0</v>
          </cell>
          <cell r="D783">
            <v>0</v>
          </cell>
        </row>
        <row r="784">
          <cell r="A784">
            <v>18425</v>
          </cell>
          <cell r="B784">
            <v>0</v>
          </cell>
          <cell r="C784">
            <v>0</v>
          </cell>
          <cell r="D784">
            <v>0</v>
          </cell>
        </row>
        <row r="785">
          <cell r="A785">
            <v>18426</v>
          </cell>
          <cell r="B785">
            <v>2053</v>
          </cell>
          <cell r="C785">
            <v>2053</v>
          </cell>
          <cell r="D785">
            <v>2052</v>
          </cell>
        </row>
        <row r="786">
          <cell r="A786">
            <v>18429</v>
          </cell>
          <cell r="B786">
            <v>-1065055</v>
          </cell>
          <cell r="C786">
            <v>-1031148</v>
          </cell>
          <cell r="D786">
            <v>-1425155</v>
          </cell>
        </row>
        <row r="787">
          <cell r="A787">
            <v>18430</v>
          </cell>
          <cell r="B787">
            <v>2366</v>
          </cell>
          <cell r="C787">
            <v>2366</v>
          </cell>
          <cell r="D787">
            <v>2281</v>
          </cell>
        </row>
        <row r="788">
          <cell r="A788">
            <v>18431</v>
          </cell>
          <cell r="B788">
            <v>18153</v>
          </cell>
          <cell r="C788">
            <v>17936</v>
          </cell>
          <cell r="D788">
            <v>14672</v>
          </cell>
        </row>
        <row r="789">
          <cell r="A789">
            <v>18433</v>
          </cell>
          <cell r="B789">
            <v>0</v>
          </cell>
          <cell r="C789">
            <v>0</v>
          </cell>
          <cell r="D789">
            <v>0</v>
          </cell>
        </row>
        <row r="790">
          <cell r="A790">
            <v>18435</v>
          </cell>
          <cell r="B790">
            <v>0</v>
          </cell>
          <cell r="C790">
            <v>0</v>
          </cell>
          <cell r="D790">
            <v>0</v>
          </cell>
        </row>
        <row r="791">
          <cell r="A791">
            <v>18439</v>
          </cell>
          <cell r="B791">
            <v>0</v>
          </cell>
          <cell r="C791">
            <v>0</v>
          </cell>
          <cell r="D791">
            <v>0</v>
          </cell>
        </row>
        <row r="792">
          <cell r="A792">
            <v>18440</v>
          </cell>
          <cell r="B792">
            <v>0</v>
          </cell>
          <cell r="C792">
            <v>0</v>
          </cell>
          <cell r="D792">
            <v>0</v>
          </cell>
        </row>
        <row r="793">
          <cell r="A793">
            <v>18441</v>
          </cell>
          <cell r="B793">
            <v>0</v>
          </cell>
          <cell r="C793">
            <v>0</v>
          </cell>
          <cell r="D793">
            <v>0</v>
          </cell>
        </row>
        <row r="794">
          <cell r="A794">
            <v>18450</v>
          </cell>
          <cell r="B794">
            <v>49</v>
          </cell>
          <cell r="C794">
            <v>49</v>
          </cell>
          <cell r="D794">
            <v>839</v>
          </cell>
        </row>
        <row r="795">
          <cell r="A795">
            <v>18451</v>
          </cell>
          <cell r="B795">
            <v>0</v>
          </cell>
          <cell r="C795">
            <v>0</v>
          </cell>
          <cell r="D795">
            <v>0</v>
          </cell>
        </row>
        <row r="796">
          <cell r="A796">
            <v>18452</v>
          </cell>
          <cell r="B796">
            <v>0</v>
          </cell>
          <cell r="C796">
            <v>0</v>
          </cell>
          <cell r="D796">
            <v>0</v>
          </cell>
        </row>
        <row r="797">
          <cell r="A797">
            <v>18453</v>
          </cell>
          <cell r="B797">
            <v>0</v>
          </cell>
          <cell r="C797">
            <v>0</v>
          </cell>
          <cell r="D797">
            <v>0</v>
          </cell>
        </row>
        <row r="798">
          <cell r="A798">
            <v>18454</v>
          </cell>
          <cell r="B798">
            <v>0</v>
          </cell>
          <cell r="C798">
            <v>0</v>
          </cell>
          <cell r="D798">
            <v>0</v>
          </cell>
        </row>
        <row r="799">
          <cell r="A799">
            <v>18455</v>
          </cell>
          <cell r="B799">
            <v>0</v>
          </cell>
          <cell r="C799">
            <v>0</v>
          </cell>
          <cell r="D799">
            <v>0</v>
          </cell>
        </row>
        <row r="800">
          <cell r="A800">
            <v>18456</v>
          </cell>
          <cell r="B800">
            <v>0</v>
          </cell>
          <cell r="C800">
            <v>0</v>
          </cell>
          <cell r="D800">
            <v>0</v>
          </cell>
        </row>
        <row r="801">
          <cell r="A801">
            <v>18457</v>
          </cell>
          <cell r="B801">
            <v>0</v>
          </cell>
          <cell r="C801">
            <v>0</v>
          </cell>
          <cell r="D801">
            <v>0</v>
          </cell>
        </row>
        <row r="802">
          <cell r="A802">
            <v>18458</v>
          </cell>
          <cell r="B802">
            <v>0</v>
          </cell>
          <cell r="C802">
            <v>0</v>
          </cell>
          <cell r="D802">
            <v>0</v>
          </cell>
        </row>
        <row r="803">
          <cell r="A803">
            <v>18459</v>
          </cell>
          <cell r="B803">
            <v>0</v>
          </cell>
          <cell r="C803">
            <v>0</v>
          </cell>
          <cell r="D803">
            <v>0</v>
          </cell>
        </row>
        <row r="804">
          <cell r="A804">
            <v>18465</v>
          </cell>
          <cell r="B804">
            <v>0</v>
          </cell>
          <cell r="C804">
            <v>0</v>
          </cell>
          <cell r="D804">
            <v>0</v>
          </cell>
        </row>
        <row r="805">
          <cell r="A805">
            <v>18466</v>
          </cell>
          <cell r="B805">
            <v>5218</v>
          </cell>
          <cell r="C805">
            <v>5034</v>
          </cell>
          <cell r="D805">
            <v>6637</v>
          </cell>
        </row>
        <row r="806">
          <cell r="A806">
            <v>18467</v>
          </cell>
          <cell r="B806">
            <v>-94</v>
          </cell>
          <cell r="C806">
            <v>-94</v>
          </cell>
          <cell r="D806">
            <v>-94</v>
          </cell>
        </row>
        <row r="807">
          <cell r="A807">
            <v>18468</v>
          </cell>
          <cell r="B807">
            <v>25067</v>
          </cell>
          <cell r="C807">
            <v>28146</v>
          </cell>
          <cell r="D807">
            <v>29379</v>
          </cell>
        </row>
        <row r="808">
          <cell r="A808">
            <v>18469</v>
          </cell>
          <cell r="B808">
            <v>0</v>
          </cell>
          <cell r="C808">
            <v>-13603</v>
          </cell>
          <cell r="D808">
            <v>-60404</v>
          </cell>
        </row>
        <row r="809">
          <cell r="A809">
            <v>18470</v>
          </cell>
          <cell r="B809">
            <v>0</v>
          </cell>
          <cell r="C809">
            <v>-18725</v>
          </cell>
          <cell r="D809">
            <v>2762</v>
          </cell>
        </row>
        <row r="810">
          <cell r="A810">
            <v>18471</v>
          </cell>
          <cell r="B810">
            <v>0</v>
          </cell>
          <cell r="C810">
            <v>0</v>
          </cell>
          <cell r="D810">
            <v>0</v>
          </cell>
        </row>
        <row r="811">
          <cell r="A811">
            <v>18472</v>
          </cell>
          <cell r="B811">
            <v>0</v>
          </cell>
          <cell r="C811">
            <v>0</v>
          </cell>
          <cell r="D811">
            <v>0</v>
          </cell>
        </row>
        <row r="812">
          <cell r="A812">
            <v>18473</v>
          </cell>
          <cell r="B812">
            <v>0</v>
          </cell>
          <cell r="C812">
            <v>0</v>
          </cell>
          <cell r="D812">
            <v>0</v>
          </cell>
        </row>
        <row r="813">
          <cell r="A813">
            <v>18474</v>
          </cell>
          <cell r="B813">
            <v>0</v>
          </cell>
          <cell r="C813">
            <v>0</v>
          </cell>
          <cell r="D813">
            <v>0</v>
          </cell>
        </row>
        <row r="814">
          <cell r="A814">
            <v>18475</v>
          </cell>
          <cell r="B814">
            <v>0</v>
          </cell>
          <cell r="C814">
            <v>0</v>
          </cell>
          <cell r="D814">
            <v>0</v>
          </cell>
        </row>
        <row r="815">
          <cell r="A815">
            <v>18476</v>
          </cell>
          <cell r="B815">
            <v>0</v>
          </cell>
          <cell r="C815">
            <v>0</v>
          </cell>
          <cell r="D815">
            <v>0</v>
          </cell>
        </row>
        <row r="816">
          <cell r="A816">
            <v>18477</v>
          </cell>
          <cell r="B816">
            <v>0</v>
          </cell>
          <cell r="C816">
            <v>0</v>
          </cell>
          <cell r="D816">
            <v>0</v>
          </cell>
        </row>
        <row r="817">
          <cell r="A817">
            <v>18478</v>
          </cell>
          <cell r="B817">
            <v>0</v>
          </cell>
          <cell r="C817">
            <v>0</v>
          </cell>
          <cell r="D817">
            <v>0</v>
          </cell>
        </row>
        <row r="818">
          <cell r="A818">
            <v>18479</v>
          </cell>
          <cell r="B818">
            <v>-2389</v>
          </cell>
          <cell r="C818">
            <v>-2384</v>
          </cell>
          <cell r="D818">
            <v>-2428</v>
          </cell>
        </row>
        <row r="819">
          <cell r="A819">
            <v>18480</v>
          </cell>
          <cell r="B819">
            <v>0</v>
          </cell>
          <cell r="C819">
            <v>-21880</v>
          </cell>
          <cell r="D819">
            <v>-11147</v>
          </cell>
        </row>
        <row r="820">
          <cell r="A820">
            <v>18481</v>
          </cell>
          <cell r="B820">
            <v>0</v>
          </cell>
          <cell r="C820">
            <v>0</v>
          </cell>
          <cell r="D820">
            <v>0</v>
          </cell>
        </row>
        <row r="821">
          <cell r="A821">
            <v>18482</v>
          </cell>
          <cell r="B821">
            <v>0</v>
          </cell>
          <cell r="C821">
            <v>0</v>
          </cell>
          <cell r="D821">
            <v>0</v>
          </cell>
        </row>
        <row r="822">
          <cell r="A822">
            <v>18483</v>
          </cell>
          <cell r="B822">
            <v>0</v>
          </cell>
          <cell r="C822">
            <v>0</v>
          </cell>
          <cell r="D822">
            <v>0</v>
          </cell>
        </row>
        <row r="823">
          <cell r="A823">
            <v>18484</v>
          </cell>
          <cell r="B823">
            <v>0</v>
          </cell>
          <cell r="C823">
            <v>0</v>
          </cell>
          <cell r="D823">
            <v>0</v>
          </cell>
        </row>
        <row r="824">
          <cell r="A824">
            <v>18485</v>
          </cell>
          <cell r="B824">
            <v>0</v>
          </cell>
          <cell r="C824">
            <v>0</v>
          </cell>
          <cell r="D824">
            <v>0</v>
          </cell>
        </row>
        <row r="825">
          <cell r="A825">
            <v>18486</v>
          </cell>
          <cell r="B825">
            <v>0</v>
          </cell>
          <cell r="C825">
            <v>0</v>
          </cell>
          <cell r="D825">
            <v>0</v>
          </cell>
        </row>
        <row r="826">
          <cell r="A826">
            <v>18487</v>
          </cell>
          <cell r="B826">
            <v>0</v>
          </cell>
          <cell r="C826">
            <v>0</v>
          </cell>
          <cell r="D826">
            <v>0</v>
          </cell>
        </row>
        <row r="827">
          <cell r="A827">
            <v>18488</v>
          </cell>
          <cell r="B827">
            <v>0</v>
          </cell>
          <cell r="C827">
            <v>0</v>
          </cell>
          <cell r="D827">
            <v>0</v>
          </cell>
        </row>
        <row r="828">
          <cell r="A828">
            <v>18489</v>
          </cell>
          <cell r="B828">
            <v>0</v>
          </cell>
          <cell r="C828">
            <v>0</v>
          </cell>
          <cell r="D828">
            <v>0</v>
          </cell>
        </row>
        <row r="829">
          <cell r="A829">
            <v>18490</v>
          </cell>
          <cell r="B829">
            <v>0</v>
          </cell>
          <cell r="C829">
            <v>0</v>
          </cell>
          <cell r="D829">
            <v>0</v>
          </cell>
        </row>
        <row r="830">
          <cell r="A830">
            <v>18491</v>
          </cell>
          <cell r="B830">
            <v>0</v>
          </cell>
          <cell r="C830">
            <v>0</v>
          </cell>
          <cell r="D830">
            <v>0</v>
          </cell>
        </row>
        <row r="831">
          <cell r="A831">
            <v>18492</v>
          </cell>
          <cell r="B831">
            <v>0</v>
          </cell>
          <cell r="C831">
            <v>0</v>
          </cell>
          <cell r="D831">
            <v>0</v>
          </cell>
        </row>
        <row r="832">
          <cell r="A832">
            <v>18493</v>
          </cell>
          <cell r="B832">
            <v>0</v>
          </cell>
          <cell r="C832">
            <v>0</v>
          </cell>
          <cell r="D832">
            <v>0</v>
          </cell>
        </row>
        <row r="833">
          <cell r="A833">
            <v>18494</v>
          </cell>
          <cell r="B833">
            <v>0</v>
          </cell>
          <cell r="C833">
            <v>0</v>
          </cell>
          <cell r="D833">
            <v>0</v>
          </cell>
        </row>
        <row r="834">
          <cell r="A834">
            <v>18495</v>
          </cell>
          <cell r="B834">
            <v>0</v>
          </cell>
          <cell r="C834">
            <v>0</v>
          </cell>
          <cell r="D834">
            <v>0</v>
          </cell>
        </row>
        <row r="835">
          <cell r="A835">
            <v>18496</v>
          </cell>
          <cell r="B835">
            <v>0</v>
          </cell>
          <cell r="C835">
            <v>0</v>
          </cell>
          <cell r="D835">
            <v>0</v>
          </cell>
        </row>
        <row r="836">
          <cell r="A836">
            <v>18497</v>
          </cell>
          <cell r="B836">
            <v>0</v>
          </cell>
          <cell r="C836">
            <v>0</v>
          </cell>
          <cell r="D836">
            <v>0</v>
          </cell>
        </row>
        <row r="837">
          <cell r="A837">
            <v>18498</v>
          </cell>
          <cell r="B837">
            <v>0</v>
          </cell>
          <cell r="C837">
            <v>0</v>
          </cell>
          <cell r="D837">
            <v>0</v>
          </cell>
        </row>
        <row r="838">
          <cell r="A838">
            <v>18499</v>
          </cell>
          <cell r="B838">
            <v>0</v>
          </cell>
          <cell r="C838">
            <v>0</v>
          </cell>
          <cell r="D838">
            <v>0</v>
          </cell>
        </row>
        <row r="839">
          <cell r="A839">
            <v>18601</v>
          </cell>
          <cell r="B839">
            <v>1694935</v>
          </cell>
          <cell r="C839">
            <v>1852991</v>
          </cell>
          <cell r="D839">
            <v>2919815</v>
          </cell>
        </row>
        <row r="840">
          <cell r="A840">
            <v>18602</v>
          </cell>
          <cell r="B840">
            <v>0</v>
          </cell>
          <cell r="C840">
            <v>15617473</v>
          </cell>
          <cell r="D840">
            <v>18137596</v>
          </cell>
        </row>
        <row r="841">
          <cell r="A841">
            <v>18603</v>
          </cell>
          <cell r="B841">
            <v>334</v>
          </cell>
          <cell r="C841">
            <v>23791</v>
          </cell>
          <cell r="D841">
            <v>33793</v>
          </cell>
        </row>
        <row r="842">
          <cell r="A842">
            <v>18604</v>
          </cell>
          <cell r="B842">
            <v>0</v>
          </cell>
          <cell r="C842">
            <v>0</v>
          </cell>
          <cell r="D842">
            <v>0</v>
          </cell>
        </row>
        <row r="843">
          <cell r="A843">
            <v>18605</v>
          </cell>
          <cell r="B843">
            <v>0</v>
          </cell>
          <cell r="C843">
            <v>0</v>
          </cell>
          <cell r="D843">
            <v>0</v>
          </cell>
        </row>
        <row r="844">
          <cell r="A844">
            <v>18606</v>
          </cell>
          <cell r="B844">
            <v>0</v>
          </cell>
          <cell r="C844">
            <v>0</v>
          </cell>
          <cell r="D844">
            <v>0</v>
          </cell>
        </row>
        <row r="845">
          <cell r="A845">
            <v>18607</v>
          </cell>
          <cell r="B845">
            <v>0</v>
          </cell>
          <cell r="C845">
            <v>0</v>
          </cell>
          <cell r="D845">
            <v>0</v>
          </cell>
        </row>
        <row r="846">
          <cell r="A846">
            <v>18608</v>
          </cell>
          <cell r="B846">
            <v>0</v>
          </cell>
          <cell r="C846">
            <v>0</v>
          </cell>
          <cell r="D846">
            <v>0</v>
          </cell>
        </row>
        <row r="847">
          <cell r="A847">
            <v>18609</v>
          </cell>
          <cell r="B847">
            <v>0</v>
          </cell>
          <cell r="C847">
            <v>0</v>
          </cell>
          <cell r="D847">
            <v>0</v>
          </cell>
        </row>
        <row r="848">
          <cell r="A848">
            <v>18610</v>
          </cell>
          <cell r="B848">
            <v>183417</v>
          </cell>
          <cell r="C848">
            <v>382829</v>
          </cell>
          <cell r="D848">
            <v>364851</v>
          </cell>
        </row>
        <row r="849">
          <cell r="A849">
            <v>18611</v>
          </cell>
          <cell r="B849">
            <v>0</v>
          </cell>
          <cell r="C849">
            <v>0</v>
          </cell>
          <cell r="D849">
            <v>0</v>
          </cell>
        </row>
        <row r="850">
          <cell r="A850">
            <v>18612</v>
          </cell>
          <cell r="B850">
            <v>0</v>
          </cell>
          <cell r="C850">
            <v>0</v>
          </cell>
          <cell r="D850">
            <v>0</v>
          </cell>
        </row>
        <row r="851">
          <cell r="A851">
            <v>18613</v>
          </cell>
          <cell r="B851">
            <v>0</v>
          </cell>
          <cell r="C851">
            <v>-19890</v>
          </cell>
          <cell r="D851">
            <v>-29415</v>
          </cell>
        </row>
        <row r="852">
          <cell r="A852">
            <v>18614</v>
          </cell>
          <cell r="B852">
            <v>0</v>
          </cell>
          <cell r="C852">
            <v>14857</v>
          </cell>
          <cell r="D852">
            <v>27428</v>
          </cell>
        </row>
        <row r="853">
          <cell r="A853">
            <v>18615</v>
          </cell>
          <cell r="B853">
            <v>0</v>
          </cell>
          <cell r="C853">
            <v>0</v>
          </cell>
          <cell r="D853">
            <v>0</v>
          </cell>
        </row>
        <row r="854">
          <cell r="A854">
            <v>18616</v>
          </cell>
          <cell r="B854">
            <v>15440</v>
          </cell>
          <cell r="C854">
            <v>15366</v>
          </cell>
          <cell r="D854">
            <v>14824</v>
          </cell>
        </row>
        <row r="855">
          <cell r="A855">
            <v>18617</v>
          </cell>
          <cell r="B855">
            <v>0</v>
          </cell>
          <cell r="C855">
            <v>0</v>
          </cell>
          <cell r="D855">
            <v>0</v>
          </cell>
        </row>
        <row r="856">
          <cell r="A856">
            <v>18618</v>
          </cell>
          <cell r="B856">
            <v>0</v>
          </cell>
          <cell r="C856">
            <v>0</v>
          </cell>
          <cell r="D856">
            <v>0</v>
          </cell>
        </row>
        <row r="857">
          <cell r="A857">
            <v>18619</v>
          </cell>
          <cell r="B857">
            <v>0</v>
          </cell>
          <cell r="C857">
            <v>0</v>
          </cell>
          <cell r="D857">
            <v>0</v>
          </cell>
        </row>
        <row r="858">
          <cell r="A858">
            <v>18620</v>
          </cell>
          <cell r="B858">
            <v>0</v>
          </cell>
          <cell r="C858">
            <v>0</v>
          </cell>
          <cell r="D858">
            <v>91</v>
          </cell>
        </row>
        <row r="859">
          <cell r="A859">
            <v>18621</v>
          </cell>
          <cell r="B859">
            <v>22471</v>
          </cell>
          <cell r="C859">
            <v>22467</v>
          </cell>
          <cell r="D859">
            <v>19190</v>
          </cell>
        </row>
        <row r="860">
          <cell r="A860">
            <v>18622</v>
          </cell>
          <cell r="B860">
            <v>0</v>
          </cell>
          <cell r="C860">
            <v>0</v>
          </cell>
          <cell r="D860">
            <v>0</v>
          </cell>
        </row>
        <row r="861">
          <cell r="A861">
            <v>18623</v>
          </cell>
          <cell r="B861">
            <v>0</v>
          </cell>
          <cell r="C861">
            <v>0</v>
          </cell>
          <cell r="D861">
            <v>0</v>
          </cell>
        </row>
        <row r="862">
          <cell r="A862">
            <v>18624</v>
          </cell>
          <cell r="B862">
            <v>5183</v>
          </cell>
          <cell r="C862">
            <v>5183</v>
          </cell>
          <cell r="D862">
            <v>2780</v>
          </cell>
        </row>
        <row r="863">
          <cell r="A863">
            <v>18625</v>
          </cell>
          <cell r="B863">
            <v>0</v>
          </cell>
          <cell r="C863">
            <v>0</v>
          </cell>
          <cell r="D863">
            <v>0</v>
          </cell>
        </row>
        <row r="864">
          <cell r="A864">
            <v>18626</v>
          </cell>
          <cell r="B864">
            <v>899</v>
          </cell>
          <cell r="C864">
            <v>450</v>
          </cell>
          <cell r="D864">
            <v>315701</v>
          </cell>
        </row>
        <row r="865">
          <cell r="A865">
            <v>18627</v>
          </cell>
          <cell r="B865">
            <v>0</v>
          </cell>
          <cell r="C865">
            <v>0</v>
          </cell>
          <cell r="D865">
            <v>0</v>
          </cell>
        </row>
        <row r="866">
          <cell r="A866">
            <v>18628</v>
          </cell>
          <cell r="B866">
            <v>0</v>
          </cell>
          <cell r="C866">
            <v>0</v>
          </cell>
          <cell r="D866">
            <v>7029</v>
          </cell>
        </row>
        <row r="867">
          <cell r="A867">
            <v>18629</v>
          </cell>
          <cell r="B867">
            <v>0</v>
          </cell>
          <cell r="C867">
            <v>0</v>
          </cell>
          <cell r="D867">
            <v>0</v>
          </cell>
        </row>
        <row r="868">
          <cell r="A868">
            <v>18630</v>
          </cell>
          <cell r="B868">
            <v>0</v>
          </cell>
          <cell r="C868">
            <v>0</v>
          </cell>
          <cell r="D868">
            <v>0</v>
          </cell>
        </row>
        <row r="869">
          <cell r="A869">
            <v>18631</v>
          </cell>
          <cell r="B869">
            <v>0</v>
          </cell>
          <cell r="C869">
            <v>0</v>
          </cell>
          <cell r="D869">
            <v>0</v>
          </cell>
        </row>
        <row r="870">
          <cell r="A870">
            <v>18632</v>
          </cell>
          <cell r="B870">
            <v>0</v>
          </cell>
          <cell r="C870">
            <v>0</v>
          </cell>
          <cell r="D870">
            <v>0</v>
          </cell>
        </row>
        <row r="871">
          <cell r="A871">
            <v>18633</v>
          </cell>
          <cell r="B871">
            <v>0</v>
          </cell>
          <cell r="C871">
            <v>0</v>
          </cell>
          <cell r="D871">
            <v>0</v>
          </cell>
        </row>
        <row r="872">
          <cell r="A872">
            <v>18634</v>
          </cell>
          <cell r="B872">
            <v>0</v>
          </cell>
          <cell r="C872">
            <v>0</v>
          </cell>
          <cell r="D872">
            <v>0</v>
          </cell>
        </row>
        <row r="873">
          <cell r="A873">
            <v>18635</v>
          </cell>
          <cell r="B873">
            <v>0</v>
          </cell>
          <cell r="C873">
            <v>0</v>
          </cell>
          <cell r="D873">
            <v>0</v>
          </cell>
        </row>
        <row r="874">
          <cell r="A874">
            <v>18637</v>
          </cell>
          <cell r="B874">
            <v>0</v>
          </cell>
          <cell r="C874">
            <v>0</v>
          </cell>
          <cell r="D874">
            <v>0</v>
          </cell>
        </row>
        <row r="875">
          <cell r="A875">
            <v>18638</v>
          </cell>
          <cell r="B875">
            <v>0</v>
          </cell>
          <cell r="C875">
            <v>0</v>
          </cell>
          <cell r="D875">
            <v>0</v>
          </cell>
        </row>
        <row r="876">
          <cell r="A876">
            <v>18640</v>
          </cell>
          <cell r="B876">
            <v>0</v>
          </cell>
          <cell r="C876">
            <v>0</v>
          </cell>
          <cell r="D876">
            <v>0</v>
          </cell>
        </row>
        <row r="877">
          <cell r="A877">
            <v>18641</v>
          </cell>
          <cell r="B877">
            <v>0</v>
          </cell>
          <cell r="C877">
            <v>0</v>
          </cell>
          <cell r="D877">
            <v>0</v>
          </cell>
        </row>
        <row r="878">
          <cell r="A878">
            <v>18642</v>
          </cell>
          <cell r="B878">
            <v>0</v>
          </cell>
          <cell r="C878">
            <v>0</v>
          </cell>
          <cell r="D878">
            <v>0</v>
          </cell>
        </row>
        <row r="879">
          <cell r="A879">
            <v>18643</v>
          </cell>
          <cell r="B879">
            <v>0</v>
          </cell>
          <cell r="C879">
            <v>0</v>
          </cell>
          <cell r="D879">
            <v>0</v>
          </cell>
        </row>
        <row r="880">
          <cell r="A880">
            <v>18644</v>
          </cell>
          <cell r="B880">
            <v>0</v>
          </cell>
          <cell r="C880">
            <v>0</v>
          </cell>
          <cell r="D880">
            <v>0</v>
          </cell>
        </row>
        <row r="881">
          <cell r="A881">
            <v>18645</v>
          </cell>
          <cell r="B881">
            <v>0</v>
          </cell>
          <cell r="C881">
            <v>0</v>
          </cell>
          <cell r="D881">
            <v>0</v>
          </cell>
        </row>
        <row r="882">
          <cell r="A882">
            <v>18646</v>
          </cell>
          <cell r="B882">
            <v>0</v>
          </cell>
          <cell r="C882">
            <v>0</v>
          </cell>
          <cell r="D882">
            <v>-43417</v>
          </cell>
        </row>
        <row r="883">
          <cell r="A883">
            <v>18647</v>
          </cell>
          <cell r="B883">
            <v>0</v>
          </cell>
          <cell r="C883">
            <v>0</v>
          </cell>
          <cell r="D883">
            <v>0</v>
          </cell>
        </row>
        <row r="884">
          <cell r="A884">
            <v>18648</v>
          </cell>
          <cell r="B884">
            <v>0</v>
          </cell>
          <cell r="C884">
            <v>0</v>
          </cell>
          <cell r="D884">
            <v>0</v>
          </cell>
        </row>
        <row r="885">
          <cell r="A885">
            <v>18650</v>
          </cell>
          <cell r="B885">
            <v>0</v>
          </cell>
          <cell r="C885">
            <v>0</v>
          </cell>
          <cell r="D885">
            <v>0</v>
          </cell>
        </row>
        <row r="886">
          <cell r="A886">
            <v>18651</v>
          </cell>
          <cell r="B886">
            <v>0</v>
          </cell>
          <cell r="C886">
            <v>0</v>
          </cell>
          <cell r="D886">
            <v>0</v>
          </cell>
        </row>
        <row r="887">
          <cell r="A887">
            <v>18652</v>
          </cell>
          <cell r="B887">
            <v>0</v>
          </cell>
          <cell r="C887">
            <v>0</v>
          </cell>
          <cell r="D887">
            <v>0</v>
          </cell>
        </row>
        <row r="888">
          <cell r="A888">
            <v>18653</v>
          </cell>
          <cell r="B888">
            <v>0</v>
          </cell>
          <cell r="C888">
            <v>0</v>
          </cell>
          <cell r="D888">
            <v>0</v>
          </cell>
        </row>
        <row r="889">
          <cell r="A889">
            <v>18654</v>
          </cell>
          <cell r="B889">
            <v>0</v>
          </cell>
          <cell r="C889">
            <v>0</v>
          </cell>
          <cell r="D889">
            <v>0</v>
          </cell>
        </row>
        <row r="890">
          <cell r="A890">
            <v>18655</v>
          </cell>
          <cell r="B890">
            <v>0</v>
          </cell>
          <cell r="C890">
            <v>0</v>
          </cell>
          <cell r="D890">
            <v>0</v>
          </cell>
        </row>
        <row r="891">
          <cell r="A891">
            <v>18656</v>
          </cell>
          <cell r="B891">
            <v>0</v>
          </cell>
          <cell r="C891">
            <v>0</v>
          </cell>
          <cell r="D891">
            <v>0</v>
          </cell>
        </row>
        <row r="892">
          <cell r="A892">
            <v>18657</v>
          </cell>
          <cell r="B892">
            <v>0</v>
          </cell>
          <cell r="C892">
            <v>0</v>
          </cell>
          <cell r="D892">
            <v>0</v>
          </cell>
        </row>
        <row r="893">
          <cell r="A893">
            <v>18658</v>
          </cell>
          <cell r="B893">
            <v>0</v>
          </cell>
          <cell r="C893">
            <v>0</v>
          </cell>
          <cell r="D893">
            <v>0</v>
          </cell>
        </row>
        <row r="894">
          <cell r="A894">
            <v>18660</v>
          </cell>
          <cell r="B894">
            <v>0</v>
          </cell>
          <cell r="C894">
            <v>0</v>
          </cell>
          <cell r="D894">
            <v>0</v>
          </cell>
        </row>
        <row r="895">
          <cell r="A895">
            <v>18662</v>
          </cell>
          <cell r="B895">
            <v>0</v>
          </cell>
          <cell r="C895">
            <v>0</v>
          </cell>
          <cell r="D895">
            <v>0</v>
          </cell>
        </row>
        <row r="896">
          <cell r="A896">
            <v>18663</v>
          </cell>
          <cell r="B896">
            <v>0</v>
          </cell>
          <cell r="C896">
            <v>0</v>
          </cell>
          <cell r="D896">
            <v>0</v>
          </cell>
        </row>
        <row r="897">
          <cell r="A897">
            <v>18664</v>
          </cell>
          <cell r="B897">
            <v>0</v>
          </cell>
          <cell r="C897">
            <v>0</v>
          </cell>
          <cell r="D897">
            <v>0</v>
          </cell>
        </row>
        <row r="898">
          <cell r="A898">
            <v>18665</v>
          </cell>
          <cell r="B898">
            <v>0</v>
          </cell>
          <cell r="C898">
            <v>0</v>
          </cell>
          <cell r="D898">
            <v>0</v>
          </cell>
        </row>
        <row r="899">
          <cell r="A899">
            <v>18667</v>
          </cell>
          <cell r="B899">
            <v>0</v>
          </cell>
          <cell r="C899">
            <v>0</v>
          </cell>
          <cell r="D899">
            <v>0</v>
          </cell>
        </row>
        <row r="900">
          <cell r="A900">
            <v>18669</v>
          </cell>
          <cell r="B900">
            <v>0</v>
          </cell>
          <cell r="C900">
            <v>0</v>
          </cell>
          <cell r="D900">
            <v>0</v>
          </cell>
        </row>
        <row r="901">
          <cell r="A901">
            <v>18670</v>
          </cell>
          <cell r="B901">
            <v>0</v>
          </cell>
          <cell r="C901">
            <v>0</v>
          </cell>
          <cell r="D901">
            <v>0</v>
          </cell>
        </row>
        <row r="902">
          <cell r="A902">
            <v>18677</v>
          </cell>
          <cell r="B902">
            <v>0</v>
          </cell>
          <cell r="C902">
            <v>0</v>
          </cell>
          <cell r="D902">
            <v>0</v>
          </cell>
        </row>
        <row r="903">
          <cell r="A903">
            <v>18678</v>
          </cell>
          <cell r="B903">
            <v>0</v>
          </cell>
          <cell r="C903">
            <v>0</v>
          </cell>
          <cell r="D903">
            <v>0</v>
          </cell>
        </row>
        <row r="904">
          <cell r="A904">
            <v>18679</v>
          </cell>
          <cell r="B904">
            <v>0</v>
          </cell>
          <cell r="C904">
            <v>0</v>
          </cell>
          <cell r="D904">
            <v>0</v>
          </cell>
        </row>
        <row r="905">
          <cell r="A905">
            <v>18680</v>
          </cell>
          <cell r="B905">
            <v>0</v>
          </cell>
          <cell r="C905">
            <v>0</v>
          </cell>
          <cell r="D905">
            <v>0</v>
          </cell>
        </row>
        <row r="906">
          <cell r="A906">
            <v>18681</v>
          </cell>
          <cell r="B906">
            <v>0</v>
          </cell>
          <cell r="C906">
            <v>0</v>
          </cell>
          <cell r="D906">
            <v>0</v>
          </cell>
        </row>
        <row r="907">
          <cell r="A907">
            <v>18682</v>
          </cell>
          <cell r="B907">
            <v>0</v>
          </cell>
          <cell r="C907">
            <v>0</v>
          </cell>
          <cell r="D907">
            <v>0</v>
          </cell>
        </row>
        <row r="908">
          <cell r="A908">
            <v>18683</v>
          </cell>
          <cell r="B908">
            <v>0</v>
          </cell>
          <cell r="C908">
            <v>0</v>
          </cell>
          <cell r="D908">
            <v>0</v>
          </cell>
        </row>
        <row r="909">
          <cell r="A909">
            <v>18685</v>
          </cell>
          <cell r="B909">
            <v>0</v>
          </cell>
          <cell r="C909">
            <v>0</v>
          </cell>
          <cell r="D909">
            <v>0</v>
          </cell>
        </row>
        <row r="910">
          <cell r="A910">
            <v>18686</v>
          </cell>
          <cell r="B910">
            <v>0</v>
          </cell>
          <cell r="C910">
            <v>0</v>
          </cell>
          <cell r="D910">
            <v>0</v>
          </cell>
        </row>
        <row r="911">
          <cell r="A911">
            <v>18687</v>
          </cell>
          <cell r="B911">
            <v>0</v>
          </cell>
          <cell r="C911">
            <v>0</v>
          </cell>
          <cell r="D911">
            <v>0</v>
          </cell>
        </row>
        <row r="912">
          <cell r="A912">
            <v>18688</v>
          </cell>
          <cell r="B912">
            <v>0</v>
          </cell>
          <cell r="C912">
            <v>0</v>
          </cell>
          <cell r="D912">
            <v>0</v>
          </cell>
        </row>
        <row r="913">
          <cell r="A913">
            <v>18689</v>
          </cell>
          <cell r="B913">
            <v>0</v>
          </cell>
          <cell r="C913">
            <v>0</v>
          </cell>
          <cell r="D913">
            <v>0</v>
          </cell>
        </row>
        <row r="914">
          <cell r="A914">
            <v>18690</v>
          </cell>
          <cell r="B914">
            <v>0</v>
          </cell>
          <cell r="C914">
            <v>0</v>
          </cell>
          <cell r="D914">
            <v>11384</v>
          </cell>
        </row>
        <row r="915">
          <cell r="A915">
            <v>18691</v>
          </cell>
          <cell r="B915">
            <v>0</v>
          </cell>
          <cell r="C915">
            <v>0</v>
          </cell>
          <cell r="D915">
            <v>0</v>
          </cell>
        </row>
        <row r="916">
          <cell r="A916">
            <v>18695</v>
          </cell>
          <cell r="B916">
            <v>0</v>
          </cell>
          <cell r="C916">
            <v>0</v>
          </cell>
          <cell r="D916">
            <v>0</v>
          </cell>
        </row>
        <row r="917">
          <cell r="A917">
            <v>18699</v>
          </cell>
          <cell r="B917">
            <v>0</v>
          </cell>
          <cell r="C917">
            <v>0</v>
          </cell>
          <cell r="D917">
            <v>0</v>
          </cell>
        </row>
        <row r="918">
          <cell r="A918">
            <v>18701</v>
          </cell>
          <cell r="B918">
            <v>0</v>
          </cell>
          <cell r="C918">
            <v>0</v>
          </cell>
          <cell r="D918">
            <v>0</v>
          </cell>
        </row>
        <row r="919">
          <cell r="A919">
            <v>18800</v>
          </cell>
          <cell r="B919">
            <v>0</v>
          </cell>
          <cell r="C919">
            <v>0</v>
          </cell>
          <cell r="D919">
            <v>0</v>
          </cell>
        </row>
        <row r="920">
          <cell r="A920">
            <v>18805</v>
          </cell>
          <cell r="B920">
            <v>0</v>
          </cell>
          <cell r="C920">
            <v>0</v>
          </cell>
          <cell r="D920">
            <v>0</v>
          </cell>
        </row>
        <row r="921">
          <cell r="A921">
            <v>18806</v>
          </cell>
          <cell r="B921">
            <v>0</v>
          </cell>
          <cell r="C921">
            <v>0</v>
          </cell>
          <cell r="D921">
            <v>0</v>
          </cell>
        </row>
        <row r="922">
          <cell r="A922">
            <v>18807</v>
          </cell>
          <cell r="B922">
            <v>0</v>
          </cell>
          <cell r="C922">
            <v>0</v>
          </cell>
          <cell r="D922">
            <v>0</v>
          </cell>
        </row>
        <row r="923">
          <cell r="A923">
            <v>18811</v>
          </cell>
          <cell r="B923">
            <v>0</v>
          </cell>
          <cell r="C923">
            <v>0</v>
          </cell>
          <cell r="D923">
            <v>0</v>
          </cell>
        </row>
        <row r="924">
          <cell r="A924">
            <v>18812</v>
          </cell>
          <cell r="B924">
            <v>0</v>
          </cell>
          <cell r="C924">
            <v>0</v>
          </cell>
          <cell r="D924">
            <v>0</v>
          </cell>
        </row>
        <row r="925">
          <cell r="A925">
            <v>18814</v>
          </cell>
          <cell r="B925">
            <v>0</v>
          </cell>
          <cell r="C925">
            <v>0</v>
          </cell>
          <cell r="D925">
            <v>0</v>
          </cell>
        </row>
        <row r="926">
          <cell r="A926">
            <v>18815</v>
          </cell>
          <cell r="B926">
            <v>0</v>
          </cell>
          <cell r="C926">
            <v>0</v>
          </cell>
          <cell r="D926">
            <v>0</v>
          </cell>
        </row>
        <row r="927">
          <cell r="A927">
            <v>18816</v>
          </cell>
          <cell r="B927">
            <v>0</v>
          </cell>
          <cell r="C927">
            <v>0</v>
          </cell>
          <cell r="D927">
            <v>0</v>
          </cell>
        </row>
        <row r="928">
          <cell r="A928">
            <v>18817</v>
          </cell>
          <cell r="B928">
            <v>0</v>
          </cell>
          <cell r="C928">
            <v>0</v>
          </cell>
          <cell r="D928">
            <v>0</v>
          </cell>
        </row>
        <row r="929">
          <cell r="A929">
            <v>18818</v>
          </cell>
          <cell r="B929">
            <v>0</v>
          </cell>
          <cell r="C929">
            <v>0</v>
          </cell>
          <cell r="D929">
            <v>0</v>
          </cell>
        </row>
        <row r="930">
          <cell r="A930">
            <v>18819</v>
          </cell>
          <cell r="B930">
            <v>0</v>
          </cell>
          <cell r="C930">
            <v>0</v>
          </cell>
          <cell r="D930">
            <v>0</v>
          </cell>
        </row>
        <row r="931">
          <cell r="A931">
            <v>18820</v>
          </cell>
          <cell r="B931">
            <v>0</v>
          </cell>
          <cell r="C931">
            <v>0</v>
          </cell>
          <cell r="D931">
            <v>0</v>
          </cell>
        </row>
        <row r="932">
          <cell r="A932">
            <v>18821</v>
          </cell>
          <cell r="B932">
            <v>0</v>
          </cell>
          <cell r="C932">
            <v>0</v>
          </cell>
          <cell r="D932">
            <v>0</v>
          </cell>
        </row>
        <row r="933">
          <cell r="A933">
            <v>18822</v>
          </cell>
          <cell r="B933">
            <v>0</v>
          </cell>
          <cell r="C933">
            <v>0</v>
          </cell>
          <cell r="D933">
            <v>0</v>
          </cell>
        </row>
        <row r="934">
          <cell r="A934">
            <v>18823</v>
          </cell>
          <cell r="B934">
            <v>0</v>
          </cell>
          <cell r="C934">
            <v>0</v>
          </cell>
          <cell r="D934">
            <v>0</v>
          </cell>
        </row>
        <row r="935">
          <cell r="A935">
            <v>18825</v>
          </cell>
          <cell r="B935">
            <v>0</v>
          </cell>
          <cell r="C935">
            <v>0</v>
          </cell>
          <cell r="D935">
            <v>0</v>
          </cell>
        </row>
        <row r="936">
          <cell r="A936">
            <v>18826</v>
          </cell>
          <cell r="B936">
            <v>0</v>
          </cell>
          <cell r="C936">
            <v>0</v>
          </cell>
          <cell r="D936">
            <v>0</v>
          </cell>
        </row>
        <row r="937">
          <cell r="A937">
            <v>18827</v>
          </cell>
          <cell r="B937">
            <v>0</v>
          </cell>
          <cell r="C937">
            <v>0</v>
          </cell>
          <cell r="D937">
            <v>0</v>
          </cell>
        </row>
        <row r="938">
          <cell r="A938">
            <v>18828</v>
          </cell>
          <cell r="B938">
            <v>0</v>
          </cell>
          <cell r="C938">
            <v>0</v>
          </cell>
          <cell r="D938">
            <v>0</v>
          </cell>
        </row>
        <row r="939">
          <cell r="A939">
            <v>18910</v>
          </cell>
          <cell r="B939">
            <v>0</v>
          </cell>
          <cell r="C939">
            <v>0</v>
          </cell>
          <cell r="D939">
            <v>0</v>
          </cell>
        </row>
        <row r="940">
          <cell r="A940">
            <v>18915</v>
          </cell>
          <cell r="B940">
            <v>0</v>
          </cell>
          <cell r="C940">
            <v>0</v>
          </cell>
          <cell r="D940">
            <v>0</v>
          </cell>
        </row>
        <row r="941">
          <cell r="A941">
            <v>18916</v>
          </cell>
          <cell r="B941">
            <v>0</v>
          </cell>
          <cell r="C941">
            <v>0</v>
          </cell>
          <cell r="D941">
            <v>0</v>
          </cell>
        </row>
        <row r="942">
          <cell r="A942">
            <v>18921</v>
          </cell>
          <cell r="B942">
            <v>0</v>
          </cell>
          <cell r="C942">
            <v>0</v>
          </cell>
          <cell r="D942">
            <v>0</v>
          </cell>
        </row>
        <row r="943">
          <cell r="A943">
            <v>18923</v>
          </cell>
          <cell r="B943">
            <v>0</v>
          </cell>
          <cell r="C943">
            <v>0</v>
          </cell>
          <cell r="D943">
            <v>0</v>
          </cell>
        </row>
        <row r="944">
          <cell r="A944">
            <v>18924</v>
          </cell>
          <cell r="B944">
            <v>0</v>
          </cell>
          <cell r="C944">
            <v>0</v>
          </cell>
          <cell r="D944">
            <v>0</v>
          </cell>
        </row>
        <row r="945">
          <cell r="A945">
            <v>18925</v>
          </cell>
          <cell r="B945">
            <v>0</v>
          </cell>
          <cell r="C945">
            <v>0</v>
          </cell>
          <cell r="D945">
            <v>0</v>
          </cell>
        </row>
        <row r="946">
          <cell r="A946">
            <v>18926</v>
          </cell>
          <cell r="B946">
            <v>0</v>
          </cell>
          <cell r="C946">
            <v>0</v>
          </cell>
          <cell r="D946">
            <v>0</v>
          </cell>
        </row>
        <row r="947">
          <cell r="A947">
            <v>18942</v>
          </cell>
          <cell r="B947">
            <v>0</v>
          </cell>
          <cell r="C947">
            <v>0</v>
          </cell>
          <cell r="D947">
            <v>0</v>
          </cell>
        </row>
        <row r="948">
          <cell r="A948">
            <v>18943</v>
          </cell>
          <cell r="B948">
            <v>0</v>
          </cell>
          <cell r="C948">
            <v>0</v>
          </cell>
          <cell r="D948">
            <v>0</v>
          </cell>
        </row>
        <row r="949">
          <cell r="A949">
            <v>19001</v>
          </cell>
          <cell r="B949">
            <v>-13320</v>
          </cell>
          <cell r="C949">
            <v>-13438</v>
          </cell>
          <cell r="D949">
            <v>-21818</v>
          </cell>
        </row>
        <row r="950">
          <cell r="A950">
            <v>19002</v>
          </cell>
          <cell r="B950">
            <v>762641</v>
          </cell>
          <cell r="C950">
            <v>761931</v>
          </cell>
          <cell r="D950">
            <v>711538</v>
          </cell>
        </row>
        <row r="951">
          <cell r="A951">
            <v>19003</v>
          </cell>
          <cell r="B951">
            <v>2392753</v>
          </cell>
          <cell r="C951">
            <v>2400373</v>
          </cell>
          <cell r="D951">
            <v>2212752</v>
          </cell>
        </row>
        <row r="952">
          <cell r="A952">
            <v>19004</v>
          </cell>
          <cell r="B952">
            <v>14811280</v>
          </cell>
          <cell r="C952">
            <v>14857105</v>
          </cell>
          <cell r="D952">
            <v>13728823</v>
          </cell>
        </row>
        <row r="953">
          <cell r="A953">
            <v>19005</v>
          </cell>
          <cell r="B953">
            <v>0</v>
          </cell>
          <cell r="C953">
            <v>0</v>
          </cell>
          <cell r="D953">
            <v>0</v>
          </cell>
        </row>
        <row r="954">
          <cell r="A954">
            <v>19006</v>
          </cell>
          <cell r="B954">
            <v>0</v>
          </cell>
          <cell r="C954">
            <v>0</v>
          </cell>
          <cell r="D954">
            <v>0</v>
          </cell>
        </row>
        <row r="955">
          <cell r="A955">
            <v>19007</v>
          </cell>
          <cell r="B955">
            <v>0</v>
          </cell>
          <cell r="C955">
            <v>0</v>
          </cell>
          <cell r="D955">
            <v>0</v>
          </cell>
        </row>
        <row r="956">
          <cell r="A956">
            <v>19008</v>
          </cell>
          <cell r="B956">
            <v>0</v>
          </cell>
          <cell r="C956">
            <v>0</v>
          </cell>
          <cell r="D956">
            <v>0</v>
          </cell>
        </row>
        <row r="957">
          <cell r="A957">
            <v>19009</v>
          </cell>
          <cell r="B957">
            <v>0</v>
          </cell>
          <cell r="C957">
            <v>0</v>
          </cell>
          <cell r="D957">
            <v>0</v>
          </cell>
        </row>
        <row r="958">
          <cell r="A958">
            <v>19010</v>
          </cell>
          <cell r="B958">
            <v>0</v>
          </cell>
          <cell r="C958">
            <v>0</v>
          </cell>
          <cell r="D958">
            <v>0</v>
          </cell>
        </row>
        <row r="959">
          <cell r="A959">
            <v>19011</v>
          </cell>
          <cell r="B959">
            <v>0</v>
          </cell>
          <cell r="C959">
            <v>0</v>
          </cell>
          <cell r="D959">
            <v>0</v>
          </cell>
        </row>
        <row r="960">
          <cell r="A960">
            <v>19012</v>
          </cell>
          <cell r="B960">
            <v>4565835</v>
          </cell>
          <cell r="C960">
            <v>4565835</v>
          </cell>
          <cell r="D960">
            <v>4565835</v>
          </cell>
        </row>
        <row r="961">
          <cell r="A961">
            <v>19013</v>
          </cell>
          <cell r="B961">
            <v>27476018</v>
          </cell>
          <cell r="C961">
            <v>27476018</v>
          </cell>
          <cell r="D961">
            <v>27476018</v>
          </cell>
        </row>
        <row r="962">
          <cell r="A962">
            <v>19014</v>
          </cell>
          <cell r="B962">
            <v>4008341</v>
          </cell>
          <cell r="C962">
            <v>3987360</v>
          </cell>
          <cell r="D962">
            <v>3723710</v>
          </cell>
        </row>
        <row r="963">
          <cell r="A963">
            <v>19015</v>
          </cell>
          <cell r="B963">
            <v>24443129</v>
          </cell>
          <cell r="C963">
            <v>24316954</v>
          </cell>
          <cell r="D963">
            <v>22731459</v>
          </cell>
        </row>
        <row r="964">
          <cell r="A964">
            <v>19016</v>
          </cell>
          <cell r="B964">
            <v>5961532</v>
          </cell>
          <cell r="C964">
            <v>5952647</v>
          </cell>
          <cell r="D964">
            <v>5854917</v>
          </cell>
        </row>
        <row r="965">
          <cell r="A965">
            <v>19017</v>
          </cell>
          <cell r="B965">
            <v>35850483</v>
          </cell>
          <cell r="C965">
            <v>35797055</v>
          </cell>
          <cell r="D965">
            <v>35209340</v>
          </cell>
        </row>
        <row r="966">
          <cell r="A966">
            <v>19021</v>
          </cell>
          <cell r="B966">
            <v>5102</v>
          </cell>
          <cell r="C966">
            <v>4912</v>
          </cell>
          <cell r="D966">
            <v>-1389</v>
          </cell>
        </row>
        <row r="967">
          <cell r="A967">
            <v>19022</v>
          </cell>
          <cell r="B967">
            <v>428889</v>
          </cell>
          <cell r="C967">
            <v>427746</v>
          </cell>
          <cell r="D967">
            <v>389856</v>
          </cell>
        </row>
        <row r="968">
          <cell r="A968">
            <v>19023</v>
          </cell>
          <cell r="B968">
            <v>228354</v>
          </cell>
          <cell r="C968">
            <v>230827</v>
          </cell>
          <cell r="D968">
            <v>258022</v>
          </cell>
        </row>
        <row r="969">
          <cell r="A969">
            <v>19024</v>
          </cell>
          <cell r="B969">
            <v>1207164</v>
          </cell>
          <cell r="C969">
            <v>1222031</v>
          </cell>
          <cell r="D969">
            <v>1385574</v>
          </cell>
        </row>
        <row r="970">
          <cell r="A970">
            <v>19025</v>
          </cell>
          <cell r="B970">
            <v>8895046</v>
          </cell>
          <cell r="C970">
            <v>8954948</v>
          </cell>
          <cell r="D970">
            <v>9613877</v>
          </cell>
        </row>
        <row r="971">
          <cell r="A971">
            <v>19026</v>
          </cell>
          <cell r="B971">
            <v>42847906</v>
          </cell>
          <cell r="C971">
            <v>21423953</v>
          </cell>
          <cell r="D971">
            <v>3295993</v>
          </cell>
        </row>
        <row r="972">
          <cell r="A972">
            <v>19027</v>
          </cell>
          <cell r="B972">
            <v>7125124</v>
          </cell>
          <cell r="C972">
            <v>3562562</v>
          </cell>
          <cell r="D972">
            <v>548086</v>
          </cell>
        </row>
        <row r="973">
          <cell r="A973">
            <v>19041</v>
          </cell>
          <cell r="B973">
            <v>2979330</v>
          </cell>
          <cell r="C973">
            <v>1489665</v>
          </cell>
          <cell r="D973">
            <v>229179</v>
          </cell>
        </row>
        <row r="974">
          <cell r="A974">
            <v>19042</v>
          </cell>
          <cell r="B974">
            <v>17916608</v>
          </cell>
          <cell r="C974">
            <v>8958304</v>
          </cell>
          <cell r="D974">
            <v>1378201</v>
          </cell>
        </row>
        <row r="975">
          <cell r="A975">
            <v>20101</v>
          </cell>
          <cell r="B975">
            <v>-119696788</v>
          </cell>
          <cell r="C975">
            <v>-119696788</v>
          </cell>
          <cell r="D975">
            <v>-119696788</v>
          </cell>
        </row>
        <row r="976">
          <cell r="A976">
            <v>20401</v>
          </cell>
          <cell r="B976">
            <v>0</v>
          </cell>
          <cell r="C976">
            <v>0</v>
          </cell>
          <cell r="D976">
            <v>0</v>
          </cell>
        </row>
        <row r="977">
          <cell r="A977">
            <v>20402</v>
          </cell>
          <cell r="B977">
            <v>0</v>
          </cell>
          <cell r="C977">
            <v>0</v>
          </cell>
          <cell r="D977">
            <v>0</v>
          </cell>
        </row>
        <row r="978">
          <cell r="A978">
            <v>20403</v>
          </cell>
          <cell r="B978">
            <v>0</v>
          </cell>
          <cell r="C978">
            <v>0</v>
          </cell>
          <cell r="D978">
            <v>0</v>
          </cell>
        </row>
        <row r="979">
          <cell r="A979">
            <v>20404</v>
          </cell>
          <cell r="B979">
            <v>0</v>
          </cell>
          <cell r="C979">
            <v>0</v>
          </cell>
          <cell r="D979">
            <v>0</v>
          </cell>
        </row>
        <row r="980">
          <cell r="A980">
            <v>20405</v>
          </cell>
          <cell r="B980">
            <v>0</v>
          </cell>
          <cell r="C980">
            <v>0</v>
          </cell>
          <cell r="D980">
            <v>0</v>
          </cell>
        </row>
        <row r="981">
          <cell r="A981">
            <v>20406</v>
          </cell>
          <cell r="B981">
            <v>0</v>
          </cell>
          <cell r="C981">
            <v>0</v>
          </cell>
          <cell r="D981">
            <v>0</v>
          </cell>
        </row>
        <row r="982">
          <cell r="A982">
            <v>20701</v>
          </cell>
          <cell r="B982">
            <v>0</v>
          </cell>
          <cell r="C982">
            <v>0</v>
          </cell>
          <cell r="D982">
            <v>0</v>
          </cell>
        </row>
        <row r="983">
          <cell r="A983">
            <v>20702</v>
          </cell>
          <cell r="B983">
            <v>0</v>
          </cell>
          <cell r="C983">
            <v>0</v>
          </cell>
          <cell r="D983">
            <v>0</v>
          </cell>
        </row>
        <row r="984">
          <cell r="A984">
            <v>21001</v>
          </cell>
          <cell r="B984">
            <v>0</v>
          </cell>
          <cell r="C984">
            <v>0</v>
          </cell>
          <cell r="D984">
            <v>0</v>
          </cell>
        </row>
        <row r="985">
          <cell r="A985">
            <v>21101</v>
          </cell>
          <cell r="B985">
            <v>-1154040249</v>
          </cell>
          <cell r="C985">
            <v>-1154040249</v>
          </cell>
          <cell r="D985">
            <v>-1110209480</v>
          </cell>
        </row>
        <row r="986">
          <cell r="A986">
            <v>21401</v>
          </cell>
          <cell r="B986">
            <v>700921</v>
          </cell>
          <cell r="C986">
            <v>700921</v>
          </cell>
          <cell r="D986">
            <v>700921</v>
          </cell>
        </row>
        <row r="987">
          <cell r="A987">
            <v>21402</v>
          </cell>
          <cell r="B987">
            <v>0</v>
          </cell>
          <cell r="C987">
            <v>0</v>
          </cell>
          <cell r="D987">
            <v>0</v>
          </cell>
        </row>
        <row r="988">
          <cell r="A988">
            <v>21403</v>
          </cell>
          <cell r="B988">
            <v>0</v>
          </cell>
          <cell r="C988">
            <v>0</v>
          </cell>
          <cell r="D988">
            <v>0</v>
          </cell>
        </row>
        <row r="989">
          <cell r="A989">
            <v>21404</v>
          </cell>
          <cell r="B989">
            <v>0</v>
          </cell>
          <cell r="C989">
            <v>0</v>
          </cell>
          <cell r="D989">
            <v>0</v>
          </cell>
        </row>
        <row r="990">
          <cell r="A990">
            <v>21405</v>
          </cell>
          <cell r="B990">
            <v>0</v>
          </cell>
          <cell r="C990">
            <v>0</v>
          </cell>
          <cell r="D990">
            <v>0</v>
          </cell>
        </row>
        <row r="991">
          <cell r="A991">
            <v>21406</v>
          </cell>
          <cell r="B991">
            <v>0</v>
          </cell>
          <cell r="C991">
            <v>0</v>
          </cell>
          <cell r="D991">
            <v>0</v>
          </cell>
        </row>
        <row r="992">
          <cell r="A992">
            <v>21601</v>
          </cell>
          <cell r="B992">
            <v>-35741210</v>
          </cell>
          <cell r="C992">
            <v>-35741210</v>
          </cell>
          <cell r="D992">
            <v>-102771767</v>
          </cell>
        </row>
        <row r="993">
          <cell r="A993">
            <v>21901</v>
          </cell>
          <cell r="B993">
            <v>32997043</v>
          </cell>
          <cell r="C993">
            <v>15207150</v>
          </cell>
          <cell r="D993">
            <v>9708586</v>
          </cell>
        </row>
        <row r="994">
          <cell r="A994">
            <v>21902</v>
          </cell>
          <cell r="B994">
            <v>-32997043</v>
          </cell>
          <cell r="C994">
            <v>-15207150</v>
          </cell>
          <cell r="D994">
            <v>-9708586</v>
          </cell>
        </row>
        <row r="995">
          <cell r="A995">
            <v>21903</v>
          </cell>
          <cell r="B995">
            <v>79574682</v>
          </cell>
          <cell r="C995">
            <v>39787341</v>
          </cell>
          <cell r="D995">
            <v>6121129</v>
          </cell>
        </row>
        <row r="996">
          <cell r="A996">
            <v>21904</v>
          </cell>
          <cell r="B996">
            <v>-79574682</v>
          </cell>
          <cell r="C996">
            <v>-39787341</v>
          </cell>
          <cell r="D996">
            <v>-6121129</v>
          </cell>
        </row>
        <row r="997">
          <cell r="A997">
            <v>22104</v>
          </cell>
          <cell r="B997">
            <v>0</v>
          </cell>
          <cell r="C997">
            <v>0</v>
          </cell>
          <cell r="D997">
            <v>0</v>
          </cell>
        </row>
        <row r="998">
          <cell r="A998">
            <v>22105</v>
          </cell>
          <cell r="B998">
            <v>0</v>
          </cell>
          <cell r="C998">
            <v>0</v>
          </cell>
          <cell r="D998">
            <v>0</v>
          </cell>
        </row>
        <row r="999">
          <cell r="A999">
            <v>22106</v>
          </cell>
          <cell r="B999">
            <v>0</v>
          </cell>
          <cell r="C999">
            <v>0</v>
          </cell>
          <cell r="D999">
            <v>0</v>
          </cell>
        </row>
        <row r="1000">
          <cell r="A1000">
            <v>22107</v>
          </cell>
          <cell r="B1000">
            <v>0</v>
          </cell>
          <cell r="C1000">
            <v>0</v>
          </cell>
          <cell r="D1000">
            <v>0</v>
          </cell>
        </row>
        <row r="1001">
          <cell r="A1001">
            <v>22108</v>
          </cell>
          <cell r="B1001">
            <v>0</v>
          </cell>
          <cell r="C1001">
            <v>0</v>
          </cell>
          <cell r="D1001">
            <v>0</v>
          </cell>
        </row>
        <row r="1002">
          <cell r="A1002">
            <v>22109</v>
          </cell>
          <cell r="B1002">
            <v>0</v>
          </cell>
          <cell r="C1002">
            <v>0</v>
          </cell>
          <cell r="D1002">
            <v>0</v>
          </cell>
        </row>
        <row r="1003">
          <cell r="A1003">
            <v>22110</v>
          </cell>
          <cell r="B1003">
            <v>0</v>
          </cell>
          <cell r="C1003">
            <v>0</v>
          </cell>
          <cell r="D1003">
            <v>0</v>
          </cell>
        </row>
        <row r="1004">
          <cell r="A1004">
            <v>22111</v>
          </cell>
          <cell r="B1004">
            <v>0</v>
          </cell>
          <cell r="C1004">
            <v>0</v>
          </cell>
          <cell r="D1004">
            <v>0</v>
          </cell>
        </row>
        <row r="1005">
          <cell r="A1005">
            <v>22112</v>
          </cell>
          <cell r="B1005">
            <v>0</v>
          </cell>
          <cell r="C1005">
            <v>0</v>
          </cell>
          <cell r="D1005">
            <v>0</v>
          </cell>
        </row>
        <row r="1006">
          <cell r="A1006">
            <v>22113</v>
          </cell>
          <cell r="B1006">
            <v>0</v>
          </cell>
          <cell r="C1006">
            <v>0</v>
          </cell>
          <cell r="D1006">
            <v>0</v>
          </cell>
        </row>
        <row r="1007">
          <cell r="A1007">
            <v>22114</v>
          </cell>
          <cell r="B1007">
            <v>0</v>
          </cell>
          <cell r="C1007">
            <v>0</v>
          </cell>
          <cell r="D1007">
            <v>0</v>
          </cell>
        </row>
        <row r="1008">
          <cell r="A1008">
            <v>22115</v>
          </cell>
          <cell r="B1008">
            <v>0</v>
          </cell>
          <cell r="C1008">
            <v>0</v>
          </cell>
          <cell r="D1008">
            <v>0</v>
          </cell>
        </row>
        <row r="1009">
          <cell r="A1009">
            <v>22116</v>
          </cell>
          <cell r="B1009">
            <v>0</v>
          </cell>
          <cell r="C1009">
            <v>0</v>
          </cell>
          <cell r="D1009">
            <v>0</v>
          </cell>
        </row>
        <row r="1010">
          <cell r="A1010">
            <v>22117</v>
          </cell>
          <cell r="B1010">
            <v>0</v>
          </cell>
          <cell r="C1010">
            <v>0</v>
          </cell>
          <cell r="D1010">
            <v>0</v>
          </cell>
        </row>
        <row r="1011">
          <cell r="A1011">
            <v>22118</v>
          </cell>
          <cell r="B1011">
            <v>0</v>
          </cell>
          <cell r="C1011">
            <v>0</v>
          </cell>
          <cell r="D1011">
            <v>0</v>
          </cell>
        </row>
        <row r="1012">
          <cell r="A1012">
            <v>22119</v>
          </cell>
          <cell r="B1012">
            <v>0</v>
          </cell>
          <cell r="C1012">
            <v>0</v>
          </cell>
          <cell r="D1012">
            <v>0</v>
          </cell>
        </row>
        <row r="1013">
          <cell r="A1013">
            <v>22120</v>
          </cell>
          <cell r="B1013">
            <v>0</v>
          </cell>
          <cell r="C1013">
            <v>0</v>
          </cell>
          <cell r="D1013">
            <v>0</v>
          </cell>
        </row>
        <row r="1014">
          <cell r="A1014">
            <v>22121</v>
          </cell>
          <cell r="B1014">
            <v>-51605000</v>
          </cell>
          <cell r="C1014">
            <v>-51605000</v>
          </cell>
          <cell r="D1014">
            <v>-51605000</v>
          </cell>
        </row>
        <row r="1015">
          <cell r="A1015">
            <v>22122</v>
          </cell>
          <cell r="B1015">
            <v>0</v>
          </cell>
          <cell r="C1015">
            <v>0</v>
          </cell>
          <cell r="D1015">
            <v>0</v>
          </cell>
        </row>
        <row r="1016">
          <cell r="A1016">
            <v>22124</v>
          </cell>
          <cell r="B1016">
            <v>0</v>
          </cell>
          <cell r="C1016">
            <v>0</v>
          </cell>
          <cell r="D1016">
            <v>0</v>
          </cell>
        </row>
        <row r="1017">
          <cell r="A1017">
            <v>22125</v>
          </cell>
          <cell r="B1017">
            <v>0</v>
          </cell>
          <cell r="C1017">
            <v>0</v>
          </cell>
          <cell r="D1017">
            <v>0</v>
          </cell>
        </row>
        <row r="1018">
          <cell r="A1018">
            <v>22126</v>
          </cell>
          <cell r="B1018">
            <v>-54200000</v>
          </cell>
          <cell r="C1018">
            <v>-54200000</v>
          </cell>
          <cell r="D1018">
            <v>-54200000</v>
          </cell>
        </row>
        <row r="1019">
          <cell r="A1019">
            <v>22128</v>
          </cell>
          <cell r="B1019">
            <v>-250000000</v>
          </cell>
          <cell r="C1019">
            <v>-250000000</v>
          </cell>
          <cell r="D1019">
            <v>-153846154</v>
          </cell>
        </row>
        <row r="1020">
          <cell r="A1020">
            <v>22129</v>
          </cell>
          <cell r="B1020">
            <v>0</v>
          </cell>
          <cell r="C1020">
            <v>0</v>
          </cell>
          <cell r="D1020">
            <v>0</v>
          </cell>
        </row>
        <row r="1021">
          <cell r="A1021">
            <v>22130</v>
          </cell>
          <cell r="B1021">
            <v>0</v>
          </cell>
          <cell r="C1021">
            <v>0</v>
          </cell>
          <cell r="D1021">
            <v>0</v>
          </cell>
        </row>
        <row r="1022">
          <cell r="A1022">
            <v>22131</v>
          </cell>
          <cell r="B1022">
            <v>0</v>
          </cell>
          <cell r="C1022">
            <v>0</v>
          </cell>
          <cell r="D1022">
            <v>0</v>
          </cell>
        </row>
        <row r="1023">
          <cell r="A1023">
            <v>22132</v>
          </cell>
          <cell r="B1023">
            <v>-20000000</v>
          </cell>
          <cell r="C1023">
            <v>-20000000</v>
          </cell>
          <cell r="D1023">
            <v>-20000000</v>
          </cell>
        </row>
        <row r="1024">
          <cell r="A1024">
            <v>22133</v>
          </cell>
          <cell r="B1024">
            <v>0</v>
          </cell>
          <cell r="C1024">
            <v>0</v>
          </cell>
          <cell r="D1024">
            <v>0</v>
          </cell>
        </row>
        <row r="1025">
          <cell r="A1025">
            <v>22134</v>
          </cell>
          <cell r="B1025">
            <v>0</v>
          </cell>
          <cell r="C1025">
            <v>0</v>
          </cell>
          <cell r="D1025">
            <v>-13223077</v>
          </cell>
        </row>
        <row r="1026">
          <cell r="A1026">
            <v>22137</v>
          </cell>
          <cell r="B1026">
            <v>-75000000</v>
          </cell>
          <cell r="C1026">
            <v>-75000000</v>
          </cell>
          <cell r="D1026">
            <v>-75000000</v>
          </cell>
        </row>
        <row r="1027">
          <cell r="A1027">
            <v>22144</v>
          </cell>
          <cell r="B1027">
            <v>0</v>
          </cell>
          <cell r="C1027">
            <v>0</v>
          </cell>
          <cell r="D1027">
            <v>0</v>
          </cell>
        </row>
        <row r="1028">
          <cell r="A1028">
            <v>22145</v>
          </cell>
          <cell r="B1028">
            <v>-85950000</v>
          </cell>
          <cell r="C1028">
            <v>-85950000</v>
          </cell>
          <cell r="D1028">
            <v>-79338462</v>
          </cell>
        </row>
        <row r="1029">
          <cell r="A1029">
            <v>22146</v>
          </cell>
          <cell r="B1029">
            <v>-210000000</v>
          </cell>
          <cell r="C1029">
            <v>-210000000</v>
          </cell>
          <cell r="D1029">
            <v>-210000000</v>
          </cell>
        </row>
        <row r="1030">
          <cell r="A1030">
            <v>22147</v>
          </cell>
          <cell r="B1030">
            <v>-60685000</v>
          </cell>
          <cell r="C1030">
            <v>-60685000</v>
          </cell>
          <cell r="D1030">
            <v>-60685000</v>
          </cell>
        </row>
        <row r="1031">
          <cell r="A1031">
            <v>22148</v>
          </cell>
          <cell r="B1031">
            <v>-86400000</v>
          </cell>
          <cell r="C1031">
            <v>-86400000</v>
          </cell>
          <cell r="D1031">
            <v>-86400000</v>
          </cell>
        </row>
        <row r="1032">
          <cell r="A1032">
            <v>22149</v>
          </cell>
          <cell r="B1032">
            <v>-330000000</v>
          </cell>
          <cell r="C1032">
            <v>-330000000</v>
          </cell>
          <cell r="D1032">
            <v>-330000000</v>
          </cell>
        </row>
        <row r="1033">
          <cell r="A1033">
            <v>22150</v>
          </cell>
          <cell r="B1033">
            <v>0</v>
          </cell>
          <cell r="C1033">
            <v>0</v>
          </cell>
          <cell r="D1033">
            <v>-76923077</v>
          </cell>
        </row>
        <row r="1034">
          <cell r="A1034">
            <v>22151</v>
          </cell>
          <cell r="B1034">
            <v>-250000000</v>
          </cell>
          <cell r="C1034">
            <v>-250000000</v>
          </cell>
          <cell r="D1034">
            <v>-250000000</v>
          </cell>
        </row>
        <row r="1035">
          <cell r="A1035">
            <v>22155</v>
          </cell>
          <cell r="B1035">
            <v>0</v>
          </cell>
          <cell r="C1035">
            <v>0</v>
          </cell>
          <cell r="D1035">
            <v>0</v>
          </cell>
        </row>
        <row r="1036">
          <cell r="A1036">
            <v>22156</v>
          </cell>
          <cell r="B1036">
            <v>0</v>
          </cell>
          <cell r="C1036">
            <v>0</v>
          </cell>
          <cell r="D1036">
            <v>0</v>
          </cell>
        </row>
        <row r="1037">
          <cell r="A1037">
            <v>22157</v>
          </cell>
          <cell r="B1037">
            <v>0</v>
          </cell>
          <cell r="C1037">
            <v>0</v>
          </cell>
          <cell r="D1037">
            <v>0</v>
          </cell>
        </row>
        <row r="1038">
          <cell r="A1038">
            <v>22158</v>
          </cell>
          <cell r="B1038">
            <v>0</v>
          </cell>
          <cell r="C1038">
            <v>0</v>
          </cell>
          <cell r="D1038">
            <v>0</v>
          </cell>
        </row>
        <row r="1039">
          <cell r="A1039">
            <v>22159</v>
          </cell>
          <cell r="B1039">
            <v>0</v>
          </cell>
          <cell r="C1039">
            <v>0</v>
          </cell>
          <cell r="D1039">
            <v>0</v>
          </cell>
        </row>
        <row r="1040">
          <cell r="A1040">
            <v>22160</v>
          </cell>
          <cell r="B1040">
            <v>0</v>
          </cell>
          <cell r="C1040">
            <v>0</v>
          </cell>
          <cell r="D1040">
            <v>0</v>
          </cell>
        </row>
        <row r="1041">
          <cell r="A1041">
            <v>22161</v>
          </cell>
          <cell r="B1041">
            <v>0</v>
          </cell>
          <cell r="C1041">
            <v>0</v>
          </cell>
          <cell r="D1041">
            <v>0</v>
          </cell>
        </row>
        <row r="1042">
          <cell r="A1042">
            <v>22162</v>
          </cell>
          <cell r="B1042">
            <v>-125000000</v>
          </cell>
          <cell r="C1042">
            <v>-125000000</v>
          </cell>
          <cell r="D1042">
            <v>-48076923</v>
          </cell>
        </row>
        <row r="1043">
          <cell r="A1043">
            <v>22163</v>
          </cell>
          <cell r="B1043">
            <v>0</v>
          </cell>
          <cell r="C1043">
            <v>0</v>
          </cell>
          <cell r="D1043">
            <v>0</v>
          </cell>
        </row>
        <row r="1044">
          <cell r="A1044">
            <v>22164</v>
          </cell>
          <cell r="B1044">
            <v>0</v>
          </cell>
          <cell r="C1044">
            <v>0</v>
          </cell>
          <cell r="D1044">
            <v>0</v>
          </cell>
        </row>
        <row r="1045">
          <cell r="A1045">
            <v>22168</v>
          </cell>
          <cell r="B1045">
            <v>0</v>
          </cell>
          <cell r="C1045">
            <v>0</v>
          </cell>
          <cell r="D1045">
            <v>0</v>
          </cell>
        </row>
        <row r="1046">
          <cell r="A1046">
            <v>22401</v>
          </cell>
          <cell r="B1046">
            <v>0</v>
          </cell>
          <cell r="C1046">
            <v>0</v>
          </cell>
          <cell r="D1046">
            <v>0</v>
          </cell>
        </row>
        <row r="1047">
          <cell r="A1047">
            <v>22505</v>
          </cell>
          <cell r="B1047">
            <v>0</v>
          </cell>
          <cell r="C1047">
            <v>0</v>
          </cell>
          <cell r="D1047">
            <v>0</v>
          </cell>
        </row>
        <row r="1048">
          <cell r="A1048">
            <v>22506</v>
          </cell>
          <cell r="B1048">
            <v>0</v>
          </cell>
          <cell r="C1048">
            <v>0</v>
          </cell>
          <cell r="D1048">
            <v>0</v>
          </cell>
        </row>
        <row r="1049">
          <cell r="A1049">
            <v>22507</v>
          </cell>
          <cell r="B1049">
            <v>0</v>
          </cell>
          <cell r="C1049">
            <v>0</v>
          </cell>
          <cell r="D1049">
            <v>0</v>
          </cell>
        </row>
        <row r="1050">
          <cell r="A1050">
            <v>22508</v>
          </cell>
          <cell r="B1050">
            <v>0</v>
          </cell>
          <cell r="C1050">
            <v>0</v>
          </cell>
          <cell r="D1050">
            <v>0</v>
          </cell>
        </row>
        <row r="1051">
          <cell r="A1051">
            <v>22511</v>
          </cell>
          <cell r="B1051">
            <v>0</v>
          </cell>
          <cell r="C1051">
            <v>0</v>
          </cell>
          <cell r="D1051">
            <v>0</v>
          </cell>
        </row>
        <row r="1052">
          <cell r="A1052">
            <v>22512</v>
          </cell>
          <cell r="B1052">
            <v>0</v>
          </cell>
          <cell r="C1052">
            <v>0</v>
          </cell>
          <cell r="D1052">
            <v>0</v>
          </cell>
        </row>
        <row r="1053">
          <cell r="A1053">
            <v>22513</v>
          </cell>
          <cell r="B1053">
            <v>0</v>
          </cell>
          <cell r="C1053">
            <v>0</v>
          </cell>
          <cell r="D1053">
            <v>0</v>
          </cell>
        </row>
        <row r="1054">
          <cell r="A1054">
            <v>22514</v>
          </cell>
          <cell r="B1054">
            <v>0</v>
          </cell>
          <cell r="C1054">
            <v>0</v>
          </cell>
          <cell r="D1054">
            <v>0</v>
          </cell>
        </row>
        <row r="1055">
          <cell r="A1055">
            <v>22544</v>
          </cell>
          <cell r="B1055">
            <v>0</v>
          </cell>
          <cell r="C1055">
            <v>0</v>
          </cell>
          <cell r="D1055">
            <v>0</v>
          </cell>
        </row>
        <row r="1056">
          <cell r="A1056">
            <v>22545</v>
          </cell>
          <cell r="B1056">
            <v>0</v>
          </cell>
          <cell r="C1056">
            <v>0</v>
          </cell>
          <cell r="D1056">
            <v>0</v>
          </cell>
        </row>
        <row r="1057">
          <cell r="A1057">
            <v>22546</v>
          </cell>
          <cell r="B1057">
            <v>-636598</v>
          </cell>
          <cell r="C1057">
            <v>-640527</v>
          </cell>
          <cell r="D1057">
            <v>-683753</v>
          </cell>
        </row>
        <row r="1058">
          <cell r="A1058">
            <v>22601</v>
          </cell>
          <cell r="B1058">
            <v>0</v>
          </cell>
          <cell r="C1058">
            <v>0</v>
          </cell>
          <cell r="D1058">
            <v>0</v>
          </cell>
        </row>
        <row r="1059">
          <cell r="A1059">
            <v>22602</v>
          </cell>
          <cell r="B1059">
            <v>0</v>
          </cell>
          <cell r="C1059">
            <v>0</v>
          </cell>
          <cell r="D1059">
            <v>0</v>
          </cell>
        </row>
        <row r="1060">
          <cell r="A1060">
            <v>22603</v>
          </cell>
          <cell r="B1060">
            <v>0</v>
          </cell>
          <cell r="C1060">
            <v>0</v>
          </cell>
          <cell r="D1060">
            <v>0</v>
          </cell>
        </row>
        <row r="1061">
          <cell r="A1061">
            <v>22628</v>
          </cell>
          <cell r="B1061">
            <v>1529523</v>
          </cell>
          <cell r="C1061">
            <v>1531693</v>
          </cell>
          <cell r="D1061">
            <v>950591</v>
          </cell>
        </row>
        <row r="1062">
          <cell r="A1062">
            <v>22645</v>
          </cell>
          <cell r="B1062">
            <v>0</v>
          </cell>
          <cell r="C1062">
            <v>0</v>
          </cell>
          <cell r="D1062">
            <v>0</v>
          </cell>
        </row>
        <row r="1063">
          <cell r="A1063">
            <v>22646</v>
          </cell>
          <cell r="B1063">
            <v>441757</v>
          </cell>
          <cell r="C1063">
            <v>445114</v>
          </cell>
          <cell r="D1063">
            <v>482039</v>
          </cell>
        </row>
        <row r="1064">
          <cell r="A1064">
            <v>22647</v>
          </cell>
          <cell r="B1064">
            <v>845678</v>
          </cell>
          <cell r="C1064">
            <v>847782</v>
          </cell>
          <cell r="D1064">
            <v>870922</v>
          </cell>
        </row>
        <row r="1065">
          <cell r="A1065">
            <v>22649</v>
          </cell>
          <cell r="B1065">
            <v>1494398</v>
          </cell>
          <cell r="C1065">
            <v>1505473</v>
          </cell>
          <cell r="D1065">
            <v>1627299</v>
          </cell>
        </row>
        <row r="1066">
          <cell r="A1066">
            <v>22650</v>
          </cell>
          <cell r="B1066">
            <v>59631</v>
          </cell>
          <cell r="C1066">
            <v>63625</v>
          </cell>
          <cell r="D1066">
            <v>107549</v>
          </cell>
        </row>
        <row r="1067">
          <cell r="A1067">
            <v>22812</v>
          </cell>
          <cell r="B1067">
            <v>-16297564</v>
          </cell>
          <cell r="C1067">
            <v>-16130898</v>
          </cell>
          <cell r="D1067">
            <v>-14446910</v>
          </cell>
        </row>
        <row r="1068">
          <cell r="A1068">
            <v>22821</v>
          </cell>
          <cell r="B1068">
            <v>-8571498</v>
          </cell>
          <cell r="C1068">
            <v>-9302524</v>
          </cell>
          <cell r="D1068">
            <v>-10919998</v>
          </cell>
        </row>
        <row r="1069">
          <cell r="A1069">
            <v>22822</v>
          </cell>
          <cell r="B1069">
            <v>-10523827</v>
          </cell>
          <cell r="C1069">
            <v>-10145460</v>
          </cell>
          <cell r="D1069">
            <v>-9553491</v>
          </cell>
        </row>
        <row r="1070">
          <cell r="A1070">
            <v>22823</v>
          </cell>
          <cell r="B1070">
            <v>574836</v>
          </cell>
          <cell r="C1070">
            <v>570245</v>
          </cell>
          <cell r="D1070">
            <v>523742</v>
          </cell>
        </row>
        <row r="1071">
          <cell r="A1071">
            <v>22824</v>
          </cell>
          <cell r="B1071">
            <v>-840220</v>
          </cell>
          <cell r="C1071">
            <v>-788184</v>
          </cell>
          <cell r="D1071">
            <v>-942837</v>
          </cell>
        </row>
        <row r="1072">
          <cell r="A1072">
            <v>22825</v>
          </cell>
          <cell r="B1072">
            <v>0</v>
          </cell>
          <cell r="C1072">
            <v>0</v>
          </cell>
          <cell r="D1072">
            <v>0</v>
          </cell>
        </row>
        <row r="1073">
          <cell r="A1073">
            <v>22826</v>
          </cell>
          <cell r="B1073">
            <v>0</v>
          </cell>
          <cell r="C1073">
            <v>0</v>
          </cell>
          <cell r="D1073">
            <v>0</v>
          </cell>
        </row>
        <row r="1074">
          <cell r="A1074">
            <v>22830</v>
          </cell>
          <cell r="B1074">
            <v>30405113</v>
          </cell>
          <cell r="C1074">
            <v>15202556</v>
          </cell>
          <cell r="D1074">
            <v>2338855</v>
          </cell>
        </row>
        <row r="1075">
          <cell r="A1075">
            <v>22831</v>
          </cell>
          <cell r="B1075">
            <v>-79770337</v>
          </cell>
          <cell r="C1075">
            <v>-39885168</v>
          </cell>
          <cell r="D1075">
            <v>-6136180</v>
          </cell>
        </row>
        <row r="1076">
          <cell r="A1076">
            <v>22832</v>
          </cell>
          <cell r="B1076">
            <v>-223314</v>
          </cell>
          <cell r="C1076">
            <v>-111657</v>
          </cell>
          <cell r="D1076">
            <v>-17178</v>
          </cell>
        </row>
        <row r="1077">
          <cell r="A1077">
            <v>22833</v>
          </cell>
          <cell r="B1077">
            <v>-5352715</v>
          </cell>
          <cell r="C1077">
            <v>-5331298</v>
          </cell>
          <cell r="D1077">
            <v>-5174975</v>
          </cell>
        </row>
        <row r="1078">
          <cell r="A1078">
            <v>22834</v>
          </cell>
          <cell r="B1078">
            <v>-85040892</v>
          </cell>
          <cell r="C1078">
            <v>-84724529</v>
          </cell>
          <cell r="D1078">
            <v>-82038313</v>
          </cell>
        </row>
        <row r="1079">
          <cell r="A1079">
            <v>22835</v>
          </cell>
          <cell r="B1079">
            <v>-19982915</v>
          </cell>
          <cell r="C1079">
            <v>-18055056</v>
          </cell>
          <cell r="D1079">
            <v>-17060611</v>
          </cell>
        </row>
        <row r="1080">
          <cell r="A1080">
            <v>22836</v>
          </cell>
          <cell r="B1080">
            <v>-9655024</v>
          </cell>
          <cell r="C1080">
            <v>-4827512</v>
          </cell>
          <cell r="D1080">
            <v>-742694</v>
          </cell>
        </row>
        <row r="1081">
          <cell r="A1081">
            <v>22837</v>
          </cell>
          <cell r="B1081">
            <v>-39091611</v>
          </cell>
          <cell r="C1081">
            <v>-19545805</v>
          </cell>
          <cell r="D1081">
            <v>-3007047</v>
          </cell>
        </row>
        <row r="1082">
          <cell r="A1082">
            <v>22838</v>
          </cell>
          <cell r="B1082">
            <v>-807426</v>
          </cell>
          <cell r="C1082">
            <v>-403713</v>
          </cell>
          <cell r="D1082">
            <v>-62110</v>
          </cell>
        </row>
        <row r="1083">
          <cell r="A1083">
            <v>22901</v>
          </cell>
          <cell r="B1083">
            <v>0</v>
          </cell>
          <cell r="C1083">
            <v>0</v>
          </cell>
          <cell r="D1083">
            <v>0</v>
          </cell>
        </row>
        <row r="1084">
          <cell r="A1084">
            <v>22902</v>
          </cell>
          <cell r="B1084">
            <v>0</v>
          </cell>
          <cell r="C1084">
            <v>0</v>
          </cell>
          <cell r="D1084">
            <v>0</v>
          </cell>
        </row>
        <row r="1085">
          <cell r="A1085">
            <v>23000</v>
          </cell>
          <cell r="B1085">
            <v>-221309</v>
          </cell>
          <cell r="C1085">
            <v>-289259</v>
          </cell>
          <cell r="D1085">
            <v>-181889</v>
          </cell>
        </row>
        <row r="1086">
          <cell r="A1086">
            <v>23001</v>
          </cell>
          <cell r="B1086">
            <v>-26389915</v>
          </cell>
          <cell r="C1086">
            <v>-22552307</v>
          </cell>
          <cell r="D1086">
            <v>-19314254</v>
          </cell>
        </row>
        <row r="1087">
          <cell r="A1087">
            <v>23004</v>
          </cell>
          <cell r="B1087">
            <v>0</v>
          </cell>
          <cell r="C1087">
            <v>0</v>
          </cell>
          <cell r="D1087">
            <v>0</v>
          </cell>
        </row>
        <row r="1088">
          <cell r="A1088">
            <v>23005</v>
          </cell>
          <cell r="B1088">
            <v>0</v>
          </cell>
          <cell r="C1088">
            <v>0</v>
          </cell>
          <cell r="D1088">
            <v>0</v>
          </cell>
        </row>
        <row r="1089">
          <cell r="A1089">
            <v>23158</v>
          </cell>
          <cell r="B1089">
            <v>0</v>
          </cell>
          <cell r="C1089">
            <v>0</v>
          </cell>
          <cell r="D1089">
            <v>0</v>
          </cell>
        </row>
        <row r="1090">
          <cell r="A1090">
            <v>23175</v>
          </cell>
          <cell r="B1090">
            <v>0</v>
          </cell>
          <cell r="C1090">
            <v>0</v>
          </cell>
          <cell r="D1090">
            <v>0</v>
          </cell>
        </row>
        <row r="1091">
          <cell r="A1091">
            <v>23176</v>
          </cell>
          <cell r="B1091">
            <v>0</v>
          </cell>
          <cell r="C1091">
            <v>0</v>
          </cell>
          <cell r="D1091">
            <v>0</v>
          </cell>
        </row>
        <row r="1092">
          <cell r="A1092">
            <v>23177</v>
          </cell>
          <cell r="B1092">
            <v>0</v>
          </cell>
          <cell r="C1092">
            <v>0</v>
          </cell>
          <cell r="D1092">
            <v>-28494223</v>
          </cell>
        </row>
        <row r="1093">
          <cell r="A1093">
            <v>23178</v>
          </cell>
          <cell r="B1093">
            <v>-3120800</v>
          </cell>
          <cell r="C1093">
            <v>-1560400</v>
          </cell>
          <cell r="D1093">
            <v>-43411223</v>
          </cell>
        </row>
        <row r="1094">
          <cell r="A1094">
            <v>23179</v>
          </cell>
          <cell r="B1094">
            <v>-1159200</v>
          </cell>
          <cell r="C1094">
            <v>-579600</v>
          </cell>
          <cell r="D1094">
            <v>2603138</v>
          </cell>
        </row>
        <row r="1095">
          <cell r="A1095">
            <v>23190</v>
          </cell>
          <cell r="B1095">
            <v>0</v>
          </cell>
          <cell r="C1095">
            <v>0</v>
          </cell>
          <cell r="D1095">
            <v>0</v>
          </cell>
        </row>
        <row r="1096">
          <cell r="A1096">
            <v>23201</v>
          </cell>
          <cell r="B1096">
            <v>-26437105</v>
          </cell>
          <cell r="C1096">
            <v>-42073311</v>
          </cell>
          <cell r="D1096">
            <v>-13168600</v>
          </cell>
        </row>
        <row r="1097">
          <cell r="A1097">
            <v>23202</v>
          </cell>
          <cell r="B1097">
            <v>-11229089</v>
          </cell>
          <cell r="C1097">
            <v>-12845215</v>
          </cell>
          <cell r="D1097">
            <v>-14569606</v>
          </cell>
        </row>
        <row r="1098">
          <cell r="A1098">
            <v>23203</v>
          </cell>
          <cell r="B1098">
            <v>-14496102</v>
          </cell>
          <cell r="C1098">
            <v>-15908388</v>
          </cell>
          <cell r="D1098">
            <v>-18734396</v>
          </cell>
        </row>
        <row r="1099">
          <cell r="A1099">
            <v>23204</v>
          </cell>
          <cell r="B1099">
            <v>-1510</v>
          </cell>
          <cell r="C1099">
            <v>-1510</v>
          </cell>
          <cell r="D1099">
            <v>-1453</v>
          </cell>
        </row>
        <row r="1100">
          <cell r="A1100">
            <v>23205</v>
          </cell>
          <cell r="B1100">
            <v>-47534415</v>
          </cell>
          <cell r="C1100">
            <v>-45574758</v>
          </cell>
          <cell r="D1100">
            <v>-28526322</v>
          </cell>
        </row>
        <row r="1101">
          <cell r="A1101">
            <v>23206</v>
          </cell>
          <cell r="B1101">
            <v>-6128459</v>
          </cell>
          <cell r="C1101">
            <v>-6061854</v>
          </cell>
          <cell r="D1101">
            <v>-7220281</v>
          </cell>
        </row>
        <row r="1102">
          <cell r="A1102">
            <v>23207</v>
          </cell>
          <cell r="B1102">
            <v>-17895</v>
          </cell>
          <cell r="C1102">
            <v>-18492</v>
          </cell>
          <cell r="D1102">
            <v>-45885</v>
          </cell>
        </row>
        <row r="1103">
          <cell r="A1103">
            <v>23208</v>
          </cell>
          <cell r="B1103">
            <v>0</v>
          </cell>
          <cell r="C1103">
            <v>0</v>
          </cell>
          <cell r="D1103">
            <v>0</v>
          </cell>
        </row>
        <row r="1104">
          <cell r="A1104">
            <v>23209</v>
          </cell>
          <cell r="B1104">
            <v>-8017413</v>
          </cell>
          <cell r="C1104">
            <v>-7437849</v>
          </cell>
          <cell r="D1104">
            <v>-4345746</v>
          </cell>
        </row>
        <row r="1105">
          <cell r="A1105">
            <v>23210</v>
          </cell>
          <cell r="B1105">
            <v>-3188009</v>
          </cell>
          <cell r="C1105">
            <v>-2582659</v>
          </cell>
          <cell r="D1105">
            <v>-3187728</v>
          </cell>
        </row>
        <row r="1106">
          <cell r="A1106">
            <v>23211</v>
          </cell>
          <cell r="B1106">
            <v>-5063924</v>
          </cell>
          <cell r="C1106">
            <v>-4346124</v>
          </cell>
          <cell r="D1106">
            <v>-3548597</v>
          </cell>
        </row>
        <row r="1107">
          <cell r="A1107">
            <v>23212</v>
          </cell>
          <cell r="B1107">
            <v>-122066</v>
          </cell>
          <cell r="C1107">
            <v>-81054</v>
          </cell>
          <cell r="D1107">
            <v>-337138</v>
          </cell>
        </row>
        <row r="1108">
          <cell r="A1108">
            <v>23213</v>
          </cell>
          <cell r="B1108">
            <v>-213037</v>
          </cell>
          <cell r="C1108">
            <v>-204754</v>
          </cell>
          <cell r="D1108">
            <v>-253800</v>
          </cell>
        </row>
        <row r="1109">
          <cell r="A1109">
            <v>23214</v>
          </cell>
          <cell r="B1109">
            <v>13298</v>
          </cell>
          <cell r="C1109">
            <v>13310</v>
          </cell>
          <cell r="D1109">
            <v>12806</v>
          </cell>
        </row>
        <row r="1110">
          <cell r="A1110">
            <v>23215</v>
          </cell>
          <cell r="B1110">
            <v>-28824075</v>
          </cell>
          <cell r="C1110">
            <v>-34465800</v>
          </cell>
          <cell r="D1110">
            <v>-38834336</v>
          </cell>
        </row>
        <row r="1111">
          <cell r="A1111">
            <v>23216</v>
          </cell>
          <cell r="B1111">
            <v>0</v>
          </cell>
          <cell r="C1111">
            <v>0</v>
          </cell>
          <cell r="D1111">
            <v>0</v>
          </cell>
        </row>
        <row r="1112">
          <cell r="A1112">
            <v>23217</v>
          </cell>
          <cell r="B1112">
            <v>0</v>
          </cell>
          <cell r="C1112">
            <v>0</v>
          </cell>
          <cell r="D1112">
            <v>0</v>
          </cell>
        </row>
        <row r="1113">
          <cell r="A1113">
            <v>23218</v>
          </cell>
          <cell r="B1113">
            <v>-33628</v>
          </cell>
          <cell r="C1113">
            <v>-38042</v>
          </cell>
          <cell r="D1113">
            <v>-38292</v>
          </cell>
        </row>
        <row r="1114">
          <cell r="A1114">
            <v>23219</v>
          </cell>
          <cell r="B1114">
            <v>0</v>
          </cell>
          <cell r="C1114">
            <v>0</v>
          </cell>
          <cell r="D1114">
            <v>0</v>
          </cell>
        </row>
        <row r="1115">
          <cell r="A1115">
            <v>23220</v>
          </cell>
          <cell r="B1115">
            <v>2081</v>
          </cell>
          <cell r="C1115">
            <v>2026</v>
          </cell>
          <cell r="D1115">
            <v>1929</v>
          </cell>
        </row>
        <row r="1116">
          <cell r="A1116">
            <v>23221</v>
          </cell>
          <cell r="B1116">
            <v>-1567998</v>
          </cell>
          <cell r="C1116">
            <v>-1516307</v>
          </cell>
          <cell r="D1116">
            <v>-1334442</v>
          </cell>
        </row>
        <row r="1117">
          <cell r="A1117">
            <v>23222</v>
          </cell>
          <cell r="B1117">
            <v>0</v>
          </cell>
          <cell r="C1117">
            <v>0</v>
          </cell>
          <cell r="D1117">
            <v>0</v>
          </cell>
        </row>
        <row r="1118">
          <cell r="A1118">
            <v>23223</v>
          </cell>
          <cell r="B1118">
            <v>24678</v>
          </cell>
          <cell r="C1118">
            <v>24732</v>
          </cell>
          <cell r="D1118">
            <v>24482</v>
          </cell>
        </row>
        <row r="1119">
          <cell r="A1119">
            <v>23224</v>
          </cell>
          <cell r="B1119">
            <v>0</v>
          </cell>
          <cell r="C1119">
            <v>0</v>
          </cell>
          <cell r="D1119">
            <v>0</v>
          </cell>
        </row>
        <row r="1120">
          <cell r="A1120">
            <v>23229</v>
          </cell>
          <cell r="B1120">
            <v>0</v>
          </cell>
          <cell r="C1120">
            <v>0</v>
          </cell>
          <cell r="D1120">
            <v>0</v>
          </cell>
        </row>
        <row r="1121">
          <cell r="A1121">
            <v>23230</v>
          </cell>
          <cell r="B1121">
            <v>0</v>
          </cell>
          <cell r="C1121">
            <v>-862</v>
          </cell>
          <cell r="D1121">
            <v>-1748</v>
          </cell>
        </row>
        <row r="1122">
          <cell r="A1122">
            <v>23231</v>
          </cell>
          <cell r="B1122">
            <v>0</v>
          </cell>
          <cell r="C1122">
            <v>0</v>
          </cell>
          <cell r="D1122">
            <v>-1023</v>
          </cell>
        </row>
        <row r="1123">
          <cell r="A1123">
            <v>23232</v>
          </cell>
          <cell r="B1123">
            <v>-50</v>
          </cell>
          <cell r="C1123">
            <v>-38</v>
          </cell>
          <cell r="D1123">
            <v>-705</v>
          </cell>
        </row>
        <row r="1124">
          <cell r="A1124">
            <v>23233</v>
          </cell>
          <cell r="B1124">
            <v>16699</v>
          </cell>
          <cell r="C1124">
            <v>16704</v>
          </cell>
          <cell r="D1124">
            <v>16757</v>
          </cell>
        </row>
        <row r="1125">
          <cell r="A1125">
            <v>23234</v>
          </cell>
          <cell r="B1125">
            <v>-2119963</v>
          </cell>
          <cell r="C1125">
            <v>-1900460</v>
          </cell>
          <cell r="D1125">
            <v>-2020279</v>
          </cell>
        </row>
        <row r="1126">
          <cell r="A1126">
            <v>23236</v>
          </cell>
          <cell r="B1126">
            <v>0</v>
          </cell>
          <cell r="C1126">
            <v>0</v>
          </cell>
          <cell r="D1126">
            <v>0</v>
          </cell>
        </row>
        <row r="1127">
          <cell r="A1127">
            <v>23237</v>
          </cell>
          <cell r="B1127">
            <v>0</v>
          </cell>
          <cell r="C1127">
            <v>0</v>
          </cell>
          <cell r="D1127">
            <v>0</v>
          </cell>
        </row>
        <row r="1128">
          <cell r="A1128">
            <v>23238</v>
          </cell>
          <cell r="B1128">
            <v>0</v>
          </cell>
          <cell r="C1128">
            <v>0</v>
          </cell>
          <cell r="D1128">
            <v>0</v>
          </cell>
        </row>
        <row r="1129">
          <cell r="A1129">
            <v>23239</v>
          </cell>
          <cell r="B1129">
            <v>0</v>
          </cell>
          <cell r="C1129">
            <v>0</v>
          </cell>
          <cell r="D1129">
            <v>0</v>
          </cell>
        </row>
        <row r="1130">
          <cell r="A1130">
            <v>23240</v>
          </cell>
          <cell r="B1130">
            <v>-5</v>
          </cell>
          <cell r="C1130">
            <v>-3</v>
          </cell>
          <cell r="D1130">
            <v>-11802</v>
          </cell>
        </row>
        <row r="1131">
          <cell r="A1131">
            <v>23241</v>
          </cell>
          <cell r="B1131">
            <v>0</v>
          </cell>
          <cell r="C1131">
            <v>0</v>
          </cell>
          <cell r="D1131">
            <v>-396</v>
          </cell>
        </row>
        <row r="1132">
          <cell r="A1132">
            <v>23242</v>
          </cell>
          <cell r="B1132">
            <v>0</v>
          </cell>
          <cell r="C1132">
            <v>0</v>
          </cell>
          <cell r="D1132">
            <v>-7272</v>
          </cell>
        </row>
        <row r="1133">
          <cell r="A1133">
            <v>23243</v>
          </cell>
          <cell r="B1133">
            <v>-9805</v>
          </cell>
          <cell r="C1133">
            <v>-9800</v>
          </cell>
          <cell r="D1133">
            <v>-9098</v>
          </cell>
        </row>
        <row r="1134">
          <cell r="A1134">
            <v>23244</v>
          </cell>
          <cell r="B1134">
            <v>1428</v>
          </cell>
          <cell r="C1134">
            <v>1299</v>
          </cell>
          <cell r="D1134">
            <v>166363</v>
          </cell>
        </row>
        <row r="1135">
          <cell r="A1135">
            <v>23245</v>
          </cell>
          <cell r="B1135">
            <v>0</v>
          </cell>
          <cell r="C1135">
            <v>0</v>
          </cell>
          <cell r="D1135">
            <v>0</v>
          </cell>
        </row>
        <row r="1136">
          <cell r="A1136">
            <v>23246</v>
          </cell>
          <cell r="B1136">
            <v>0</v>
          </cell>
          <cell r="C1136">
            <v>0</v>
          </cell>
          <cell r="D1136">
            <v>-232</v>
          </cell>
        </row>
        <row r="1137">
          <cell r="A1137">
            <v>23247</v>
          </cell>
          <cell r="B1137">
            <v>-6823</v>
          </cell>
          <cell r="C1137">
            <v>-7130</v>
          </cell>
          <cell r="D1137">
            <v>-7777</v>
          </cell>
        </row>
        <row r="1138">
          <cell r="A1138">
            <v>23248</v>
          </cell>
          <cell r="B1138">
            <v>0</v>
          </cell>
          <cell r="C1138">
            <v>0</v>
          </cell>
          <cell r="D1138">
            <v>0</v>
          </cell>
        </row>
        <row r="1139">
          <cell r="A1139">
            <v>23250</v>
          </cell>
          <cell r="B1139">
            <v>0</v>
          </cell>
          <cell r="C1139">
            <v>0</v>
          </cell>
          <cell r="D1139">
            <v>0</v>
          </cell>
        </row>
        <row r="1140">
          <cell r="A1140">
            <v>23251</v>
          </cell>
          <cell r="B1140">
            <v>0</v>
          </cell>
          <cell r="C1140">
            <v>0</v>
          </cell>
          <cell r="D1140">
            <v>0</v>
          </cell>
        </row>
        <row r="1141">
          <cell r="A1141">
            <v>23252</v>
          </cell>
          <cell r="B1141">
            <v>0</v>
          </cell>
          <cell r="C1141">
            <v>0</v>
          </cell>
          <cell r="D1141">
            <v>0</v>
          </cell>
        </row>
        <row r="1142">
          <cell r="A1142">
            <v>23253</v>
          </cell>
          <cell r="B1142">
            <v>12593</v>
          </cell>
          <cell r="C1142">
            <v>12593</v>
          </cell>
          <cell r="D1142">
            <v>12593</v>
          </cell>
        </row>
        <row r="1143">
          <cell r="A1143">
            <v>23255</v>
          </cell>
          <cell r="B1143">
            <v>0</v>
          </cell>
          <cell r="C1143">
            <v>0</v>
          </cell>
          <cell r="D1143">
            <v>0</v>
          </cell>
        </row>
        <row r="1144">
          <cell r="A1144">
            <v>23256</v>
          </cell>
          <cell r="B1144">
            <v>0</v>
          </cell>
          <cell r="C1144">
            <v>0</v>
          </cell>
          <cell r="D1144">
            <v>0</v>
          </cell>
        </row>
        <row r="1145">
          <cell r="A1145">
            <v>23271</v>
          </cell>
          <cell r="B1145">
            <v>0</v>
          </cell>
          <cell r="C1145">
            <v>0</v>
          </cell>
          <cell r="D1145">
            <v>0</v>
          </cell>
        </row>
        <row r="1146">
          <cell r="A1146">
            <v>23272</v>
          </cell>
          <cell r="B1146">
            <v>-607011</v>
          </cell>
          <cell r="C1146">
            <v>-303505</v>
          </cell>
          <cell r="D1146">
            <v>-142609</v>
          </cell>
        </row>
        <row r="1147">
          <cell r="A1147">
            <v>23273</v>
          </cell>
          <cell r="B1147">
            <v>-569923</v>
          </cell>
          <cell r="C1147">
            <v>-284962</v>
          </cell>
          <cell r="D1147">
            <v>-101075</v>
          </cell>
        </row>
        <row r="1148">
          <cell r="A1148">
            <v>23280</v>
          </cell>
          <cell r="B1148">
            <v>0</v>
          </cell>
          <cell r="C1148">
            <v>-249242</v>
          </cell>
          <cell r="D1148">
            <v>-235768</v>
          </cell>
        </row>
        <row r="1149">
          <cell r="A1149">
            <v>23281</v>
          </cell>
          <cell r="B1149">
            <v>-363280</v>
          </cell>
          <cell r="C1149">
            <v>-1468677</v>
          </cell>
          <cell r="D1149">
            <v>-1046548</v>
          </cell>
        </row>
        <row r="1150">
          <cell r="A1150">
            <v>23309</v>
          </cell>
          <cell r="B1150">
            <v>0</v>
          </cell>
          <cell r="C1150">
            <v>0</v>
          </cell>
          <cell r="D1150">
            <v>0</v>
          </cell>
        </row>
        <row r="1151">
          <cell r="A1151">
            <v>23401</v>
          </cell>
          <cell r="B1151">
            <v>0</v>
          </cell>
          <cell r="C1151">
            <v>0</v>
          </cell>
          <cell r="D1151">
            <v>0</v>
          </cell>
        </row>
        <row r="1152">
          <cell r="A1152">
            <v>23402</v>
          </cell>
          <cell r="B1152">
            <v>-6446710</v>
          </cell>
          <cell r="C1152">
            <v>-8042967</v>
          </cell>
          <cell r="D1152">
            <v>-8405423</v>
          </cell>
        </row>
        <row r="1153">
          <cell r="A1153">
            <v>23403</v>
          </cell>
          <cell r="B1153">
            <v>0</v>
          </cell>
          <cell r="C1153">
            <v>0</v>
          </cell>
          <cell r="D1153">
            <v>0</v>
          </cell>
        </row>
        <row r="1154">
          <cell r="A1154">
            <v>23404</v>
          </cell>
          <cell r="B1154">
            <v>0</v>
          </cell>
          <cell r="C1154">
            <v>0</v>
          </cell>
          <cell r="D1154">
            <v>-1074</v>
          </cell>
        </row>
        <row r="1155">
          <cell r="A1155">
            <v>23405</v>
          </cell>
          <cell r="B1155">
            <v>0</v>
          </cell>
          <cell r="C1155">
            <v>0</v>
          </cell>
          <cell r="D1155">
            <v>0</v>
          </cell>
        </row>
        <row r="1156">
          <cell r="A1156">
            <v>23409</v>
          </cell>
          <cell r="B1156">
            <v>-4423161</v>
          </cell>
          <cell r="C1156">
            <v>-4451989</v>
          </cell>
          <cell r="D1156">
            <v>-6139532</v>
          </cell>
        </row>
        <row r="1157">
          <cell r="A1157">
            <v>23410</v>
          </cell>
          <cell r="B1157">
            <v>0</v>
          </cell>
          <cell r="C1157">
            <v>0</v>
          </cell>
          <cell r="D1157">
            <v>-1702</v>
          </cell>
        </row>
        <row r="1158">
          <cell r="A1158">
            <v>23411</v>
          </cell>
          <cell r="B1158">
            <v>0</v>
          </cell>
          <cell r="C1158">
            <v>0</v>
          </cell>
          <cell r="D1158">
            <v>0</v>
          </cell>
        </row>
        <row r="1159">
          <cell r="A1159">
            <v>23416</v>
          </cell>
          <cell r="B1159">
            <v>0</v>
          </cell>
          <cell r="C1159">
            <v>0</v>
          </cell>
          <cell r="D1159">
            <v>0</v>
          </cell>
        </row>
        <row r="1160">
          <cell r="A1160">
            <v>23421</v>
          </cell>
          <cell r="B1160">
            <v>0</v>
          </cell>
          <cell r="C1160">
            <v>0</v>
          </cell>
          <cell r="D1160">
            <v>0</v>
          </cell>
        </row>
        <row r="1161">
          <cell r="A1161">
            <v>23422</v>
          </cell>
          <cell r="B1161">
            <v>-341025</v>
          </cell>
          <cell r="C1161">
            <v>-980394</v>
          </cell>
          <cell r="D1161">
            <v>-870387</v>
          </cell>
        </row>
        <row r="1162">
          <cell r="A1162">
            <v>23423</v>
          </cell>
          <cell r="B1162">
            <v>0</v>
          </cell>
          <cell r="C1162">
            <v>0</v>
          </cell>
          <cell r="D1162">
            <v>0</v>
          </cell>
        </row>
        <row r="1163">
          <cell r="A1163">
            <v>23424</v>
          </cell>
          <cell r="B1163">
            <v>0</v>
          </cell>
          <cell r="C1163">
            <v>0</v>
          </cell>
          <cell r="D1163">
            <v>0</v>
          </cell>
        </row>
        <row r="1164">
          <cell r="A1164">
            <v>23425</v>
          </cell>
          <cell r="B1164">
            <v>0</v>
          </cell>
          <cell r="C1164">
            <v>0</v>
          </cell>
          <cell r="D1164">
            <v>0</v>
          </cell>
        </row>
        <row r="1165">
          <cell r="A1165">
            <v>23426</v>
          </cell>
          <cell r="B1165">
            <v>0</v>
          </cell>
          <cell r="C1165">
            <v>0</v>
          </cell>
          <cell r="D1165">
            <v>0</v>
          </cell>
        </row>
        <row r="1166">
          <cell r="A1166">
            <v>23427</v>
          </cell>
          <cell r="B1166">
            <v>0</v>
          </cell>
          <cell r="C1166">
            <v>0</v>
          </cell>
          <cell r="D1166">
            <v>0</v>
          </cell>
        </row>
        <row r="1167">
          <cell r="A1167">
            <v>23450</v>
          </cell>
          <cell r="B1167">
            <v>-623099</v>
          </cell>
          <cell r="C1167">
            <v>-495570</v>
          </cell>
          <cell r="D1167">
            <v>-412013</v>
          </cell>
        </row>
        <row r="1168">
          <cell r="A1168">
            <v>23452</v>
          </cell>
          <cell r="B1168">
            <v>0</v>
          </cell>
          <cell r="C1168">
            <v>0</v>
          </cell>
          <cell r="D1168">
            <v>0</v>
          </cell>
        </row>
        <row r="1169">
          <cell r="A1169">
            <v>23455</v>
          </cell>
          <cell r="B1169">
            <v>0</v>
          </cell>
          <cell r="C1169">
            <v>0</v>
          </cell>
          <cell r="D1169">
            <v>0</v>
          </cell>
        </row>
        <row r="1170">
          <cell r="A1170">
            <v>23500</v>
          </cell>
          <cell r="B1170">
            <v>-95425232</v>
          </cell>
          <cell r="C1170">
            <v>-94746678</v>
          </cell>
          <cell r="D1170">
            <v>-89771890</v>
          </cell>
        </row>
        <row r="1171">
          <cell r="A1171">
            <v>23501</v>
          </cell>
          <cell r="B1171">
            <v>0</v>
          </cell>
          <cell r="C1171">
            <v>0</v>
          </cell>
          <cell r="D1171">
            <v>0</v>
          </cell>
        </row>
        <row r="1172">
          <cell r="A1172">
            <v>23502</v>
          </cell>
          <cell r="B1172">
            <v>0</v>
          </cell>
          <cell r="C1172">
            <v>0</v>
          </cell>
          <cell r="D1172">
            <v>0</v>
          </cell>
        </row>
        <row r="1173">
          <cell r="A1173">
            <v>23600</v>
          </cell>
          <cell r="B1173">
            <v>0</v>
          </cell>
          <cell r="C1173">
            <v>-1241360</v>
          </cell>
          <cell r="D1173">
            <v>-2100762</v>
          </cell>
        </row>
        <row r="1174">
          <cell r="A1174">
            <v>23601</v>
          </cell>
          <cell r="B1174">
            <v>0</v>
          </cell>
          <cell r="C1174">
            <v>-970140</v>
          </cell>
          <cell r="D1174">
            <v>4965453</v>
          </cell>
        </row>
        <row r="1175">
          <cell r="A1175">
            <v>23602</v>
          </cell>
          <cell r="B1175">
            <v>0</v>
          </cell>
          <cell r="C1175">
            <v>557828</v>
          </cell>
          <cell r="D1175">
            <v>-2211170</v>
          </cell>
        </row>
        <row r="1176">
          <cell r="A1176">
            <v>23603</v>
          </cell>
          <cell r="B1176">
            <v>-2177</v>
          </cell>
          <cell r="C1176">
            <v>-1831</v>
          </cell>
          <cell r="D1176">
            <v>-30773</v>
          </cell>
        </row>
        <row r="1177">
          <cell r="A1177">
            <v>23604</v>
          </cell>
          <cell r="B1177">
            <v>-500597</v>
          </cell>
          <cell r="C1177">
            <v>-461410</v>
          </cell>
          <cell r="D1177">
            <v>-381349</v>
          </cell>
        </row>
        <row r="1178">
          <cell r="A1178">
            <v>23605</v>
          </cell>
          <cell r="B1178">
            <v>0</v>
          </cell>
          <cell r="C1178">
            <v>0</v>
          </cell>
          <cell r="D1178">
            <v>0</v>
          </cell>
        </row>
        <row r="1179">
          <cell r="A1179">
            <v>23606</v>
          </cell>
          <cell r="B1179">
            <v>-1672428</v>
          </cell>
          <cell r="C1179">
            <v>-1284082</v>
          </cell>
          <cell r="D1179">
            <v>-1715780</v>
          </cell>
        </row>
        <row r="1180">
          <cell r="A1180">
            <v>23607</v>
          </cell>
          <cell r="B1180">
            <v>-87936</v>
          </cell>
          <cell r="C1180">
            <v>-87936</v>
          </cell>
          <cell r="D1180">
            <v>-87936</v>
          </cell>
        </row>
        <row r="1181">
          <cell r="A1181">
            <v>23608</v>
          </cell>
          <cell r="B1181">
            <v>-1</v>
          </cell>
          <cell r="C1181">
            <v>-1</v>
          </cell>
          <cell r="D1181">
            <v>-1</v>
          </cell>
        </row>
        <row r="1182">
          <cell r="A1182">
            <v>23609</v>
          </cell>
          <cell r="B1182">
            <v>0</v>
          </cell>
          <cell r="C1182">
            <v>0</v>
          </cell>
          <cell r="D1182">
            <v>0</v>
          </cell>
        </row>
        <row r="1183">
          <cell r="A1183">
            <v>23610</v>
          </cell>
          <cell r="B1183">
            <v>0</v>
          </cell>
          <cell r="C1183">
            <v>0</v>
          </cell>
          <cell r="D1183">
            <v>0</v>
          </cell>
        </row>
        <row r="1184">
          <cell r="A1184">
            <v>23611</v>
          </cell>
          <cell r="B1184">
            <v>0</v>
          </cell>
          <cell r="C1184">
            <v>1925258</v>
          </cell>
          <cell r="D1184">
            <v>-16325209</v>
          </cell>
        </row>
        <row r="1185">
          <cell r="A1185">
            <v>23612</v>
          </cell>
          <cell r="B1185">
            <v>0</v>
          </cell>
          <cell r="C1185">
            <v>0</v>
          </cell>
          <cell r="D1185">
            <v>0</v>
          </cell>
        </row>
        <row r="1186">
          <cell r="A1186">
            <v>23613</v>
          </cell>
          <cell r="B1186">
            <v>0</v>
          </cell>
          <cell r="C1186">
            <v>0</v>
          </cell>
          <cell r="D1186">
            <v>0</v>
          </cell>
        </row>
        <row r="1187">
          <cell r="A1187">
            <v>23614</v>
          </cell>
          <cell r="B1187">
            <v>0</v>
          </cell>
          <cell r="C1187">
            <v>0</v>
          </cell>
          <cell r="D1187">
            <v>0</v>
          </cell>
        </row>
        <row r="1188">
          <cell r="A1188">
            <v>23615</v>
          </cell>
          <cell r="B1188">
            <v>0</v>
          </cell>
          <cell r="C1188">
            <v>0</v>
          </cell>
          <cell r="D1188">
            <v>0</v>
          </cell>
        </row>
        <row r="1189">
          <cell r="A1189">
            <v>23616</v>
          </cell>
          <cell r="B1189">
            <v>0</v>
          </cell>
          <cell r="C1189">
            <v>0</v>
          </cell>
          <cell r="D1189">
            <v>0</v>
          </cell>
        </row>
        <row r="1190">
          <cell r="A1190">
            <v>23617</v>
          </cell>
          <cell r="B1190">
            <v>0</v>
          </cell>
          <cell r="C1190">
            <v>0</v>
          </cell>
          <cell r="D1190">
            <v>0</v>
          </cell>
        </row>
        <row r="1191">
          <cell r="A1191">
            <v>23618</v>
          </cell>
          <cell r="B1191">
            <v>0</v>
          </cell>
          <cell r="C1191">
            <v>0</v>
          </cell>
          <cell r="D1191">
            <v>0</v>
          </cell>
        </row>
        <row r="1192">
          <cell r="A1192">
            <v>23619</v>
          </cell>
          <cell r="B1192">
            <v>0</v>
          </cell>
          <cell r="C1192">
            <v>0</v>
          </cell>
          <cell r="D1192">
            <v>0</v>
          </cell>
        </row>
        <row r="1193">
          <cell r="A1193">
            <v>23620</v>
          </cell>
          <cell r="B1193">
            <v>0</v>
          </cell>
          <cell r="C1193">
            <v>0</v>
          </cell>
          <cell r="D1193">
            <v>0</v>
          </cell>
        </row>
        <row r="1194">
          <cell r="A1194">
            <v>23621</v>
          </cell>
          <cell r="B1194">
            <v>0</v>
          </cell>
          <cell r="C1194">
            <v>0</v>
          </cell>
          <cell r="D1194">
            <v>0</v>
          </cell>
        </row>
        <row r="1195">
          <cell r="A1195">
            <v>23622</v>
          </cell>
          <cell r="B1195">
            <v>0</v>
          </cell>
          <cell r="C1195">
            <v>0</v>
          </cell>
          <cell r="D1195">
            <v>0</v>
          </cell>
        </row>
        <row r="1196">
          <cell r="A1196">
            <v>23623</v>
          </cell>
          <cell r="B1196">
            <v>0</v>
          </cell>
          <cell r="C1196">
            <v>0</v>
          </cell>
          <cell r="D1196">
            <v>0</v>
          </cell>
        </row>
        <row r="1197">
          <cell r="A1197">
            <v>23624</v>
          </cell>
          <cell r="B1197">
            <v>0</v>
          </cell>
          <cell r="C1197">
            <v>0</v>
          </cell>
          <cell r="D1197">
            <v>0</v>
          </cell>
        </row>
        <row r="1198">
          <cell r="A1198">
            <v>23625</v>
          </cell>
          <cell r="B1198">
            <v>0</v>
          </cell>
          <cell r="C1198">
            <v>0</v>
          </cell>
          <cell r="D1198">
            <v>0</v>
          </cell>
        </row>
        <row r="1199">
          <cell r="A1199">
            <v>23626</v>
          </cell>
          <cell r="B1199">
            <v>0</v>
          </cell>
          <cell r="C1199">
            <v>0</v>
          </cell>
          <cell r="D1199">
            <v>0</v>
          </cell>
        </row>
        <row r="1200">
          <cell r="A1200">
            <v>23627</v>
          </cell>
          <cell r="B1200">
            <v>0</v>
          </cell>
          <cell r="C1200">
            <v>0</v>
          </cell>
          <cell r="D1200">
            <v>0</v>
          </cell>
        </row>
        <row r="1201">
          <cell r="A1201">
            <v>23628</v>
          </cell>
          <cell r="B1201">
            <v>0</v>
          </cell>
          <cell r="C1201">
            <v>0</v>
          </cell>
          <cell r="D1201">
            <v>0</v>
          </cell>
        </row>
        <row r="1202">
          <cell r="A1202">
            <v>23629</v>
          </cell>
          <cell r="B1202">
            <v>0</v>
          </cell>
          <cell r="C1202">
            <v>0</v>
          </cell>
          <cell r="D1202">
            <v>0</v>
          </cell>
        </row>
        <row r="1203">
          <cell r="A1203">
            <v>23630</v>
          </cell>
          <cell r="B1203">
            <v>-7002583</v>
          </cell>
          <cell r="C1203">
            <v>-5234188</v>
          </cell>
          <cell r="D1203">
            <v>-5245649</v>
          </cell>
        </row>
        <row r="1204">
          <cell r="A1204">
            <v>23631</v>
          </cell>
          <cell r="B1204">
            <v>0</v>
          </cell>
          <cell r="C1204">
            <v>0</v>
          </cell>
          <cell r="D1204">
            <v>0</v>
          </cell>
        </row>
        <row r="1205">
          <cell r="A1205">
            <v>23632</v>
          </cell>
          <cell r="B1205">
            <v>0</v>
          </cell>
          <cell r="C1205">
            <v>0</v>
          </cell>
          <cell r="D1205">
            <v>0</v>
          </cell>
        </row>
        <row r="1206">
          <cell r="A1206">
            <v>23635</v>
          </cell>
          <cell r="B1206">
            <v>32006</v>
          </cell>
          <cell r="C1206">
            <v>16261</v>
          </cell>
          <cell r="D1206">
            <v>16515</v>
          </cell>
        </row>
        <row r="1207">
          <cell r="A1207">
            <v>23636</v>
          </cell>
          <cell r="B1207">
            <v>0</v>
          </cell>
          <cell r="C1207">
            <v>0</v>
          </cell>
          <cell r="D1207">
            <v>0</v>
          </cell>
        </row>
        <row r="1208">
          <cell r="A1208">
            <v>23640</v>
          </cell>
          <cell r="B1208">
            <v>-7513</v>
          </cell>
          <cell r="C1208">
            <v>-6318</v>
          </cell>
          <cell r="D1208">
            <v>-106235</v>
          </cell>
        </row>
        <row r="1209">
          <cell r="A1209">
            <v>23645</v>
          </cell>
          <cell r="B1209">
            <v>0</v>
          </cell>
          <cell r="C1209">
            <v>0</v>
          </cell>
          <cell r="D1209">
            <v>0</v>
          </cell>
        </row>
        <row r="1210">
          <cell r="A1210">
            <v>23647</v>
          </cell>
          <cell r="B1210">
            <v>-749349</v>
          </cell>
          <cell r="C1210">
            <v>-691349</v>
          </cell>
          <cell r="D1210">
            <v>-373244</v>
          </cell>
        </row>
        <row r="1211">
          <cell r="A1211">
            <v>23650</v>
          </cell>
          <cell r="B1211">
            <v>0</v>
          </cell>
          <cell r="C1211">
            <v>0</v>
          </cell>
          <cell r="D1211">
            <v>0</v>
          </cell>
        </row>
        <row r="1212">
          <cell r="A1212">
            <v>23653</v>
          </cell>
          <cell r="B1212">
            <v>0</v>
          </cell>
          <cell r="C1212">
            <v>0</v>
          </cell>
          <cell r="D1212">
            <v>0</v>
          </cell>
        </row>
        <row r="1213">
          <cell r="A1213">
            <v>23654</v>
          </cell>
          <cell r="B1213">
            <v>0</v>
          </cell>
          <cell r="C1213">
            <v>0</v>
          </cell>
          <cell r="D1213">
            <v>0</v>
          </cell>
        </row>
        <row r="1214">
          <cell r="A1214">
            <v>23655</v>
          </cell>
          <cell r="B1214">
            <v>0</v>
          </cell>
          <cell r="C1214">
            <v>0</v>
          </cell>
          <cell r="D1214">
            <v>0</v>
          </cell>
        </row>
        <row r="1215">
          <cell r="A1215">
            <v>23656</v>
          </cell>
          <cell r="B1215">
            <v>0</v>
          </cell>
          <cell r="C1215">
            <v>0</v>
          </cell>
          <cell r="D1215">
            <v>0</v>
          </cell>
        </row>
        <row r="1216">
          <cell r="A1216">
            <v>23657</v>
          </cell>
          <cell r="B1216">
            <v>0</v>
          </cell>
          <cell r="C1216">
            <v>0</v>
          </cell>
          <cell r="D1216">
            <v>0</v>
          </cell>
        </row>
        <row r="1217">
          <cell r="A1217">
            <v>23658</v>
          </cell>
          <cell r="B1217">
            <v>0</v>
          </cell>
          <cell r="C1217">
            <v>0</v>
          </cell>
          <cell r="D1217">
            <v>0</v>
          </cell>
        </row>
        <row r="1218">
          <cell r="A1218">
            <v>23659</v>
          </cell>
          <cell r="B1218">
            <v>0</v>
          </cell>
          <cell r="C1218">
            <v>0</v>
          </cell>
          <cell r="D1218">
            <v>0</v>
          </cell>
        </row>
        <row r="1219">
          <cell r="A1219">
            <v>23663</v>
          </cell>
          <cell r="B1219">
            <v>0</v>
          </cell>
          <cell r="C1219">
            <v>0</v>
          </cell>
          <cell r="D1219">
            <v>0</v>
          </cell>
        </row>
        <row r="1220">
          <cell r="A1220">
            <v>23664</v>
          </cell>
          <cell r="B1220">
            <v>0</v>
          </cell>
          <cell r="C1220">
            <v>0</v>
          </cell>
          <cell r="D1220">
            <v>0</v>
          </cell>
        </row>
        <row r="1221">
          <cell r="A1221">
            <v>23670</v>
          </cell>
          <cell r="B1221">
            <v>-8364</v>
          </cell>
          <cell r="C1221">
            <v>-9406</v>
          </cell>
          <cell r="D1221">
            <v>-9542</v>
          </cell>
        </row>
        <row r="1222">
          <cell r="A1222">
            <v>23671</v>
          </cell>
          <cell r="B1222">
            <v>-125200</v>
          </cell>
          <cell r="C1222">
            <v>-126054</v>
          </cell>
          <cell r="D1222">
            <v>-136435</v>
          </cell>
        </row>
        <row r="1223">
          <cell r="A1223">
            <v>23672</v>
          </cell>
          <cell r="B1223">
            <v>-174331</v>
          </cell>
          <cell r="C1223">
            <v>-180413</v>
          </cell>
          <cell r="D1223">
            <v>-194102</v>
          </cell>
        </row>
        <row r="1224">
          <cell r="A1224">
            <v>23673</v>
          </cell>
          <cell r="B1224">
            <v>-69614</v>
          </cell>
          <cell r="C1224">
            <v>-68578</v>
          </cell>
          <cell r="D1224">
            <v>-63027</v>
          </cell>
        </row>
        <row r="1225">
          <cell r="A1225">
            <v>23674</v>
          </cell>
          <cell r="B1225">
            <v>-14850</v>
          </cell>
          <cell r="C1225">
            <v>-14296</v>
          </cell>
          <cell r="D1225">
            <v>-16718</v>
          </cell>
        </row>
        <row r="1226">
          <cell r="A1226">
            <v>23675</v>
          </cell>
          <cell r="B1226">
            <v>-31722</v>
          </cell>
          <cell r="C1226">
            <v>-32273</v>
          </cell>
          <cell r="D1226">
            <v>-32700</v>
          </cell>
        </row>
        <row r="1227">
          <cell r="A1227">
            <v>23676</v>
          </cell>
          <cell r="B1227">
            <v>-214369</v>
          </cell>
          <cell r="C1227">
            <v>-217657</v>
          </cell>
          <cell r="D1227">
            <v>-292039</v>
          </cell>
        </row>
        <row r="1228">
          <cell r="A1228">
            <v>23677</v>
          </cell>
          <cell r="B1228">
            <v>-20556</v>
          </cell>
          <cell r="C1228">
            <v>-21782</v>
          </cell>
          <cell r="D1228">
            <v>-23216</v>
          </cell>
        </row>
        <row r="1229">
          <cell r="A1229">
            <v>23678</v>
          </cell>
          <cell r="B1229">
            <v>-4754</v>
          </cell>
          <cell r="C1229">
            <v>-4548</v>
          </cell>
          <cell r="D1229">
            <v>-5129</v>
          </cell>
        </row>
        <row r="1230">
          <cell r="A1230">
            <v>23679</v>
          </cell>
          <cell r="B1230">
            <v>-99545</v>
          </cell>
          <cell r="C1230">
            <v>-99004</v>
          </cell>
          <cell r="D1230">
            <v>-108006</v>
          </cell>
        </row>
        <row r="1231">
          <cell r="A1231">
            <v>23680</v>
          </cell>
          <cell r="B1231">
            <v>-1897944</v>
          </cell>
          <cell r="C1231">
            <v>-1883200</v>
          </cell>
          <cell r="D1231">
            <v>-2040230</v>
          </cell>
        </row>
        <row r="1232">
          <cell r="A1232">
            <v>23681</v>
          </cell>
          <cell r="B1232">
            <v>-4415</v>
          </cell>
          <cell r="C1232">
            <v>-4005</v>
          </cell>
          <cell r="D1232">
            <v>-5552</v>
          </cell>
        </row>
        <row r="1233">
          <cell r="A1233">
            <v>23682</v>
          </cell>
          <cell r="B1233">
            <v>-5450</v>
          </cell>
          <cell r="C1233">
            <v>-5990</v>
          </cell>
          <cell r="D1233">
            <v>-5921</v>
          </cell>
        </row>
        <row r="1234">
          <cell r="A1234">
            <v>23690</v>
          </cell>
          <cell r="B1234">
            <v>0</v>
          </cell>
          <cell r="C1234">
            <v>0</v>
          </cell>
          <cell r="D1234">
            <v>0</v>
          </cell>
        </row>
        <row r="1235">
          <cell r="A1235">
            <v>23704</v>
          </cell>
          <cell r="B1235">
            <v>0</v>
          </cell>
          <cell r="C1235">
            <v>0</v>
          </cell>
          <cell r="D1235">
            <v>0</v>
          </cell>
        </row>
        <row r="1236">
          <cell r="A1236">
            <v>23705</v>
          </cell>
          <cell r="B1236">
            <v>0</v>
          </cell>
          <cell r="C1236">
            <v>0</v>
          </cell>
          <cell r="D1236">
            <v>0</v>
          </cell>
        </row>
        <row r="1237">
          <cell r="A1237">
            <v>23706</v>
          </cell>
          <cell r="B1237">
            <v>0</v>
          </cell>
          <cell r="C1237">
            <v>0</v>
          </cell>
          <cell r="D1237">
            <v>0</v>
          </cell>
        </row>
        <row r="1238">
          <cell r="A1238">
            <v>23707</v>
          </cell>
          <cell r="B1238">
            <v>0</v>
          </cell>
          <cell r="C1238">
            <v>0</v>
          </cell>
          <cell r="D1238">
            <v>0</v>
          </cell>
        </row>
        <row r="1239">
          <cell r="A1239">
            <v>23708</v>
          </cell>
          <cell r="B1239">
            <v>0</v>
          </cell>
          <cell r="C1239">
            <v>0</v>
          </cell>
          <cell r="D1239">
            <v>0</v>
          </cell>
        </row>
        <row r="1240">
          <cell r="A1240">
            <v>23709</v>
          </cell>
          <cell r="B1240">
            <v>0</v>
          </cell>
          <cell r="C1240">
            <v>0</v>
          </cell>
          <cell r="D1240">
            <v>0</v>
          </cell>
        </row>
        <row r="1241">
          <cell r="A1241">
            <v>23710</v>
          </cell>
          <cell r="B1241">
            <v>0</v>
          </cell>
          <cell r="C1241">
            <v>0</v>
          </cell>
          <cell r="D1241">
            <v>0</v>
          </cell>
        </row>
        <row r="1242">
          <cell r="A1242">
            <v>23711</v>
          </cell>
          <cell r="B1242">
            <v>0</v>
          </cell>
          <cell r="C1242">
            <v>0</v>
          </cell>
          <cell r="D1242">
            <v>0</v>
          </cell>
        </row>
        <row r="1243">
          <cell r="A1243">
            <v>23712</v>
          </cell>
          <cell r="B1243">
            <v>0</v>
          </cell>
          <cell r="C1243">
            <v>0</v>
          </cell>
          <cell r="D1243">
            <v>0</v>
          </cell>
        </row>
        <row r="1244">
          <cell r="A1244">
            <v>23713</v>
          </cell>
          <cell r="B1244">
            <v>0</v>
          </cell>
          <cell r="C1244">
            <v>0</v>
          </cell>
          <cell r="D1244">
            <v>0</v>
          </cell>
        </row>
        <row r="1245">
          <cell r="A1245">
            <v>23714</v>
          </cell>
          <cell r="B1245">
            <v>0</v>
          </cell>
          <cell r="C1245">
            <v>0</v>
          </cell>
          <cell r="D1245">
            <v>0</v>
          </cell>
        </row>
        <row r="1246">
          <cell r="A1246">
            <v>23715</v>
          </cell>
          <cell r="B1246">
            <v>0</v>
          </cell>
          <cell r="C1246">
            <v>0</v>
          </cell>
          <cell r="D1246">
            <v>0</v>
          </cell>
        </row>
        <row r="1247">
          <cell r="A1247">
            <v>23716</v>
          </cell>
          <cell r="B1247">
            <v>0</v>
          </cell>
          <cell r="C1247">
            <v>0</v>
          </cell>
          <cell r="D1247">
            <v>0</v>
          </cell>
        </row>
        <row r="1248">
          <cell r="A1248">
            <v>23717</v>
          </cell>
          <cell r="B1248">
            <v>0</v>
          </cell>
          <cell r="C1248">
            <v>0</v>
          </cell>
          <cell r="D1248">
            <v>0</v>
          </cell>
        </row>
        <row r="1249">
          <cell r="A1249">
            <v>23718</v>
          </cell>
          <cell r="B1249">
            <v>-1497399</v>
          </cell>
          <cell r="C1249">
            <v>-3499459</v>
          </cell>
          <cell r="D1249">
            <v>-3158356</v>
          </cell>
        </row>
        <row r="1250">
          <cell r="A1250">
            <v>23720</v>
          </cell>
          <cell r="B1250">
            <v>0</v>
          </cell>
          <cell r="C1250">
            <v>0</v>
          </cell>
          <cell r="D1250">
            <v>0</v>
          </cell>
        </row>
        <row r="1251">
          <cell r="A1251">
            <v>23721</v>
          </cell>
          <cell r="B1251">
            <v>0</v>
          </cell>
          <cell r="C1251">
            <v>0</v>
          </cell>
          <cell r="D1251">
            <v>0</v>
          </cell>
        </row>
        <row r="1252">
          <cell r="A1252">
            <v>23722</v>
          </cell>
          <cell r="B1252">
            <v>0</v>
          </cell>
          <cell r="C1252">
            <v>0</v>
          </cell>
          <cell r="D1252">
            <v>0</v>
          </cell>
        </row>
        <row r="1253">
          <cell r="A1253">
            <v>23723</v>
          </cell>
          <cell r="B1253">
            <v>0</v>
          </cell>
          <cell r="C1253">
            <v>0</v>
          </cell>
          <cell r="D1253">
            <v>0</v>
          </cell>
        </row>
        <row r="1254">
          <cell r="A1254">
            <v>23724</v>
          </cell>
          <cell r="B1254">
            <v>0</v>
          </cell>
          <cell r="C1254">
            <v>0</v>
          </cell>
          <cell r="D1254">
            <v>0</v>
          </cell>
        </row>
        <row r="1255">
          <cell r="A1255">
            <v>23725</v>
          </cell>
          <cell r="B1255">
            <v>0</v>
          </cell>
          <cell r="C1255">
            <v>0</v>
          </cell>
          <cell r="D1255">
            <v>0</v>
          </cell>
        </row>
        <row r="1256">
          <cell r="A1256">
            <v>23726</v>
          </cell>
          <cell r="B1256">
            <v>-860083</v>
          </cell>
          <cell r="C1256">
            <v>-771754</v>
          </cell>
          <cell r="D1256">
            <v>-617622</v>
          </cell>
        </row>
        <row r="1257">
          <cell r="A1257">
            <v>23728</v>
          </cell>
          <cell r="B1257">
            <v>-2046875</v>
          </cell>
          <cell r="C1257">
            <v>-1364583</v>
          </cell>
          <cell r="D1257">
            <v>-2190783</v>
          </cell>
        </row>
        <row r="1258">
          <cell r="A1258">
            <v>23729</v>
          </cell>
          <cell r="B1258">
            <v>0</v>
          </cell>
          <cell r="C1258">
            <v>0</v>
          </cell>
          <cell r="D1258">
            <v>0</v>
          </cell>
        </row>
        <row r="1259">
          <cell r="A1259">
            <v>23730</v>
          </cell>
          <cell r="B1259">
            <v>0</v>
          </cell>
          <cell r="C1259">
            <v>0</v>
          </cell>
          <cell r="D1259">
            <v>0</v>
          </cell>
        </row>
        <row r="1260">
          <cell r="A1260">
            <v>23731</v>
          </cell>
          <cell r="B1260">
            <v>-903333</v>
          </cell>
          <cell r="C1260">
            <v>-810731</v>
          </cell>
          <cell r="D1260">
            <v>-648991</v>
          </cell>
        </row>
        <row r="1261">
          <cell r="A1261">
            <v>23733</v>
          </cell>
          <cell r="B1261">
            <v>0</v>
          </cell>
          <cell r="C1261">
            <v>0</v>
          </cell>
          <cell r="D1261">
            <v>0</v>
          </cell>
        </row>
        <row r="1262">
          <cell r="A1262">
            <v>23734</v>
          </cell>
          <cell r="B1262">
            <v>0</v>
          </cell>
          <cell r="C1262">
            <v>0</v>
          </cell>
          <cell r="D1262">
            <v>0</v>
          </cell>
        </row>
        <row r="1263">
          <cell r="A1263">
            <v>23735</v>
          </cell>
          <cell r="B1263">
            <v>0</v>
          </cell>
          <cell r="C1263">
            <v>0</v>
          </cell>
          <cell r="D1263">
            <v>0</v>
          </cell>
        </row>
        <row r="1264">
          <cell r="A1264">
            <v>23736</v>
          </cell>
          <cell r="B1264">
            <v>-354167</v>
          </cell>
          <cell r="C1264">
            <v>-318011</v>
          </cell>
          <cell r="D1264">
            <v>-254725</v>
          </cell>
        </row>
        <row r="1265">
          <cell r="A1265">
            <v>23737</v>
          </cell>
          <cell r="B1265">
            <v>0</v>
          </cell>
          <cell r="C1265">
            <v>0</v>
          </cell>
          <cell r="D1265">
            <v>-103343</v>
          </cell>
        </row>
        <row r="1266">
          <cell r="A1266">
            <v>23739</v>
          </cell>
          <cell r="B1266">
            <v>-365625</v>
          </cell>
          <cell r="C1266">
            <v>-1279688</v>
          </cell>
          <cell r="D1266">
            <v>-1209375</v>
          </cell>
        </row>
        <row r="1267">
          <cell r="A1267">
            <v>23740</v>
          </cell>
          <cell r="B1267">
            <v>-32208</v>
          </cell>
          <cell r="C1267">
            <v>-32208</v>
          </cell>
          <cell r="D1267">
            <v>-32208</v>
          </cell>
        </row>
        <row r="1268">
          <cell r="A1268">
            <v>23744</v>
          </cell>
          <cell r="B1268">
            <v>0</v>
          </cell>
          <cell r="C1268">
            <v>0</v>
          </cell>
          <cell r="D1268">
            <v>0</v>
          </cell>
        </row>
        <row r="1269">
          <cell r="A1269">
            <v>23745</v>
          </cell>
          <cell r="B1269">
            <v>-48944</v>
          </cell>
          <cell r="C1269">
            <v>-33425</v>
          </cell>
          <cell r="D1269">
            <v>-36167</v>
          </cell>
        </row>
        <row r="1270">
          <cell r="A1270">
            <v>23746</v>
          </cell>
          <cell r="B1270">
            <v>-601563</v>
          </cell>
          <cell r="C1270">
            <v>-3609375</v>
          </cell>
          <cell r="D1270">
            <v>-4488582</v>
          </cell>
        </row>
        <row r="1271">
          <cell r="A1271">
            <v>23747</v>
          </cell>
          <cell r="B1271">
            <v>-773734</v>
          </cell>
          <cell r="C1271">
            <v>-644778</v>
          </cell>
          <cell r="D1271">
            <v>-892770</v>
          </cell>
        </row>
        <row r="1272">
          <cell r="A1272">
            <v>23748</v>
          </cell>
          <cell r="B1272">
            <v>-1188000</v>
          </cell>
          <cell r="C1272">
            <v>-990000</v>
          </cell>
          <cell r="D1272">
            <v>-1370769</v>
          </cell>
        </row>
        <row r="1273">
          <cell r="A1273">
            <v>23749</v>
          </cell>
          <cell r="B1273">
            <v>-7889063</v>
          </cell>
          <cell r="C1273">
            <v>-7012500</v>
          </cell>
          <cell r="D1273">
            <v>-4351082</v>
          </cell>
        </row>
        <row r="1274">
          <cell r="A1274">
            <v>23750</v>
          </cell>
          <cell r="B1274">
            <v>-2519532</v>
          </cell>
          <cell r="C1274">
            <v>-2239584</v>
          </cell>
          <cell r="D1274">
            <v>-1744291</v>
          </cell>
        </row>
        <row r="1275">
          <cell r="A1275">
            <v>23751</v>
          </cell>
          <cell r="B1275">
            <v>-3255208</v>
          </cell>
          <cell r="C1275">
            <v>-2604167</v>
          </cell>
          <cell r="D1275">
            <v>-3856170</v>
          </cell>
        </row>
        <row r="1276">
          <cell r="A1276">
            <v>23758</v>
          </cell>
          <cell r="B1276">
            <v>0</v>
          </cell>
          <cell r="C1276">
            <v>0</v>
          </cell>
          <cell r="D1276">
            <v>0</v>
          </cell>
        </row>
        <row r="1277">
          <cell r="A1277">
            <v>23778</v>
          </cell>
          <cell r="B1277">
            <v>0</v>
          </cell>
          <cell r="C1277">
            <v>0</v>
          </cell>
          <cell r="D1277">
            <v>0</v>
          </cell>
        </row>
        <row r="1278">
          <cell r="A1278">
            <v>23788</v>
          </cell>
          <cell r="B1278">
            <v>0</v>
          </cell>
          <cell r="C1278">
            <v>0</v>
          </cell>
          <cell r="D1278">
            <v>0</v>
          </cell>
        </row>
        <row r="1279">
          <cell r="A1279">
            <v>23789</v>
          </cell>
          <cell r="B1279">
            <v>0</v>
          </cell>
          <cell r="C1279">
            <v>0</v>
          </cell>
          <cell r="D1279">
            <v>0</v>
          </cell>
        </row>
        <row r="1280">
          <cell r="A1280">
            <v>23790</v>
          </cell>
          <cell r="B1280">
            <v>0</v>
          </cell>
          <cell r="C1280">
            <v>0</v>
          </cell>
          <cell r="D1280">
            <v>53</v>
          </cell>
        </row>
        <row r="1281">
          <cell r="A1281">
            <v>23791</v>
          </cell>
          <cell r="B1281">
            <v>0</v>
          </cell>
          <cell r="C1281">
            <v>0</v>
          </cell>
          <cell r="D1281">
            <v>-55238</v>
          </cell>
        </row>
        <row r="1282">
          <cell r="A1282">
            <v>23793</v>
          </cell>
          <cell r="B1282">
            <v>-51847</v>
          </cell>
          <cell r="C1282">
            <v>-25923</v>
          </cell>
          <cell r="D1282">
            <v>-185834</v>
          </cell>
        </row>
        <row r="1283">
          <cell r="A1283">
            <v>23795</v>
          </cell>
          <cell r="B1283">
            <v>-6170</v>
          </cell>
          <cell r="C1283">
            <v>-3085</v>
          </cell>
          <cell r="D1283">
            <v>13161</v>
          </cell>
        </row>
        <row r="1284">
          <cell r="A1284">
            <v>23796</v>
          </cell>
          <cell r="B1284">
            <v>0</v>
          </cell>
          <cell r="C1284">
            <v>0</v>
          </cell>
          <cell r="D1284">
            <v>0</v>
          </cell>
        </row>
        <row r="1285">
          <cell r="A1285">
            <v>23797</v>
          </cell>
          <cell r="B1285">
            <v>0</v>
          </cell>
          <cell r="C1285">
            <v>0</v>
          </cell>
          <cell r="D1285">
            <v>0</v>
          </cell>
        </row>
        <row r="1286">
          <cell r="A1286">
            <v>23798</v>
          </cell>
          <cell r="B1286">
            <v>0</v>
          </cell>
          <cell r="C1286">
            <v>0</v>
          </cell>
          <cell r="D1286">
            <v>0</v>
          </cell>
        </row>
        <row r="1287">
          <cell r="A1287">
            <v>23799</v>
          </cell>
          <cell r="B1287">
            <v>0</v>
          </cell>
          <cell r="C1287">
            <v>0</v>
          </cell>
          <cell r="D1287">
            <v>0</v>
          </cell>
        </row>
        <row r="1288">
          <cell r="A1288">
            <v>23801</v>
          </cell>
          <cell r="B1288">
            <v>0</v>
          </cell>
          <cell r="C1288">
            <v>0</v>
          </cell>
          <cell r="D1288">
            <v>-10775941</v>
          </cell>
        </row>
        <row r="1289">
          <cell r="A1289">
            <v>23802</v>
          </cell>
          <cell r="B1289">
            <v>0</v>
          </cell>
          <cell r="C1289">
            <v>0</v>
          </cell>
          <cell r="D1289">
            <v>0</v>
          </cell>
        </row>
        <row r="1290">
          <cell r="A1290">
            <v>23803</v>
          </cell>
          <cell r="B1290">
            <v>0</v>
          </cell>
          <cell r="C1290">
            <v>0</v>
          </cell>
          <cell r="D1290">
            <v>0</v>
          </cell>
        </row>
        <row r="1291">
          <cell r="A1291">
            <v>23804</v>
          </cell>
          <cell r="B1291">
            <v>0</v>
          </cell>
          <cell r="C1291">
            <v>0</v>
          </cell>
          <cell r="D1291">
            <v>0</v>
          </cell>
        </row>
        <row r="1292">
          <cell r="A1292">
            <v>23805</v>
          </cell>
          <cell r="B1292">
            <v>0</v>
          </cell>
          <cell r="C1292">
            <v>0</v>
          </cell>
          <cell r="D1292">
            <v>0</v>
          </cell>
        </row>
        <row r="1293">
          <cell r="A1293">
            <v>23806</v>
          </cell>
          <cell r="B1293">
            <v>0</v>
          </cell>
          <cell r="C1293">
            <v>0</v>
          </cell>
          <cell r="D1293">
            <v>0</v>
          </cell>
        </row>
        <row r="1294">
          <cell r="A1294">
            <v>23807</v>
          </cell>
          <cell r="B1294">
            <v>0</v>
          </cell>
          <cell r="C1294">
            <v>0</v>
          </cell>
          <cell r="D1294">
            <v>0</v>
          </cell>
        </row>
        <row r="1295">
          <cell r="A1295">
            <v>24101</v>
          </cell>
          <cell r="B1295">
            <v>-16800</v>
          </cell>
          <cell r="C1295">
            <v>-16865</v>
          </cell>
          <cell r="D1295">
            <v>-18538</v>
          </cell>
        </row>
        <row r="1296">
          <cell r="A1296">
            <v>24102</v>
          </cell>
          <cell r="B1296">
            <v>-414</v>
          </cell>
          <cell r="C1296">
            <v>-416</v>
          </cell>
          <cell r="D1296">
            <v>-461</v>
          </cell>
        </row>
        <row r="1297">
          <cell r="A1297">
            <v>24103</v>
          </cell>
          <cell r="B1297">
            <v>-217</v>
          </cell>
          <cell r="C1297">
            <v>-214</v>
          </cell>
          <cell r="D1297">
            <v>-214</v>
          </cell>
        </row>
        <row r="1298">
          <cell r="A1298">
            <v>24104</v>
          </cell>
          <cell r="B1298">
            <v>-1492</v>
          </cell>
          <cell r="C1298">
            <v>-1537</v>
          </cell>
          <cell r="D1298">
            <v>-1609</v>
          </cell>
        </row>
        <row r="1299">
          <cell r="A1299">
            <v>24105</v>
          </cell>
          <cell r="B1299">
            <v>0</v>
          </cell>
          <cell r="C1299">
            <v>0</v>
          </cell>
          <cell r="D1299">
            <v>0</v>
          </cell>
        </row>
        <row r="1300">
          <cell r="A1300">
            <v>24106</v>
          </cell>
          <cell r="B1300">
            <v>-817687</v>
          </cell>
          <cell r="C1300">
            <v>-758262</v>
          </cell>
          <cell r="D1300">
            <v>-655845</v>
          </cell>
        </row>
        <row r="1301">
          <cell r="A1301">
            <v>24107</v>
          </cell>
          <cell r="B1301">
            <v>-36</v>
          </cell>
          <cell r="C1301">
            <v>-36</v>
          </cell>
          <cell r="D1301">
            <v>-36</v>
          </cell>
        </row>
        <row r="1302">
          <cell r="A1302">
            <v>24108</v>
          </cell>
          <cell r="B1302">
            <v>-2773</v>
          </cell>
          <cell r="C1302">
            <v>-2721</v>
          </cell>
          <cell r="D1302">
            <v>-3094</v>
          </cell>
        </row>
        <row r="1303">
          <cell r="A1303">
            <v>24109</v>
          </cell>
          <cell r="B1303">
            <v>0</v>
          </cell>
          <cell r="C1303">
            <v>0</v>
          </cell>
          <cell r="D1303">
            <v>0</v>
          </cell>
        </row>
        <row r="1304">
          <cell r="A1304">
            <v>24110</v>
          </cell>
          <cell r="B1304">
            <v>-922</v>
          </cell>
          <cell r="C1304">
            <v>-793</v>
          </cell>
          <cell r="D1304">
            <v>-832</v>
          </cell>
        </row>
        <row r="1305">
          <cell r="A1305">
            <v>24111</v>
          </cell>
          <cell r="B1305">
            <v>-1855997</v>
          </cell>
          <cell r="C1305">
            <v>-1843480</v>
          </cell>
          <cell r="D1305">
            <v>-2046517</v>
          </cell>
        </row>
        <row r="1306">
          <cell r="A1306">
            <v>24112</v>
          </cell>
          <cell r="B1306">
            <v>-113166</v>
          </cell>
          <cell r="C1306">
            <v>-114145</v>
          </cell>
          <cell r="D1306">
            <v>-125974</v>
          </cell>
        </row>
        <row r="1307">
          <cell r="A1307">
            <v>24113</v>
          </cell>
          <cell r="B1307">
            <v>-170953</v>
          </cell>
          <cell r="C1307">
            <v>-173002</v>
          </cell>
          <cell r="D1307">
            <v>-190565</v>
          </cell>
        </row>
        <row r="1308">
          <cell r="A1308">
            <v>24114</v>
          </cell>
          <cell r="B1308">
            <v>-5778</v>
          </cell>
          <cell r="C1308">
            <v>-6305</v>
          </cell>
          <cell r="D1308">
            <v>-6689</v>
          </cell>
        </row>
        <row r="1309">
          <cell r="A1309">
            <v>24115</v>
          </cell>
          <cell r="B1309">
            <v>-86030</v>
          </cell>
          <cell r="C1309">
            <v>-85577</v>
          </cell>
          <cell r="D1309">
            <v>-81166</v>
          </cell>
        </row>
        <row r="1310">
          <cell r="A1310">
            <v>24116</v>
          </cell>
          <cell r="B1310">
            <v>-186966</v>
          </cell>
          <cell r="C1310">
            <v>-192430</v>
          </cell>
          <cell r="D1310">
            <v>-206737</v>
          </cell>
        </row>
        <row r="1311">
          <cell r="A1311">
            <v>24117</v>
          </cell>
          <cell r="B1311">
            <v>-20428</v>
          </cell>
          <cell r="C1311">
            <v>-21733</v>
          </cell>
          <cell r="D1311">
            <v>-22789</v>
          </cell>
        </row>
        <row r="1312">
          <cell r="A1312">
            <v>24118</v>
          </cell>
          <cell r="B1312">
            <v>-32316</v>
          </cell>
          <cell r="C1312">
            <v>-32657</v>
          </cell>
          <cell r="D1312">
            <v>-33850</v>
          </cell>
        </row>
        <row r="1313">
          <cell r="A1313">
            <v>24119</v>
          </cell>
          <cell r="B1313">
            <v>-16773</v>
          </cell>
          <cell r="C1313">
            <v>-16277</v>
          </cell>
          <cell r="D1313">
            <v>-18907</v>
          </cell>
        </row>
        <row r="1314">
          <cell r="A1314">
            <v>24120</v>
          </cell>
          <cell r="B1314">
            <v>-79039</v>
          </cell>
          <cell r="C1314">
            <v>-78568</v>
          </cell>
          <cell r="D1314">
            <v>-86494</v>
          </cell>
        </row>
        <row r="1315">
          <cell r="A1315">
            <v>24121</v>
          </cell>
          <cell r="B1315">
            <v>-430026</v>
          </cell>
          <cell r="C1315">
            <v>-422754</v>
          </cell>
          <cell r="D1315">
            <v>-480089</v>
          </cell>
        </row>
        <row r="1316">
          <cell r="A1316">
            <v>24122</v>
          </cell>
          <cell r="B1316">
            <v>-5140</v>
          </cell>
          <cell r="C1316">
            <v>-5322</v>
          </cell>
          <cell r="D1316">
            <v>-5656</v>
          </cell>
        </row>
        <row r="1317">
          <cell r="A1317">
            <v>24123</v>
          </cell>
          <cell r="B1317">
            <v>0</v>
          </cell>
          <cell r="C1317">
            <v>0</v>
          </cell>
          <cell r="D1317">
            <v>0</v>
          </cell>
        </row>
        <row r="1318">
          <cell r="A1318">
            <v>24124</v>
          </cell>
          <cell r="B1318">
            <v>0</v>
          </cell>
          <cell r="C1318">
            <v>0</v>
          </cell>
          <cell r="D1318">
            <v>0</v>
          </cell>
        </row>
        <row r="1319">
          <cell r="A1319">
            <v>24125</v>
          </cell>
          <cell r="B1319">
            <v>0</v>
          </cell>
          <cell r="C1319">
            <v>0</v>
          </cell>
          <cell r="D1319">
            <v>0</v>
          </cell>
        </row>
        <row r="1320">
          <cell r="A1320">
            <v>24126</v>
          </cell>
          <cell r="B1320">
            <v>0</v>
          </cell>
          <cell r="C1320">
            <v>0</v>
          </cell>
          <cell r="D1320">
            <v>0</v>
          </cell>
        </row>
        <row r="1321">
          <cell r="A1321">
            <v>24127</v>
          </cell>
          <cell r="B1321">
            <v>0</v>
          </cell>
          <cell r="C1321">
            <v>0</v>
          </cell>
          <cell r="D1321">
            <v>0</v>
          </cell>
        </row>
        <row r="1322">
          <cell r="A1322">
            <v>24128</v>
          </cell>
          <cell r="B1322">
            <v>0</v>
          </cell>
          <cell r="C1322">
            <v>0</v>
          </cell>
          <cell r="D1322">
            <v>0</v>
          </cell>
        </row>
        <row r="1323">
          <cell r="A1323">
            <v>24129</v>
          </cell>
          <cell r="B1323">
            <v>0</v>
          </cell>
          <cell r="C1323">
            <v>0</v>
          </cell>
          <cell r="D1323">
            <v>0</v>
          </cell>
        </row>
        <row r="1324">
          <cell r="A1324">
            <v>24130</v>
          </cell>
          <cell r="B1324">
            <v>0</v>
          </cell>
          <cell r="C1324">
            <v>0</v>
          </cell>
          <cell r="D1324">
            <v>0</v>
          </cell>
        </row>
        <row r="1325">
          <cell r="A1325">
            <v>24131</v>
          </cell>
          <cell r="B1325">
            <v>0</v>
          </cell>
          <cell r="C1325">
            <v>0</v>
          </cell>
          <cell r="D1325">
            <v>0</v>
          </cell>
        </row>
        <row r="1326">
          <cell r="A1326">
            <v>24132</v>
          </cell>
          <cell r="B1326">
            <v>0</v>
          </cell>
          <cell r="C1326">
            <v>0</v>
          </cell>
          <cell r="D1326">
            <v>0</v>
          </cell>
        </row>
        <row r="1327">
          <cell r="A1327">
            <v>24133</v>
          </cell>
          <cell r="B1327">
            <v>-69</v>
          </cell>
          <cell r="C1327">
            <v>-69</v>
          </cell>
          <cell r="D1327">
            <v>-72</v>
          </cell>
        </row>
        <row r="1328">
          <cell r="A1328">
            <v>24134</v>
          </cell>
          <cell r="B1328">
            <v>-248</v>
          </cell>
          <cell r="C1328">
            <v>-255</v>
          </cell>
          <cell r="D1328">
            <v>-261</v>
          </cell>
        </row>
        <row r="1329">
          <cell r="A1329">
            <v>24135</v>
          </cell>
          <cell r="B1329">
            <v>261</v>
          </cell>
          <cell r="C1329">
            <v>4444</v>
          </cell>
          <cell r="D1329">
            <v>-83852</v>
          </cell>
        </row>
        <row r="1330">
          <cell r="A1330">
            <v>24136</v>
          </cell>
          <cell r="B1330">
            <v>460</v>
          </cell>
          <cell r="C1330">
            <v>71129</v>
          </cell>
          <cell r="D1330">
            <v>-190546</v>
          </cell>
        </row>
        <row r="1331">
          <cell r="A1331">
            <v>24137</v>
          </cell>
          <cell r="B1331">
            <v>0</v>
          </cell>
          <cell r="C1331">
            <v>0</v>
          </cell>
          <cell r="D1331">
            <v>-683</v>
          </cell>
        </row>
        <row r="1332">
          <cell r="A1332">
            <v>24138</v>
          </cell>
          <cell r="B1332">
            <v>6498</v>
          </cell>
          <cell r="C1332">
            <v>6943</v>
          </cell>
          <cell r="D1332">
            <v>7134</v>
          </cell>
        </row>
        <row r="1333">
          <cell r="A1333">
            <v>24141</v>
          </cell>
          <cell r="B1333">
            <v>-1003761</v>
          </cell>
          <cell r="C1333">
            <v>-1007254</v>
          </cell>
          <cell r="D1333">
            <v>-1150584</v>
          </cell>
        </row>
        <row r="1334">
          <cell r="A1334">
            <v>24142</v>
          </cell>
          <cell r="B1334">
            <v>-51972</v>
          </cell>
          <cell r="C1334">
            <v>-51996</v>
          </cell>
          <cell r="D1334">
            <v>-49337</v>
          </cell>
        </row>
        <row r="1335">
          <cell r="A1335">
            <v>24143</v>
          </cell>
          <cell r="B1335">
            <v>-64987</v>
          </cell>
          <cell r="C1335">
            <v>-66406</v>
          </cell>
          <cell r="D1335">
            <v>-69144</v>
          </cell>
        </row>
        <row r="1336">
          <cell r="A1336">
            <v>24144</v>
          </cell>
          <cell r="B1336">
            <v>-274260</v>
          </cell>
          <cell r="C1336">
            <v>-212872</v>
          </cell>
          <cell r="D1336">
            <v>-272644</v>
          </cell>
        </row>
        <row r="1337">
          <cell r="A1337">
            <v>24145</v>
          </cell>
          <cell r="B1337">
            <v>0</v>
          </cell>
          <cell r="C1337">
            <v>0</v>
          </cell>
          <cell r="D1337">
            <v>0</v>
          </cell>
        </row>
        <row r="1338">
          <cell r="A1338">
            <v>24151</v>
          </cell>
          <cell r="B1338">
            <v>0</v>
          </cell>
          <cell r="C1338">
            <v>0</v>
          </cell>
          <cell r="D1338">
            <v>0</v>
          </cell>
        </row>
        <row r="1339">
          <cell r="A1339">
            <v>24152</v>
          </cell>
          <cell r="B1339">
            <v>0</v>
          </cell>
          <cell r="C1339">
            <v>0</v>
          </cell>
          <cell r="D1339">
            <v>0</v>
          </cell>
        </row>
        <row r="1340">
          <cell r="A1340">
            <v>24154</v>
          </cell>
          <cell r="B1340">
            <v>0</v>
          </cell>
          <cell r="C1340">
            <v>0</v>
          </cell>
          <cell r="D1340">
            <v>0</v>
          </cell>
        </row>
        <row r="1341">
          <cell r="A1341">
            <v>24161</v>
          </cell>
          <cell r="B1341">
            <v>0</v>
          </cell>
          <cell r="C1341">
            <v>0</v>
          </cell>
          <cell r="D1341">
            <v>0</v>
          </cell>
        </row>
        <row r="1342">
          <cell r="A1342">
            <v>24162</v>
          </cell>
          <cell r="B1342">
            <v>0</v>
          </cell>
          <cell r="C1342">
            <v>0</v>
          </cell>
          <cell r="D1342">
            <v>0</v>
          </cell>
        </row>
        <row r="1343">
          <cell r="A1343">
            <v>24163</v>
          </cell>
          <cell r="B1343">
            <v>0</v>
          </cell>
          <cell r="C1343">
            <v>0</v>
          </cell>
          <cell r="D1343">
            <v>0</v>
          </cell>
        </row>
        <row r="1344">
          <cell r="A1344">
            <v>24164</v>
          </cell>
          <cell r="B1344">
            <v>0</v>
          </cell>
          <cell r="C1344">
            <v>0</v>
          </cell>
          <cell r="D1344">
            <v>0</v>
          </cell>
        </row>
        <row r="1345">
          <cell r="A1345">
            <v>24171</v>
          </cell>
          <cell r="B1345">
            <v>0</v>
          </cell>
          <cell r="C1345">
            <v>0</v>
          </cell>
          <cell r="D1345">
            <v>0</v>
          </cell>
        </row>
        <row r="1346">
          <cell r="A1346">
            <v>24172</v>
          </cell>
          <cell r="B1346">
            <v>0</v>
          </cell>
          <cell r="C1346">
            <v>0</v>
          </cell>
          <cell r="D1346">
            <v>0</v>
          </cell>
        </row>
        <row r="1347">
          <cell r="A1347">
            <v>24174</v>
          </cell>
          <cell r="B1347">
            <v>0</v>
          </cell>
          <cell r="C1347">
            <v>0</v>
          </cell>
          <cell r="D1347">
            <v>0</v>
          </cell>
        </row>
        <row r="1348">
          <cell r="A1348">
            <v>24199</v>
          </cell>
          <cell r="B1348">
            <v>0</v>
          </cell>
          <cell r="C1348">
            <v>0</v>
          </cell>
          <cell r="D1348">
            <v>0</v>
          </cell>
        </row>
        <row r="1349">
          <cell r="A1349">
            <v>24201</v>
          </cell>
          <cell r="B1349">
            <v>0</v>
          </cell>
          <cell r="C1349">
            <v>0</v>
          </cell>
          <cell r="D1349">
            <v>0</v>
          </cell>
        </row>
        <row r="1350">
          <cell r="A1350">
            <v>24202</v>
          </cell>
          <cell r="B1350">
            <v>-12647803</v>
          </cell>
          <cell r="C1350">
            <v>-12598463</v>
          </cell>
          <cell r="D1350">
            <v>-12290582</v>
          </cell>
        </row>
        <row r="1351">
          <cell r="A1351">
            <v>24203</v>
          </cell>
          <cell r="B1351">
            <v>0</v>
          </cell>
          <cell r="C1351">
            <v>0</v>
          </cell>
          <cell r="D1351">
            <v>0</v>
          </cell>
        </row>
        <row r="1352">
          <cell r="A1352">
            <v>24204</v>
          </cell>
          <cell r="B1352">
            <v>0</v>
          </cell>
          <cell r="C1352">
            <v>0</v>
          </cell>
          <cell r="D1352">
            <v>0</v>
          </cell>
        </row>
        <row r="1353">
          <cell r="A1353">
            <v>24240</v>
          </cell>
          <cell r="B1353">
            <v>0</v>
          </cell>
          <cell r="C1353">
            <v>0</v>
          </cell>
          <cell r="D1353">
            <v>0</v>
          </cell>
        </row>
        <row r="1354">
          <cell r="A1354">
            <v>24241</v>
          </cell>
          <cell r="B1354">
            <v>0</v>
          </cell>
          <cell r="C1354">
            <v>0</v>
          </cell>
          <cell r="D1354">
            <v>0</v>
          </cell>
        </row>
        <row r="1355">
          <cell r="A1355">
            <v>24296</v>
          </cell>
          <cell r="B1355">
            <v>0</v>
          </cell>
          <cell r="C1355">
            <v>0</v>
          </cell>
          <cell r="D1355">
            <v>0</v>
          </cell>
        </row>
        <row r="1356">
          <cell r="A1356">
            <v>24299</v>
          </cell>
          <cell r="B1356">
            <v>0</v>
          </cell>
          <cell r="C1356">
            <v>0</v>
          </cell>
          <cell r="D1356">
            <v>0</v>
          </cell>
        </row>
        <row r="1357">
          <cell r="A1357">
            <v>24501</v>
          </cell>
          <cell r="B1357">
            <v>-51193270</v>
          </cell>
          <cell r="C1357">
            <v>-26361310</v>
          </cell>
          <cell r="D1357">
            <v>-21963256</v>
          </cell>
        </row>
        <row r="1358">
          <cell r="A1358">
            <v>24502</v>
          </cell>
          <cell r="B1358">
            <v>-141300</v>
          </cell>
          <cell r="C1358">
            <v>-2171245</v>
          </cell>
          <cell r="D1358">
            <v>-6219455</v>
          </cell>
        </row>
        <row r="1359">
          <cell r="A1359">
            <v>24503</v>
          </cell>
          <cell r="B1359">
            <v>0</v>
          </cell>
          <cell r="C1359">
            <v>-438594</v>
          </cell>
          <cell r="D1359">
            <v>-7320039</v>
          </cell>
        </row>
        <row r="1360">
          <cell r="A1360">
            <v>24504</v>
          </cell>
          <cell r="B1360">
            <v>-2751170</v>
          </cell>
          <cell r="C1360">
            <v>-1747900</v>
          </cell>
          <cell r="D1360">
            <v>-1162439</v>
          </cell>
        </row>
        <row r="1361">
          <cell r="A1361">
            <v>24505</v>
          </cell>
          <cell r="B1361">
            <v>-83900</v>
          </cell>
          <cell r="C1361">
            <v>-1180700</v>
          </cell>
          <cell r="D1361">
            <v>-1100645</v>
          </cell>
        </row>
        <row r="1362">
          <cell r="A1362">
            <v>24601</v>
          </cell>
          <cell r="B1362">
            <v>0</v>
          </cell>
          <cell r="C1362">
            <v>0</v>
          </cell>
          <cell r="D1362">
            <v>0</v>
          </cell>
        </row>
        <row r="1363">
          <cell r="A1363">
            <v>24602</v>
          </cell>
          <cell r="B1363">
            <v>0</v>
          </cell>
          <cell r="C1363">
            <v>0</v>
          </cell>
          <cell r="D1363">
            <v>0</v>
          </cell>
        </row>
        <row r="1364">
          <cell r="A1364">
            <v>24603</v>
          </cell>
          <cell r="B1364">
            <v>0</v>
          </cell>
          <cell r="C1364">
            <v>0</v>
          </cell>
          <cell r="D1364">
            <v>0</v>
          </cell>
        </row>
        <row r="1365">
          <cell r="A1365">
            <v>24604</v>
          </cell>
          <cell r="B1365">
            <v>0</v>
          </cell>
          <cell r="C1365">
            <v>0</v>
          </cell>
          <cell r="D1365">
            <v>0</v>
          </cell>
        </row>
        <row r="1366">
          <cell r="A1366">
            <v>24605</v>
          </cell>
          <cell r="B1366">
            <v>0</v>
          </cell>
          <cell r="C1366">
            <v>0</v>
          </cell>
          <cell r="D1366">
            <v>0</v>
          </cell>
        </row>
        <row r="1367">
          <cell r="A1367">
            <v>24606</v>
          </cell>
          <cell r="B1367">
            <v>0</v>
          </cell>
          <cell r="C1367">
            <v>0</v>
          </cell>
          <cell r="D1367">
            <v>0</v>
          </cell>
        </row>
        <row r="1368">
          <cell r="A1368">
            <v>24613</v>
          </cell>
          <cell r="B1368">
            <v>0</v>
          </cell>
          <cell r="C1368">
            <v>0</v>
          </cell>
          <cell r="D1368">
            <v>0</v>
          </cell>
        </row>
        <row r="1369">
          <cell r="A1369">
            <v>24616</v>
          </cell>
          <cell r="B1369">
            <v>0</v>
          </cell>
          <cell r="C1369">
            <v>0</v>
          </cell>
          <cell r="D1369">
            <v>0</v>
          </cell>
        </row>
        <row r="1370">
          <cell r="A1370">
            <v>24617</v>
          </cell>
          <cell r="B1370">
            <v>0</v>
          </cell>
          <cell r="C1370">
            <v>0</v>
          </cell>
          <cell r="D1370">
            <v>0</v>
          </cell>
        </row>
        <row r="1371">
          <cell r="A1371">
            <v>24619</v>
          </cell>
          <cell r="B1371">
            <v>0</v>
          </cell>
          <cell r="C1371">
            <v>0</v>
          </cell>
          <cell r="D1371">
            <v>0</v>
          </cell>
        </row>
        <row r="1372">
          <cell r="A1372">
            <v>24622</v>
          </cell>
          <cell r="B1372">
            <v>0</v>
          </cell>
          <cell r="C1372">
            <v>0</v>
          </cell>
          <cell r="D1372">
            <v>0</v>
          </cell>
        </row>
        <row r="1373">
          <cell r="A1373">
            <v>24625</v>
          </cell>
          <cell r="B1373">
            <v>0</v>
          </cell>
          <cell r="C1373">
            <v>0</v>
          </cell>
          <cell r="D1373">
            <v>0</v>
          </cell>
        </row>
        <row r="1374">
          <cell r="A1374">
            <v>24627</v>
          </cell>
          <cell r="B1374">
            <v>0</v>
          </cell>
          <cell r="C1374">
            <v>0</v>
          </cell>
          <cell r="D1374">
            <v>0</v>
          </cell>
        </row>
        <row r="1375">
          <cell r="A1375">
            <v>24628</v>
          </cell>
          <cell r="B1375">
            <v>0</v>
          </cell>
          <cell r="C1375">
            <v>0</v>
          </cell>
          <cell r="D1375">
            <v>0</v>
          </cell>
        </row>
        <row r="1376">
          <cell r="A1376">
            <v>24629</v>
          </cell>
          <cell r="B1376">
            <v>0</v>
          </cell>
          <cell r="C1376">
            <v>0</v>
          </cell>
          <cell r="D1376">
            <v>0</v>
          </cell>
        </row>
        <row r="1377">
          <cell r="A1377">
            <v>24632</v>
          </cell>
          <cell r="B1377">
            <v>0</v>
          </cell>
          <cell r="C1377">
            <v>0</v>
          </cell>
          <cell r="D1377">
            <v>0</v>
          </cell>
        </row>
        <row r="1378">
          <cell r="A1378">
            <v>24633</v>
          </cell>
          <cell r="B1378">
            <v>0</v>
          </cell>
          <cell r="C1378">
            <v>0</v>
          </cell>
          <cell r="D1378">
            <v>0</v>
          </cell>
        </row>
        <row r="1379">
          <cell r="A1379">
            <v>24635</v>
          </cell>
          <cell r="B1379">
            <v>0</v>
          </cell>
          <cell r="C1379">
            <v>0</v>
          </cell>
          <cell r="D1379">
            <v>0</v>
          </cell>
        </row>
        <row r="1380">
          <cell r="A1380">
            <v>24636</v>
          </cell>
          <cell r="B1380">
            <v>0</v>
          </cell>
          <cell r="C1380">
            <v>0</v>
          </cell>
          <cell r="D1380">
            <v>0</v>
          </cell>
        </row>
        <row r="1381">
          <cell r="A1381">
            <v>24637</v>
          </cell>
          <cell r="B1381">
            <v>0</v>
          </cell>
          <cell r="C1381">
            <v>0</v>
          </cell>
          <cell r="D1381">
            <v>0</v>
          </cell>
        </row>
        <row r="1382">
          <cell r="A1382">
            <v>24639</v>
          </cell>
          <cell r="B1382">
            <v>0</v>
          </cell>
          <cell r="C1382">
            <v>0</v>
          </cell>
          <cell r="D1382">
            <v>0</v>
          </cell>
        </row>
        <row r="1383">
          <cell r="A1383">
            <v>24641</v>
          </cell>
          <cell r="B1383">
            <v>0</v>
          </cell>
          <cell r="C1383">
            <v>0</v>
          </cell>
          <cell r="D1383">
            <v>0</v>
          </cell>
        </row>
        <row r="1384">
          <cell r="A1384">
            <v>24642</v>
          </cell>
          <cell r="B1384">
            <v>0</v>
          </cell>
          <cell r="C1384">
            <v>0</v>
          </cell>
          <cell r="D1384">
            <v>0</v>
          </cell>
        </row>
        <row r="1385">
          <cell r="A1385">
            <v>24643</v>
          </cell>
          <cell r="B1385">
            <v>0</v>
          </cell>
          <cell r="C1385">
            <v>0</v>
          </cell>
          <cell r="D1385">
            <v>0</v>
          </cell>
        </row>
        <row r="1386">
          <cell r="A1386">
            <v>24645</v>
          </cell>
          <cell r="B1386">
            <v>0</v>
          </cell>
          <cell r="C1386">
            <v>0</v>
          </cell>
          <cell r="D1386">
            <v>0</v>
          </cell>
        </row>
        <row r="1387">
          <cell r="A1387">
            <v>24648</v>
          </cell>
          <cell r="B1387">
            <v>0</v>
          </cell>
          <cell r="C1387">
            <v>0</v>
          </cell>
          <cell r="D1387">
            <v>0</v>
          </cell>
        </row>
        <row r="1388">
          <cell r="A1388">
            <v>24649</v>
          </cell>
          <cell r="B1388">
            <v>0</v>
          </cell>
          <cell r="C1388">
            <v>0</v>
          </cell>
          <cell r="D1388">
            <v>0</v>
          </cell>
        </row>
        <row r="1389">
          <cell r="A1389">
            <v>24650</v>
          </cell>
          <cell r="B1389">
            <v>0</v>
          </cell>
          <cell r="C1389">
            <v>0</v>
          </cell>
          <cell r="D1389">
            <v>0</v>
          </cell>
        </row>
        <row r="1390">
          <cell r="A1390">
            <v>24651</v>
          </cell>
          <cell r="B1390">
            <v>0</v>
          </cell>
          <cell r="C1390">
            <v>0</v>
          </cell>
          <cell r="D1390">
            <v>0</v>
          </cell>
        </row>
        <row r="1391">
          <cell r="A1391">
            <v>24652</v>
          </cell>
          <cell r="B1391">
            <v>0</v>
          </cell>
          <cell r="C1391">
            <v>0</v>
          </cell>
          <cell r="D1391">
            <v>0</v>
          </cell>
        </row>
        <row r="1392">
          <cell r="A1392">
            <v>24653</v>
          </cell>
          <cell r="B1392">
            <v>0</v>
          </cell>
          <cell r="C1392">
            <v>0</v>
          </cell>
          <cell r="D1392">
            <v>0</v>
          </cell>
        </row>
        <row r="1393">
          <cell r="A1393">
            <v>24656</v>
          </cell>
          <cell r="B1393">
            <v>0</v>
          </cell>
          <cell r="C1393">
            <v>0</v>
          </cell>
          <cell r="D1393">
            <v>0</v>
          </cell>
        </row>
        <row r="1394">
          <cell r="A1394">
            <v>24658</v>
          </cell>
          <cell r="B1394">
            <v>0</v>
          </cell>
          <cell r="C1394">
            <v>0</v>
          </cell>
          <cell r="D1394">
            <v>0</v>
          </cell>
        </row>
        <row r="1395">
          <cell r="A1395">
            <v>24659</v>
          </cell>
          <cell r="B1395">
            <v>0</v>
          </cell>
          <cell r="C1395">
            <v>0</v>
          </cell>
          <cell r="D1395">
            <v>0</v>
          </cell>
        </row>
        <row r="1396">
          <cell r="A1396">
            <v>24660</v>
          </cell>
          <cell r="B1396">
            <v>0</v>
          </cell>
          <cell r="C1396">
            <v>0</v>
          </cell>
          <cell r="D1396">
            <v>0</v>
          </cell>
        </row>
        <row r="1397">
          <cell r="A1397">
            <v>24662</v>
          </cell>
          <cell r="B1397">
            <v>0</v>
          </cell>
          <cell r="C1397">
            <v>0</v>
          </cell>
          <cell r="D1397">
            <v>0</v>
          </cell>
        </row>
        <row r="1398">
          <cell r="A1398">
            <v>24664</v>
          </cell>
          <cell r="B1398">
            <v>0</v>
          </cell>
          <cell r="C1398">
            <v>0</v>
          </cell>
          <cell r="D1398">
            <v>0</v>
          </cell>
        </row>
        <row r="1399">
          <cell r="A1399">
            <v>24701</v>
          </cell>
          <cell r="B1399">
            <v>0</v>
          </cell>
          <cell r="C1399">
            <v>0</v>
          </cell>
          <cell r="D1399">
            <v>0</v>
          </cell>
        </row>
        <row r="1400">
          <cell r="A1400">
            <v>24706</v>
          </cell>
          <cell r="B1400">
            <v>0</v>
          </cell>
          <cell r="C1400">
            <v>0</v>
          </cell>
          <cell r="D1400">
            <v>0</v>
          </cell>
        </row>
        <row r="1401">
          <cell r="A1401">
            <v>24710</v>
          </cell>
          <cell r="B1401">
            <v>0</v>
          </cell>
          <cell r="C1401">
            <v>0</v>
          </cell>
          <cell r="D1401">
            <v>0</v>
          </cell>
        </row>
        <row r="1402">
          <cell r="A1402">
            <v>24711</v>
          </cell>
          <cell r="B1402">
            <v>0</v>
          </cell>
          <cell r="C1402">
            <v>0</v>
          </cell>
          <cell r="D1402">
            <v>0</v>
          </cell>
        </row>
        <row r="1403">
          <cell r="A1403">
            <v>24713</v>
          </cell>
          <cell r="B1403">
            <v>0</v>
          </cell>
          <cell r="C1403">
            <v>0</v>
          </cell>
          <cell r="D1403">
            <v>0</v>
          </cell>
        </row>
        <row r="1404">
          <cell r="A1404">
            <v>24716</v>
          </cell>
          <cell r="B1404">
            <v>0</v>
          </cell>
          <cell r="C1404">
            <v>0</v>
          </cell>
          <cell r="D1404">
            <v>0</v>
          </cell>
        </row>
        <row r="1405">
          <cell r="A1405">
            <v>24715</v>
          </cell>
          <cell r="B1405">
            <v>0</v>
          </cell>
          <cell r="C1405">
            <v>0</v>
          </cell>
          <cell r="D1405">
            <v>0</v>
          </cell>
        </row>
        <row r="1406">
          <cell r="A1406">
            <v>24717</v>
          </cell>
          <cell r="B1406">
            <v>0</v>
          </cell>
          <cell r="C1406">
            <v>0</v>
          </cell>
          <cell r="D1406">
            <v>0</v>
          </cell>
        </row>
        <row r="1407">
          <cell r="A1407">
            <v>24719</v>
          </cell>
          <cell r="B1407">
            <v>0</v>
          </cell>
          <cell r="C1407">
            <v>0</v>
          </cell>
          <cell r="D1407">
            <v>0</v>
          </cell>
        </row>
        <row r="1408">
          <cell r="A1408">
            <v>24725</v>
          </cell>
          <cell r="B1408">
            <v>0</v>
          </cell>
          <cell r="C1408">
            <v>0</v>
          </cell>
          <cell r="D1408">
            <v>0</v>
          </cell>
        </row>
        <row r="1409">
          <cell r="A1409">
            <v>24726</v>
          </cell>
          <cell r="B1409">
            <v>0</v>
          </cell>
          <cell r="C1409">
            <v>0</v>
          </cell>
          <cell r="D1409">
            <v>0</v>
          </cell>
        </row>
        <row r="1410">
          <cell r="A1410">
            <v>24727</v>
          </cell>
          <cell r="B1410">
            <v>0</v>
          </cell>
          <cell r="C1410">
            <v>0</v>
          </cell>
          <cell r="D1410">
            <v>0</v>
          </cell>
        </row>
        <row r="1411">
          <cell r="A1411">
            <v>24729</v>
          </cell>
          <cell r="B1411">
            <v>0</v>
          </cell>
          <cell r="C1411">
            <v>0</v>
          </cell>
          <cell r="D1411">
            <v>0</v>
          </cell>
        </row>
        <row r="1412">
          <cell r="A1412">
            <v>24731</v>
          </cell>
          <cell r="B1412">
            <v>0</v>
          </cell>
          <cell r="C1412">
            <v>0</v>
          </cell>
          <cell r="D1412">
            <v>0</v>
          </cell>
        </row>
        <row r="1413">
          <cell r="A1413">
            <v>24737</v>
          </cell>
          <cell r="B1413">
            <v>0</v>
          </cell>
          <cell r="C1413">
            <v>0</v>
          </cell>
          <cell r="D1413">
            <v>0</v>
          </cell>
        </row>
        <row r="1414">
          <cell r="A1414">
            <v>24745</v>
          </cell>
          <cell r="B1414">
            <v>0</v>
          </cell>
          <cell r="C1414">
            <v>0</v>
          </cell>
          <cell r="D1414">
            <v>0</v>
          </cell>
        </row>
        <row r="1415">
          <cell r="A1415">
            <v>24748</v>
          </cell>
          <cell r="B1415">
            <v>0</v>
          </cell>
          <cell r="C1415">
            <v>0</v>
          </cell>
          <cell r="D1415">
            <v>0</v>
          </cell>
        </row>
        <row r="1416">
          <cell r="A1416">
            <v>24750</v>
          </cell>
          <cell r="B1416">
            <v>0</v>
          </cell>
          <cell r="C1416">
            <v>0</v>
          </cell>
          <cell r="D1416">
            <v>0</v>
          </cell>
        </row>
        <row r="1417">
          <cell r="A1417">
            <v>24751</v>
          </cell>
          <cell r="B1417">
            <v>0</v>
          </cell>
          <cell r="C1417">
            <v>0</v>
          </cell>
          <cell r="D1417">
            <v>0</v>
          </cell>
        </row>
        <row r="1418">
          <cell r="A1418">
            <v>24752</v>
          </cell>
          <cell r="B1418">
            <v>0</v>
          </cell>
          <cell r="C1418">
            <v>0</v>
          </cell>
          <cell r="D1418">
            <v>0</v>
          </cell>
        </row>
        <row r="1419">
          <cell r="A1419">
            <v>24753</v>
          </cell>
          <cell r="B1419">
            <v>0</v>
          </cell>
          <cell r="C1419">
            <v>0</v>
          </cell>
          <cell r="D1419">
            <v>0</v>
          </cell>
        </row>
        <row r="1420">
          <cell r="A1420">
            <v>24758</v>
          </cell>
          <cell r="B1420">
            <v>0</v>
          </cell>
          <cell r="C1420">
            <v>0</v>
          </cell>
          <cell r="D1420">
            <v>0</v>
          </cell>
        </row>
        <row r="1421">
          <cell r="A1421">
            <v>24759</v>
          </cell>
          <cell r="B1421">
            <v>0</v>
          </cell>
          <cell r="C1421">
            <v>0</v>
          </cell>
          <cell r="D1421">
            <v>0</v>
          </cell>
        </row>
        <row r="1422">
          <cell r="A1422">
            <v>24760</v>
          </cell>
          <cell r="B1422">
            <v>0</v>
          </cell>
          <cell r="C1422">
            <v>0</v>
          </cell>
          <cell r="D1422">
            <v>0</v>
          </cell>
        </row>
        <row r="1423">
          <cell r="A1423">
            <v>24764</v>
          </cell>
          <cell r="B1423">
            <v>0</v>
          </cell>
          <cell r="C1423">
            <v>0</v>
          </cell>
          <cell r="D1423">
            <v>0</v>
          </cell>
        </row>
        <row r="1424">
          <cell r="A1424">
            <v>24813</v>
          </cell>
          <cell r="B1424">
            <v>0</v>
          </cell>
          <cell r="C1424">
            <v>0</v>
          </cell>
          <cell r="D1424">
            <v>0</v>
          </cell>
        </row>
        <row r="1425">
          <cell r="A1425">
            <v>24829</v>
          </cell>
          <cell r="B1425">
            <v>0</v>
          </cell>
          <cell r="C1425">
            <v>0</v>
          </cell>
          <cell r="D1425">
            <v>0</v>
          </cell>
        </row>
        <row r="1426">
          <cell r="A1426">
            <v>24852</v>
          </cell>
          <cell r="B1426">
            <v>0</v>
          </cell>
          <cell r="C1426">
            <v>0</v>
          </cell>
          <cell r="D1426">
            <v>0</v>
          </cell>
        </row>
        <row r="1427">
          <cell r="A1427">
            <v>24853</v>
          </cell>
          <cell r="B1427">
            <v>0</v>
          </cell>
          <cell r="C1427">
            <v>0</v>
          </cell>
          <cell r="D1427">
            <v>0</v>
          </cell>
        </row>
        <row r="1428">
          <cell r="A1428">
            <v>24913</v>
          </cell>
          <cell r="B1428">
            <v>0</v>
          </cell>
          <cell r="C1428">
            <v>0</v>
          </cell>
          <cell r="D1428">
            <v>0</v>
          </cell>
        </row>
        <row r="1429">
          <cell r="A1429">
            <v>24916</v>
          </cell>
          <cell r="B1429">
            <v>0</v>
          </cell>
          <cell r="C1429">
            <v>0</v>
          </cell>
          <cell r="D1429">
            <v>0</v>
          </cell>
        </row>
        <row r="1430">
          <cell r="A1430">
            <v>24919</v>
          </cell>
          <cell r="B1430">
            <v>0</v>
          </cell>
          <cell r="C1430">
            <v>0</v>
          </cell>
          <cell r="D1430">
            <v>0</v>
          </cell>
        </row>
        <row r="1431">
          <cell r="A1431">
            <v>24929</v>
          </cell>
          <cell r="B1431">
            <v>0</v>
          </cell>
          <cell r="C1431">
            <v>0</v>
          </cell>
          <cell r="D1431">
            <v>0</v>
          </cell>
        </row>
        <row r="1432">
          <cell r="A1432">
            <v>24951</v>
          </cell>
          <cell r="B1432">
            <v>0</v>
          </cell>
          <cell r="C1432">
            <v>0</v>
          </cell>
          <cell r="D1432">
            <v>0</v>
          </cell>
        </row>
        <row r="1433">
          <cell r="A1433">
            <v>24952</v>
          </cell>
          <cell r="B1433">
            <v>0</v>
          </cell>
          <cell r="C1433">
            <v>0</v>
          </cell>
          <cell r="D1433">
            <v>0</v>
          </cell>
        </row>
        <row r="1434">
          <cell r="A1434">
            <v>24953</v>
          </cell>
          <cell r="B1434">
            <v>0</v>
          </cell>
          <cell r="C1434">
            <v>0</v>
          </cell>
          <cell r="D1434">
            <v>0</v>
          </cell>
        </row>
        <row r="1435">
          <cell r="A1435">
            <v>24958</v>
          </cell>
          <cell r="B1435">
            <v>0</v>
          </cell>
          <cell r="C1435">
            <v>0</v>
          </cell>
          <cell r="D1435">
            <v>0</v>
          </cell>
        </row>
        <row r="1436">
          <cell r="A1436">
            <v>25301</v>
          </cell>
          <cell r="B1436">
            <v>-2820576</v>
          </cell>
          <cell r="C1436">
            <v>-2830428</v>
          </cell>
          <cell r="D1436">
            <v>-3974248</v>
          </cell>
        </row>
        <row r="1437">
          <cell r="A1437">
            <v>25302</v>
          </cell>
          <cell r="B1437">
            <v>0</v>
          </cell>
          <cell r="C1437">
            <v>0</v>
          </cell>
          <cell r="D1437">
            <v>0</v>
          </cell>
        </row>
        <row r="1438">
          <cell r="A1438">
            <v>25303</v>
          </cell>
          <cell r="B1438">
            <v>0</v>
          </cell>
          <cell r="C1438">
            <v>0</v>
          </cell>
          <cell r="D1438">
            <v>0</v>
          </cell>
        </row>
        <row r="1439">
          <cell r="A1439">
            <v>25305</v>
          </cell>
          <cell r="B1439">
            <v>0</v>
          </cell>
          <cell r="C1439">
            <v>0</v>
          </cell>
          <cell r="D1439">
            <v>0</v>
          </cell>
        </row>
        <row r="1440">
          <cell r="A1440">
            <v>25306</v>
          </cell>
          <cell r="B1440">
            <v>-779005</v>
          </cell>
          <cell r="C1440">
            <v>-775739</v>
          </cell>
          <cell r="D1440">
            <v>-295349</v>
          </cell>
        </row>
        <row r="1441">
          <cell r="A1441">
            <v>25307</v>
          </cell>
          <cell r="B1441">
            <v>0</v>
          </cell>
          <cell r="C1441">
            <v>0</v>
          </cell>
          <cell r="D1441">
            <v>0</v>
          </cell>
        </row>
        <row r="1442">
          <cell r="A1442">
            <v>25309</v>
          </cell>
          <cell r="B1442">
            <v>-35363</v>
          </cell>
          <cell r="C1442">
            <v>-35363</v>
          </cell>
          <cell r="D1442">
            <v>-17300</v>
          </cell>
        </row>
        <row r="1443">
          <cell r="A1443">
            <v>25310</v>
          </cell>
          <cell r="B1443">
            <v>-112</v>
          </cell>
          <cell r="C1443">
            <v>-112</v>
          </cell>
          <cell r="D1443">
            <v>-112</v>
          </cell>
        </row>
        <row r="1444">
          <cell r="A1444">
            <v>25311</v>
          </cell>
          <cell r="B1444">
            <v>0</v>
          </cell>
          <cell r="C1444">
            <v>0</v>
          </cell>
          <cell r="D1444">
            <v>0</v>
          </cell>
        </row>
        <row r="1445">
          <cell r="A1445">
            <v>25312</v>
          </cell>
          <cell r="B1445">
            <v>0</v>
          </cell>
          <cell r="C1445">
            <v>0</v>
          </cell>
          <cell r="D1445">
            <v>0</v>
          </cell>
        </row>
        <row r="1446">
          <cell r="A1446">
            <v>25313</v>
          </cell>
          <cell r="B1446">
            <v>0</v>
          </cell>
          <cell r="C1446">
            <v>0</v>
          </cell>
          <cell r="D1446">
            <v>0</v>
          </cell>
        </row>
        <row r="1447">
          <cell r="A1447">
            <v>25314</v>
          </cell>
          <cell r="B1447">
            <v>0</v>
          </cell>
          <cell r="C1447">
            <v>0</v>
          </cell>
          <cell r="D1447">
            <v>0</v>
          </cell>
        </row>
        <row r="1448">
          <cell r="A1448">
            <v>25315</v>
          </cell>
          <cell r="B1448">
            <v>0</v>
          </cell>
          <cell r="C1448">
            <v>0</v>
          </cell>
          <cell r="D1448">
            <v>0</v>
          </cell>
        </row>
        <row r="1449">
          <cell r="A1449">
            <v>25316</v>
          </cell>
          <cell r="B1449">
            <v>0</v>
          </cell>
          <cell r="C1449">
            <v>0</v>
          </cell>
          <cell r="D1449">
            <v>0</v>
          </cell>
        </row>
        <row r="1450">
          <cell r="A1450">
            <v>25317</v>
          </cell>
          <cell r="B1450">
            <v>0</v>
          </cell>
          <cell r="C1450">
            <v>0</v>
          </cell>
          <cell r="D1450">
            <v>0</v>
          </cell>
        </row>
        <row r="1451">
          <cell r="A1451">
            <v>25318</v>
          </cell>
          <cell r="B1451">
            <v>0</v>
          </cell>
          <cell r="C1451">
            <v>0</v>
          </cell>
          <cell r="D1451">
            <v>0</v>
          </cell>
        </row>
        <row r="1452">
          <cell r="A1452">
            <v>25319</v>
          </cell>
          <cell r="B1452">
            <v>-197282</v>
          </cell>
          <cell r="C1452">
            <v>-195137</v>
          </cell>
          <cell r="D1452">
            <v>-156238</v>
          </cell>
        </row>
        <row r="1453">
          <cell r="A1453">
            <v>25320</v>
          </cell>
          <cell r="B1453">
            <v>-125398</v>
          </cell>
          <cell r="C1453">
            <v>-121941</v>
          </cell>
          <cell r="D1453">
            <v>-99219</v>
          </cell>
        </row>
        <row r="1454">
          <cell r="A1454">
            <v>25321</v>
          </cell>
          <cell r="B1454">
            <v>0</v>
          </cell>
          <cell r="C1454">
            <v>0</v>
          </cell>
          <cell r="D1454">
            <v>0</v>
          </cell>
        </row>
        <row r="1455">
          <cell r="A1455">
            <v>25322</v>
          </cell>
          <cell r="B1455">
            <v>0</v>
          </cell>
          <cell r="C1455">
            <v>0</v>
          </cell>
          <cell r="D1455">
            <v>0</v>
          </cell>
        </row>
        <row r="1456">
          <cell r="A1456">
            <v>25323</v>
          </cell>
          <cell r="B1456">
            <v>0</v>
          </cell>
          <cell r="C1456">
            <v>0</v>
          </cell>
          <cell r="D1456">
            <v>0</v>
          </cell>
        </row>
        <row r="1457">
          <cell r="A1457">
            <v>25324</v>
          </cell>
          <cell r="B1457">
            <v>-5143528</v>
          </cell>
          <cell r="C1457">
            <v>-4264586</v>
          </cell>
          <cell r="D1457">
            <v>-2011128</v>
          </cell>
        </row>
        <row r="1458">
          <cell r="A1458">
            <v>25325</v>
          </cell>
          <cell r="B1458">
            <v>0</v>
          </cell>
          <cell r="C1458">
            <v>0</v>
          </cell>
          <cell r="D1458">
            <v>0</v>
          </cell>
        </row>
        <row r="1459">
          <cell r="A1459">
            <v>25326</v>
          </cell>
          <cell r="B1459">
            <v>0</v>
          </cell>
          <cell r="C1459">
            <v>0</v>
          </cell>
          <cell r="D1459">
            <v>0</v>
          </cell>
        </row>
        <row r="1460">
          <cell r="A1460">
            <v>25327</v>
          </cell>
          <cell r="B1460">
            <v>0</v>
          </cell>
          <cell r="C1460">
            <v>0</v>
          </cell>
          <cell r="D1460">
            <v>0</v>
          </cell>
        </row>
        <row r="1461">
          <cell r="A1461">
            <v>25328</v>
          </cell>
          <cell r="B1461">
            <v>0</v>
          </cell>
          <cell r="C1461">
            <v>0</v>
          </cell>
          <cell r="D1461">
            <v>0</v>
          </cell>
        </row>
        <row r="1462">
          <cell r="A1462">
            <v>25330</v>
          </cell>
          <cell r="B1462">
            <v>-1748505</v>
          </cell>
          <cell r="C1462">
            <v>-1048712</v>
          </cell>
          <cell r="D1462">
            <v>-737343</v>
          </cell>
        </row>
        <row r="1463">
          <cell r="A1463">
            <v>25331</v>
          </cell>
          <cell r="B1463">
            <v>0</v>
          </cell>
          <cell r="C1463">
            <v>0</v>
          </cell>
          <cell r="D1463">
            <v>0</v>
          </cell>
        </row>
        <row r="1464">
          <cell r="A1464">
            <v>25332</v>
          </cell>
          <cell r="B1464">
            <v>0</v>
          </cell>
          <cell r="C1464">
            <v>0</v>
          </cell>
          <cell r="D1464">
            <v>0</v>
          </cell>
        </row>
        <row r="1465">
          <cell r="A1465">
            <v>25333</v>
          </cell>
          <cell r="B1465">
            <v>-1039978</v>
          </cell>
          <cell r="C1465">
            <v>-981753</v>
          </cell>
          <cell r="D1465">
            <v>-888048</v>
          </cell>
        </row>
        <row r="1466">
          <cell r="A1466">
            <v>25334</v>
          </cell>
          <cell r="B1466">
            <v>0</v>
          </cell>
          <cell r="C1466">
            <v>0</v>
          </cell>
          <cell r="D1466">
            <v>0</v>
          </cell>
        </row>
        <row r="1467">
          <cell r="A1467">
            <v>25335</v>
          </cell>
          <cell r="B1467">
            <v>0</v>
          </cell>
          <cell r="C1467">
            <v>0</v>
          </cell>
          <cell r="D1467">
            <v>0</v>
          </cell>
        </row>
        <row r="1468">
          <cell r="A1468">
            <v>25336</v>
          </cell>
          <cell r="B1468">
            <v>0</v>
          </cell>
          <cell r="C1468">
            <v>0</v>
          </cell>
          <cell r="D1468">
            <v>0</v>
          </cell>
        </row>
        <row r="1469">
          <cell r="A1469">
            <v>25337</v>
          </cell>
          <cell r="B1469">
            <v>0</v>
          </cell>
          <cell r="C1469">
            <v>0</v>
          </cell>
          <cell r="D1469">
            <v>0</v>
          </cell>
        </row>
        <row r="1470">
          <cell r="A1470">
            <v>25338</v>
          </cell>
          <cell r="B1470">
            <v>0</v>
          </cell>
          <cell r="C1470">
            <v>0</v>
          </cell>
          <cell r="D1470">
            <v>0</v>
          </cell>
        </row>
        <row r="1471">
          <cell r="A1471">
            <v>25339</v>
          </cell>
          <cell r="B1471">
            <v>0</v>
          </cell>
          <cell r="C1471">
            <v>0</v>
          </cell>
          <cell r="D1471">
            <v>0</v>
          </cell>
        </row>
        <row r="1472">
          <cell r="A1472">
            <v>25340</v>
          </cell>
          <cell r="B1472">
            <v>0</v>
          </cell>
          <cell r="C1472">
            <v>0</v>
          </cell>
          <cell r="D1472">
            <v>0</v>
          </cell>
        </row>
        <row r="1473">
          <cell r="A1473">
            <v>25341</v>
          </cell>
          <cell r="B1473">
            <v>0</v>
          </cell>
          <cell r="C1473">
            <v>0</v>
          </cell>
          <cell r="D1473">
            <v>0</v>
          </cell>
        </row>
        <row r="1474">
          <cell r="A1474">
            <v>25342</v>
          </cell>
          <cell r="B1474">
            <v>-16572</v>
          </cell>
          <cell r="C1474">
            <v>-8286</v>
          </cell>
          <cell r="D1474">
            <v>-1275</v>
          </cell>
        </row>
        <row r="1475">
          <cell r="A1475">
            <v>25343</v>
          </cell>
          <cell r="B1475">
            <v>0</v>
          </cell>
          <cell r="C1475">
            <v>0</v>
          </cell>
          <cell r="D1475">
            <v>0</v>
          </cell>
        </row>
        <row r="1476">
          <cell r="A1476">
            <v>25344</v>
          </cell>
          <cell r="B1476">
            <v>0</v>
          </cell>
          <cell r="C1476">
            <v>0</v>
          </cell>
          <cell r="D1476">
            <v>0</v>
          </cell>
        </row>
        <row r="1477">
          <cell r="A1477">
            <v>25345</v>
          </cell>
          <cell r="B1477">
            <v>0</v>
          </cell>
          <cell r="C1477">
            <v>0</v>
          </cell>
          <cell r="D1477">
            <v>0</v>
          </cell>
        </row>
        <row r="1478">
          <cell r="A1478">
            <v>25346</v>
          </cell>
          <cell r="B1478">
            <v>0</v>
          </cell>
          <cell r="C1478">
            <v>0</v>
          </cell>
          <cell r="D1478">
            <v>0</v>
          </cell>
        </row>
        <row r="1479">
          <cell r="A1479">
            <v>25347</v>
          </cell>
          <cell r="B1479">
            <v>0</v>
          </cell>
          <cell r="C1479">
            <v>0</v>
          </cell>
          <cell r="D1479">
            <v>0</v>
          </cell>
        </row>
        <row r="1480">
          <cell r="A1480">
            <v>25348</v>
          </cell>
          <cell r="B1480">
            <v>0</v>
          </cell>
          <cell r="C1480">
            <v>0</v>
          </cell>
          <cell r="D1480">
            <v>0</v>
          </cell>
        </row>
        <row r="1481">
          <cell r="A1481">
            <v>25349</v>
          </cell>
          <cell r="B1481">
            <v>0</v>
          </cell>
          <cell r="C1481">
            <v>0</v>
          </cell>
          <cell r="D1481">
            <v>0</v>
          </cell>
        </row>
        <row r="1482">
          <cell r="A1482">
            <v>25350</v>
          </cell>
          <cell r="B1482">
            <v>0</v>
          </cell>
          <cell r="C1482">
            <v>0</v>
          </cell>
          <cell r="D1482">
            <v>0</v>
          </cell>
        </row>
        <row r="1483">
          <cell r="A1483">
            <v>25351</v>
          </cell>
          <cell r="B1483">
            <v>0</v>
          </cell>
          <cell r="C1483">
            <v>0</v>
          </cell>
          <cell r="D1483">
            <v>0</v>
          </cell>
        </row>
        <row r="1484">
          <cell r="A1484">
            <v>25352</v>
          </cell>
          <cell r="B1484">
            <v>0</v>
          </cell>
          <cell r="C1484">
            <v>0</v>
          </cell>
          <cell r="D1484">
            <v>0</v>
          </cell>
        </row>
        <row r="1485">
          <cell r="A1485">
            <v>25353</v>
          </cell>
          <cell r="B1485">
            <v>0</v>
          </cell>
          <cell r="C1485">
            <v>0</v>
          </cell>
          <cell r="D1485">
            <v>0</v>
          </cell>
        </row>
        <row r="1486">
          <cell r="A1486">
            <v>25354</v>
          </cell>
          <cell r="B1486">
            <v>0</v>
          </cell>
          <cell r="C1486">
            <v>0</v>
          </cell>
          <cell r="D1486">
            <v>0</v>
          </cell>
        </row>
        <row r="1487">
          <cell r="A1487">
            <v>25355</v>
          </cell>
          <cell r="B1487">
            <v>0</v>
          </cell>
          <cell r="C1487">
            <v>0</v>
          </cell>
          <cell r="D1487">
            <v>0</v>
          </cell>
        </row>
        <row r="1488">
          <cell r="A1488">
            <v>25356</v>
          </cell>
          <cell r="B1488">
            <v>0</v>
          </cell>
          <cell r="C1488">
            <v>0</v>
          </cell>
          <cell r="D1488">
            <v>0</v>
          </cell>
        </row>
        <row r="1489">
          <cell r="A1489">
            <v>25358</v>
          </cell>
          <cell r="B1489">
            <v>0</v>
          </cell>
          <cell r="C1489">
            <v>0</v>
          </cell>
          <cell r="D1489">
            <v>0</v>
          </cell>
        </row>
        <row r="1490">
          <cell r="A1490">
            <v>25359</v>
          </cell>
          <cell r="B1490">
            <v>0</v>
          </cell>
          <cell r="C1490">
            <v>0</v>
          </cell>
          <cell r="D1490">
            <v>0</v>
          </cell>
        </row>
        <row r="1491">
          <cell r="A1491">
            <v>25360</v>
          </cell>
          <cell r="B1491">
            <v>0</v>
          </cell>
          <cell r="C1491">
            <v>0</v>
          </cell>
          <cell r="D1491">
            <v>0</v>
          </cell>
        </row>
        <row r="1492">
          <cell r="A1492">
            <v>25361</v>
          </cell>
          <cell r="B1492">
            <v>0</v>
          </cell>
          <cell r="C1492">
            <v>0</v>
          </cell>
          <cell r="D1492">
            <v>0</v>
          </cell>
        </row>
        <row r="1493">
          <cell r="A1493">
            <v>25362</v>
          </cell>
          <cell r="B1493">
            <v>0</v>
          </cell>
          <cell r="C1493">
            <v>0</v>
          </cell>
          <cell r="D1493">
            <v>0</v>
          </cell>
        </row>
        <row r="1494">
          <cell r="A1494">
            <v>25363</v>
          </cell>
          <cell r="B1494">
            <v>0</v>
          </cell>
          <cell r="C1494">
            <v>0</v>
          </cell>
          <cell r="D1494">
            <v>0</v>
          </cell>
        </row>
        <row r="1495">
          <cell r="A1495">
            <v>25364</v>
          </cell>
          <cell r="B1495">
            <v>-57540</v>
          </cell>
          <cell r="C1495">
            <v>-57342</v>
          </cell>
          <cell r="D1495">
            <v>-55362</v>
          </cell>
        </row>
        <row r="1496">
          <cell r="A1496">
            <v>25370</v>
          </cell>
          <cell r="B1496">
            <v>0</v>
          </cell>
          <cell r="C1496">
            <v>-375</v>
          </cell>
          <cell r="D1496">
            <v>-692</v>
          </cell>
        </row>
        <row r="1497">
          <cell r="A1497">
            <v>25371</v>
          </cell>
          <cell r="B1497">
            <v>0</v>
          </cell>
          <cell r="C1497">
            <v>0</v>
          </cell>
          <cell r="D1497">
            <v>0</v>
          </cell>
        </row>
        <row r="1498">
          <cell r="A1498">
            <v>25372</v>
          </cell>
          <cell r="B1498">
            <v>0</v>
          </cell>
          <cell r="C1498">
            <v>0</v>
          </cell>
          <cell r="D1498">
            <v>0</v>
          </cell>
        </row>
        <row r="1499">
          <cell r="A1499">
            <v>25373</v>
          </cell>
          <cell r="B1499">
            <v>0</v>
          </cell>
          <cell r="C1499">
            <v>0</v>
          </cell>
          <cell r="D1499">
            <v>0</v>
          </cell>
        </row>
        <row r="1500">
          <cell r="A1500">
            <v>25374</v>
          </cell>
          <cell r="B1500">
            <v>0</v>
          </cell>
          <cell r="C1500">
            <v>0</v>
          </cell>
          <cell r="D1500">
            <v>0</v>
          </cell>
        </row>
        <row r="1501">
          <cell r="A1501">
            <v>25375</v>
          </cell>
          <cell r="B1501">
            <v>0</v>
          </cell>
          <cell r="C1501">
            <v>0</v>
          </cell>
          <cell r="D1501">
            <v>0</v>
          </cell>
        </row>
        <row r="1502">
          <cell r="A1502">
            <v>25377</v>
          </cell>
          <cell r="B1502">
            <v>0</v>
          </cell>
          <cell r="C1502">
            <v>0</v>
          </cell>
          <cell r="D1502">
            <v>0</v>
          </cell>
        </row>
        <row r="1503">
          <cell r="A1503">
            <v>25378</v>
          </cell>
          <cell r="B1503">
            <v>0</v>
          </cell>
          <cell r="C1503">
            <v>0</v>
          </cell>
          <cell r="D1503">
            <v>0</v>
          </cell>
        </row>
        <row r="1504">
          <cell r="A1504">
            <v>25379</v>
          </cell>
          <cell r="B1504">
            <v>0</v>
          </cell>
          <cell r="C1504">
            <v>0</v>
          </cell>
          <cell r="D1504">
            <v>0</v>
          </cell>
        </row>
        <row r="1505">
          <cell r="A1505">
            <v>25380</v>
          </cell>
          <cell r="B1505">
            <v>0</v>
          </cell>
          <cell r="C1505">
            <v>0</v>
          </cell>
          <cell r="D1505">
            <v>0</v>
          </cell>
        </row>
        <row r="1506">
          <cell r="A1506">
            <v>25381</v>
          </cell>
          <cell r="B1506">
            <v>0</v>
          </cell>
          <cell r="C1506">
            <v>0</v>
          </cell>
          <cell r="D1506">
            <v>0</v>
          </cell>
        </row>
        <row r="1507">
          <cell r="A1507">
            <v>25382</v>
          </cell>
          <cell r="B1507">
            <v>0</v>
          </cell>
          <cell r="C1507">
            <v>0</v>
          </cell>
          <cell r="D1507">
            <v>0</v>
          </cell>
        </row>
        <row r="1508">
          <cell r="A1508">
            <v>25383</v>
          </cell>
          <cell r="B1508">
            <v>0</v>
          </cell>
          <cell r="C1508">
            <v>0</v>
          </cell>
          <cell r="D1508">
            <v>0</v>
          </cell>
        </row>
        <row r="1509">
          <cell r="A1509">
            <v>25384</v>
          </cell>
          <cell r="B1509">
            <v>0</v>
          </cell>
          <cell r="C1509">
            <v>0</v>
          </cell>
          <cell r="D1509">
            <v>0</v>
          </cell>
        </row>
        <row r="1510">
          <cell r="A1510">
            <v>25385</v>
          </cell>
          <cell r="B1510">
            <v>0</v>
          </cell>
          <cell r="C1510">
            <v>0</v>
          </cell>
          <cell r="D1510">
            <v>0</v>
          </cell>
        </row>
        <row r="1511">
          <cell r="A1511">
            <v>25386</v>
          </cell>
          <cell r="B1511">
            <v>0</v>
          </cell>
          <cell r="C1511">
            <v>0</v>
          </cell>
          <cell r="D1511">
            <v>0</v>
          </cell>
        </row>
        <row r="1512">
          <cell r="A1512">
            <v>25387</v>
          </cell>
          <cell r="B1512">
            <v>0</v>
          </cell>
          <cell r="C1512">
            <v>0</v>
          </cell>
          <cell r="D1512">
            <v>0</v>
          </cell>
        </row>
        <row r="1513">
          <cell r="A1513">
            <v>25388</v>
          </cell>
          <cell r="B1513">
            <v>0</v>
          </cell>
          <cell r="C1513">
            <v>0</v>
          </cell>
          <cell r="D1513">
            <v>0</v>
          </cell>
        </row>
        <row r="1514">
          <cell r="A1514">
            <v>25389</v>
          </cell>
          <cell r="B1514">
            <v>0</v>
          </cell>
          <cell r="C1514">
            <v>0</v>
          </cell>
          <cell r="D1514">
            <v>0</v>
          </cell>
        </row>
        <row r="1515">
          <cell r="A1515">
            <v>25390</v>
          </cell>
          <cell r="B1515">
            <v>0</v>
          </cell>
          <cell r="C1515">
            <v>0</v>
          </cell>
          <cell r="D1515">
            <v>0</v>
          </cell>
        </row>
        <row r="1516">
          <cell r="A1516">
            <v>25391</v>
          </cell>
          <cell r="B1516">
            <v>0</v>
          </cell>
          <cell r="C1516">
            <v>0</v>
          </cell>
          <cell r="D1516">
            <v>0</v>
          </cell>
        </row>
        <row r="1517">
          <cell r="A1517">
            <v>25392</v>
          </cell>
          <cell r="B1517">
            <v>0</v>
          </cell>
          <cell r="C1517">
            <v>0</v>
          </cell>
          <cell r="D1517">
            <v>0</v>
          </cell>
        </row>
        <row r="1518">
          <cell r="A1518">
            <v>25393</v>
          </cell>
          <cell r="B1518">
            <v>-969589</v>
          </cell>
          <cell r="C1518">
            <v>-1004401</v>
          </cell>
          <cell r="D1518">
            <v>-1032719</v>
          </cell>
        </row>
        <row r="1519">
          <cell r="A1519">
            <v>25395</v>
          </cell>
          <cell r="B1519">
            <v>0</v>
          </cell>
          <cell r="C1519">
            <v>0</v>
          </cell>
          <cell r="D1519">
            <v>0</v>
          </cell>
        </row>
        <row r="1520">
          <cell r="A1520">
            <v>25396</v>
          </cell>
          <cell r="B1520">
            <v>0</v>
          </cell>
          <cell r="C1520">
            <v>0</v>
          </cell>
          <cell r="D1520">
            <v>0</v>
          </cell>
        </row>
        <row r="1521">
          <cell r="A1521">
            <v>25398</v>
          </cell>
          <cell r="B1521">
            <v>0</v>
          </cell>
          <cell r="C1521">
            <v>0</v>
          </cell>
          <cell r="D1521">
            <v>0</v>
          </cell>
        </row>
        <row r="1522">
          <cell r="A1522">
            <v>25400</v>
          </cell>
          <cell r="B1522">
            <v>-20607463</v>
          </cell>
          <cell r="C1522">
            <v>-20727801</v>
          </cell>
          <cell r="D1522">
            <v>-21970731</v>
          </cell>
        </row>
        <row r="1523">
          <cell r="A1523">
            <v>25401</v>
          </cell>
          <cell r="B1523">
            <v>-832868</v>
          </cell>
          <cell r="C1523">
            <v>-835828</v>
          </cell>
          <cell r="D1523">
            <v>-968394</v>
          </cell>
        </row>
        <row r="1524">
          <cell r="A1524">
            <v>25431</v>
          </cell>
          <cell r="B1524">
            <v>0</v>
          </cell>
          <cell r="C1524">
            <v>0</v>
          </cell>
          <cell r="D1524">
            <v>0</v>
          </cell>
        </row>
        <row r="1525">
          <cell r="A1525">
            <v>25432</v>
          </cell>
          <cell r="B1525">
            <v>-1277010</v>
          </cell>
          <cell r="C1525">
            <v>-1492142</v>
          </cell>
          <cell r="D1525">
            <v>-1865031</v>
          </cell>
        </row>
        <row r="1526">
          <cell r="A1526">
            <v>25433</v>
          </cell>
          <cell r="B1526">
            <v>0</v>
          </cell>
          <cell r="C1526">
            <v>0</v>
          </cell>
          <cell r="D1526">
            <v>0</v>
          </cell>
        </row>
        <row r="1527">
          <cell r="A1527">
            <v>25434</v>
          </cell>
          <cell r="B1527">
            <v>0</v>
          </cell>
          <cell r="C1527">
            <v>0</v>
          </cell>
          <cell r="D1527">
            <v>0</v>
          </cell>
        </row>
        <row r="1528">
          <cell r="A1528">
            <v>25435</v>
          </cell>
          <cell r="B1528">
            <v>0</v>
          </cell>
          <cell r="C1528">
            <v>0</v>
          </cell>
          <cell r="D1528">
            <v>0</v>
          </cell>
        </row>
        <row r="1529">
          <cell r="A1529">
            <v>25438</v>
          </cell>
          <cell r="B1529">
            <v>-22899527</v>
          </cell>
          <cell r="C1529">
            <v>-26961705</v>
          </cell>
          <cell r="D1529">
            <v>-66853792</v>
          </cell>
        </row>
        <row r="1530">
          <cell r="A1530">
            <v>25441</v>
          </cell>
          <cell r="B1530">
            <v>0</v>
          </cell>
          <cell r="C1530">
            <v>0</v>
          </cell>
          <cell r="D1530">
            <v>0</v>
          </cell>
        </row>
        <row r="1531">
          <cell r="A1531">
            <v>25442</v>
          </cell>
          <cell r="B1531">
            <v>0</v>
          </cell>
          <cell r="C1531">
            <v>0</v>
          </cell>
          <cell r="D1531">
            <v>0</v>
          </cell>
        </row>
        <row r="1532">
          <cell r="A1532">
            <v>25451</v>
          </cell>
          <cell r="B1532">
            <v>0</v>
          </cell>
          <cell r="C1532">
            <v>0</v>
          </cell>
          <cell r="D1532">
            <v>0</v>
          </cell>
        </row>
        <row r="1533">
          <cell r="A1533">
            <v>25452</v>
          </cell>
          <cell r="B1533">
            <v>-45046</v>
          </cell>
          <cell r="C1533">
            <v>-46232</v>
          </cell>
          <cell r="D1533">
            <v>-59271</v>
          </cell>
        </row>
        <row r="1534">
          <cell r="A1534">
            <v>25453</v>
          </cell>
          <cell r="B1534">
            <v>-3102</v>
          </cell>
          <cell r="C1534">
            <v>-3146</v>
          </cell>
          <cell r="D1534">
            <v>-3620</v>
          </cell>
        </row>
        <row r="1535">
          <cell r="A1535">
            <v>25454</v>
          </cell>
          <cell r="B1535">
            <v>-1058790</v>
          </cell>
          <cell r="C1535">
            <v>-1071101</v>
          </cell>
          <cell r="D1535">
            <v>-1206528</v>
          </cell>
        </row>
        <row r="1536">
          <cell r="A1536">
            <v>25455</v>
          </cell>
          <cell r="B1536">
            <v>-237370</v>
          </cell>
          <cell r="C1536">
            <v>-240067</v>
          </cell>
          <cell r="D1536">
            <v>-269739</v>
          </cell>
        </row>
        <row r="1537">
          <cell r="A1537">
            <v>25456</v>
          </cell>
          <cell r="B1537">
            <v>-13127</v>
          </cell>
          <cell r="C1537">
            <v>-13258</v>
          </cell>
          <cell r="D1537">
            <v>-799984</v>
          </cell>
        </row>
        <row r="1538">
          <cell r="A1538">
            <v>25457</v>
          </cell>
          <cell r="B1538">
            <v>-2082788</v>
          </cell>
          <cell r="C1538">
            <v>-2106456</v>
          </cell>
          <cell r="D1538">
            <v>-1577828</v>
          </cell>
        </row>
        <row r="1539">
          <cell r="A1539">
            <v>25458</v>
          </cell>
          <cell r="B1539">
            <v>-182563</v>
          </cell>
          <cell r="C1539">
            <v>-184505</v>
          </cell>
          <cell r="D1539">
            <v>-88742</v>
          </cell>
        </row>
        <row r="1540">
          <cell r="A1540">
            <v>25459</v>
          </cell>
          <cell r="B1540">
            <v>-19226</v>
          </cell>
          <cell r="C1540">
            <v>-9613</v>
          </cell>
          <cell r="D1540">
            <v>-1479</v>
          </cell>
        </row>
        <row r="1541">
          <cell r="A1541">
            <v>25460</v>
          </cell>
          <cell r="B1541">
            <v>-17201</v>
          </cell>
          <cell r="C1541">
            <v>-8600</v>
          </cell>
          <cell r="D1541">
            <v>-1323</v>
          </cell>
        </row>
        <row r="1542">
          <cell r="A1542">
            <v>25468</v>
          </cell>
          <cell r="B1542">
            <v>-81585</v>
          </cell>
          <cell r="C1542">
            <v>-82471</v>
          </cell>
          <cell r="D1542">
            <v>-84313</v>
          </cell>
        </row>
        <row r="1543">
          <cell r="A1543">
            <v>25469</v>
          </cell>
          <cell r="B1543">
            <v>-133416</v>
          </cell>
          <cell r="C1543">
            <v>-134898</v>
          </cell>
          <cell r="D1543">
            <v>-138205</v>
          </cell>
        </row>
        <row r="1544">
          <cell r="A1544">
            <v>25470</v>
          </cell>
          <cell r="B1544">
            <v>-247969</v>
          </cell>
          <cell r="C1544">
            <v>-254168</v>
          </cell>
          <cell r="D1544">
            <v>-322360</v>
          </cell>
        </row>
        <row r="1545">
          <cell r="A1545">
            <v>25471</v>
          </cell>
          <cell r="B1545">
            <v>0</v>
          </cell>
          <cell r="C1545">
            <v>0</v>
          </cell>
          <cell r="D1545">
            <v>-110530</v>
          </cell>
        </row>
        <row r="1546">
          <cell r="A1546">
            <v>25472</v>
          </cell>
          <cell r="B1546">
            <v>-12618</v>
          </cell>
          <cell r="C1546">
            <v>-12934</v>
          </cell>
          <cell r="D1546">
            <v>-16404</v>
          </cell>
        </row>
        <row r="1547">
          <cell r="A1547">
            <v>25473</v>
          </cell>
          <cell r="B1547">
            <v>-5269</v>
          </cell>
          <cell r="C1547">
            <v>-5424</v>
          </cell>
          <cell r="D1547">
            <v>-7128</v>
          </cell>
        </row>
        <row r="1548">
          <cell r="A1548">
            <v>25474</v>
          </cell>
          <cell r="B1548">
            <v>0</v>
          </cell>
          <cell r="C1548">
            <v>-68</v>
          </cell>
          <cell r="D1548">
            <v>-811</v>
          </cell>
        </row>
        <row r="1549">
          <cell r="A1549">
            <v>25475</v>
          </cell>
          <cell r="B1549">
            <v>-1025</v>
          </cell>
          <cell r="C1549">
            <v>-1050</v>
          </cell>
          <cell r="D1549">
            <v>-1318</v>
          </cell>
        </row>
        <row r="1550">
          <cell r="A1550">
            <v>25476</v>
          </cell>
          <cell r="B1550">
            <v>0</v>
          </cell>
          <cell r="C1550">
            <v>0</v>
          </cell>
          <cell r="D1550">
            <v>-134</v>
          </cell>
        </row>
        <row r="1551">
          <cell r="A1551">
            <v>25477</v>
          </cell>
          <cell r="B1551">
            <v>-1327</v>
          </cell>
          <cell r="C1551">
            <v>-1357</v>
          </cell>
          <cell r="D1551">
            <v>-1689</v>
          </cell>
        </row>
        <row r="1552">
          <cell r="A1552">
            <v>25478</v>
          </cell>
          <cell r="B1552">
            <v>0</v>
          </cell>
          <cell r="C1552">
            <v>0</v>
          </cell>
          <cell r="D1552">
            <v>0</v>
          </cell>
        </row>
        <row r="1553">
          <cell r="A1553">
            <v>25479</v>
          </cell>
          <cell r="B1553">
            <v>0</v>
          </cell>
          <cell r="C1553">
            <v>0</v>
          </cell>
          <cell r="D1553">
            <v>0</v>
          </cell>
        </row>
        <row r="1554">
          <cell r="A1554">
            <v>25480</v>
          </cell>
          <cell r="B1554">
            <v>0</v>
          </cell>
          <cell r="C1554">
            <v>0</v>
          </cell>
          <cell r="D1554">
            <v>0</v>
          </cell>
        </row>
        <row r="1555">
          <cell r="A1555">
            <v>25481</v>
          </cell>
          <cell r="B1555">
            <v>-120666</v>
          </cell>
          <cell r="C1555">
            <v>-122746</v>
          </cell>
          <cell r="D1555">
            <v>-145631</v>
          </cell>
        </row>
        <row r="1556">
          <cell r="A1556">
            <v>25482</v>
          </cell>
          <cell r="B1556">
            <v>0</v>
          </cell>
          <cell r="C1556">
            <v>0</v>
          </cell>
          <cell r="D1556">
            <v>-1191</v>
          </cell>
        </row>
        <row r="1557">
          <cell r="A1557">
            <v>25483</v>
          </cell>
          <cell r="B1557">
            <v>0</v>
          </cell>
          <cell r="C1557">
            <v>0</v>
          </cell>
          <cell r="D1557">
            <v>-2412</v>
          </cell>
        </row>
        <row r="1558">
          <cell r="A1558">
            <v>25484</v>
          </cell>
          <cell r="B1558">
            <v>0</v>
          </cell>
          <cell r="C1558">
            <v>0</v>
          </cell>
          <cell r="D1558">
            <v>-3754</v>
          </cell>
        </row>
        <row r="1559">
          <cell r="A1559">
            <v>25485</v>
          </cell>
          <cell r="B1559">
            <v>-5659</v>
          </cell>
          <cell r="C1559">
            <v>-5760</v>
          </cell>
          <cell r="D1559">
            <v>-6871</v>
          </cell>
        </row>
        <row r="1560">
          <cell r="A1560">
            <v>25486</v>
          </cell>
          <cell r="B1560">
            <v>0</v>
          </cell>
          <cell r="C1560">
            <v>0</v>
          </cell>
          <cell r="D1560">
            <v>-240</v>
          </cell>
        </row>
        <row r="1561">
          <cell r="A1561">
            <v>25487</v>
          </cell>
          <cell r="B1561">
            <v>0</v>
          </cell>
          <cell r="C1561">
            <v>0</v>
          </cell>
          <cell r="D1561">
            <v>0</v>
          </cell>
        </row>
        <row r="1562">
          <cell r="A1562">
            <v>25488</v>
          </cell>
          <cell r="B1562">
            <v>-5447</v>
          </cell>
          <cell r="C1562">
            <v>-5541</v>
          </cell>
          <cell r="D1562">
            <v>-6574</v>
          </cell>
        </row>
        <row r="1563">
          <cell r="A1563">
            <v>25489</v>
          </cell>
          <cell r="B1563">
            <v>0</v>
          </cell>
          <cell r="C1563">
            <v>0</v>
          </cell>
          <cell r="D1563">
            <v>0</v>
          </cell>
        </row>
        <row r="1564">
          <cell r="A1564">
            <v>25490</v>
          </cell>
          <cell r="B1564">
            <v>0</v>
          </cell>
          <cell r="C1564">
            <v>0</v>
          </cell>
          <cell r="D1564">
            <v>-364</v>
          </cell>
        </row>
        <row r="1565">
          <cell r="A1565">
            <v>25491</v>
          </cell>
          <cell r="B1565">
            <v>0</v>
          </cell>
          <cell r="C1565">
            <v>0</v>
          </cell>
          <cell r="D1565">
            <v>0</v>
          </cell>
        </row>
        <row r="1566">
          <cell r="A1566">
            <v>25492</v>
          </cell>
          <cell r="B1566">
            <v>0</v>
          </cell>
          <cell r="C1566">
            <v>0</v>
          </cell>
          <cell r="D1566">
            <v>-68</v>
          </cell>
        </row>
        <row r="1567">
          <cell r="A1567">
            <v>25493</v>
          </cell>
          <cell r="B1567">
            <v>-56859</v>
          </cell>
          <cell r="C1567">
            <v>-59701</v>
          </cell>
          <cell r="D1567">
            <v>-90974</v>
          </cell>
        </row>
        <row r="1568">
          <cell r="A1568">
            <v>25494</v>
          </cell>
          <cell r="B1568">
            <v>-1749772</v>
          </cell>
          <cell r="C1568">
            <v>-1772795</v>
          </cell>
          <cell r="D1568">
            <v>-2026052</v>
          </cell>
        </row>
        <row r="1569">
          <cell r="A1569">
            <v>25495</v>
          </cell>
          <cell r="B1569">
            <v>-1472</v>
          </cell>
          <cell r="C1569">
            <v>-1656</v>
          </cell>
          <cell r="D1569">
            <v>-3679</v>
          </cell>
        </row>
        <row r="1570">
          <cell r="A1570">
            <v>25496</v>
          </cell>
          <cell r="B1570">
            <v>-33099</v>
          </cell>
          <cell r="C1570">
            <v>-34938</v>
          </cell>
          <cell r="D1570">
            <v>-55166</v>
          </cell>
        </row>
        <row r="1571">
          <cell r="A1571">
            <v>25497</v>
          </cell>
          <cell r="B1571">
            <v>-50531</v>
          </cell>
          <cell r="C1571">
            <v>-53058</v>
          </cell>
          <cell r="D1571">
            <v>-80850</v>
          </cell>
        </row>
        <row r="1572">
          <cell r="A1572">
            <v>25498</v>
          </cell>
          <cell r="B1572">
            <v>-10014</v>
          </cell>
          <cell r="C1572">
            <v>-10309</v>
          </cell>
          <cell r="D1572">
            <v>-13549</v>
          </cell>
        </row>
        <row r="1573">
          <cell r="A1573">
            <v>25499</v>
          </cell>
          <cell r="B1573">
            <v>-13257</v>
          </cell>
          <cell r="C1573">
            <v>-23546</v>
          </cell>
          <cell r="D1573">
            <v>-16854</v>
          </cell>
        </row>
        <row r="1574">
          <cell r="A1574">
            <v>25501</v>
          </cell>
          <cell r="B1574">
            <v>8</v>
          </cell>
          <cell r="C1574">
            <v>8</v>
          </cell>
          <cell r="D1574">
            <v>8</v>
          </cell>
        </row>
        <row r="1575">
          <cell r="A1575">
            <v>25503</v>
          </cell>
          <cell r="B1575">
            <v>-4602</v>
          </cell>
          <cell r="C1575">
            <v>-4644</v>
          </cell>
          <cell r="D1575">
            <v>-5113</v>
          </cell>
        </row>
        <row r="1576">
          <cell r="A1576">
            <v>25504</v>
          </cell>
          <cell r="B1576">
            <v>-33371</v>
          </cell>
          <cell r="C1576">
            <v>-33623</v>
          </cell>
          <cell r="D1576">
            <v>-36404</v>
          </cell>
        </row>
        <row r="1577">
          <cell r="A1577">
            <v>25505</v>
          </cell>
          <cell r="B1577">
            <v>-8860</v>
          </cell>
          <cell r="C1577">
            <v>-8917</v>
          </cell>
          <cell r="D1577">
            <v>-9542</v>
          </cell>
        </row>
        <row r="1578">
          <cell r="A1578">
            <v>25506</v>
          </cell>
          <cell r="B1578">
            <v>-695</v>
          </cell>
          <cell r="C1578">
            <v>-699</v>
          </cell>
          <cell r="D1578">
            <v>-741</v>
          </cell>
        </row>
        <row r="1579">
          <cell r="A1579">
            <v>25512</v>
          </cell>
          <cell r="B1579">
            <v>0</v>
          </cell>
          <cell r="C1579">
            <v>0</v>
          </cell>
          <cell r="D1579">
            <v>0</v>
          </cell>
        </row>
        <row r="1580">
          <cell r="A1580">
            <v>25513</v>
          </cell>
          <cell r="B1580">
            <v>0</v>
          </cell>
          <cell r="C1580">
            <v>0</v>
          </cell>
          <cell r="D1580">
            <v>0</v>
          </cell>
        </row>
        <row r="1581">
          <cell r="A1581">
            <v>25514</v>
          </cell>
          <cell r="B1581">
            <v>0</v>
          </cell>
          <cell r="C1581">
            <v>0</v>
          </cell>
          <cell r="D1581">
            <v>0</v>
          </cell>
        </row>
        <row r="1582">
          <cell r="A1582">
            <v>25515</v>
          </cell>
          <cell r="B1582">
            <v>0</v>
          </cell>
          <cell r="C1582">
            <v>0</v>
          </cell>
          <cell r="D1582">
            <v>0</v>
          </cell>
        </row>
        <row r="1583">
          <cell r="A1583">
            <v>25516</v>
          </cell>
          <cell r="B1583">
            <v>0</v>
          </cell>
          <cell r="C1583">
            <v>0</v>
          </cell>
          <cell r="D1583">
            <v>0</v>
          </cell>
        </row>
        <row r="1584">
          <cell r="A1584">
            <v>25517</v>
          </cell>
          <cell r="B1584">
            <v>0</v>
          </cell>
          <cell r="C1584">
            <v>0</v>
          </cell>
          <cell r="D1584">
            <v>0</v>
          </cell>
        </row>
        <row r="1585">
          <cell r="A1585">
            <v>25518</v>
          </cell>
          <cell r="B1585">
            <v>0</v>
          </cell>
          <cell r="C1585">
            <v>0</v>
          </cell>
          <cell r="D1585">
            <v>0</v>
          </cell>
        </row>
        <row r="1586">
          <cell r="A1586">
            <v>25519</v>
          </cell>
          <cell r="B1586">
            <v>0</v>
          </cell>
          <cell r="C1586">
            <v>0</v>
          </cell>
          <cell r="D1586">
            <v>0</v>
          </cell>
        </row>
        <row r="1587">
          <cell r="A1587">
            <v>25520</v>
          </cell>
          <cell r="B1587">
            <v>0</v>
          </cell>
          <cell r="C1587">
            <v>0</v>
          </cell>
          <cell r="D1587">
            <v>0</v>
          </cell>
        </row>
        <row r="1588">
          <cell r="A1588">
            <v>25521</v>
          </cell>
          <cell r="B1588">
            <v>0</v>
          </cell>
          <cell r="C1588">
            <v>0</v>
          </cell>
          <cell r="D1588">
            <v>0</v>
          </cell>
        </row>
        <row r="1589">
          <cell r="A1589">
            <v>25522</v>
          </cell>
          <cell r="B1589">
            <v>0</v>
          </cell>
          <cell r="C1589">
            <v>0</v>
          </cell>
          <cell r="D1589">
            <v>0</v>
          </cell>
        </row>
        <row r="1590">
          <cell r="A1590">
            <v>25523</v>
          </cell>
          <cell r="B1590">
            <v>0</v>
          </cell>
          <cell r="C1590">
            <v>0</v>
          </cell>
          <cell r="D1590">
            <v>0</v>
          </cell>
        </row>
        <row r="1591">
          <cell r="A1591">
            <v>25524</v>
          </cell>
          <cell r="B1591">
            <v>0</v>
          </cell>
          <cell r="C1591">
            <v>0</v>
          </cell>
          <cell r="D1591">
            <v>0</v>
          </cell>
        </row>
        <row r="1592">
          <cell r="A1592">
            <v>25525</v>
          </cell>
          <cell r="B1592">
            <v>-1</v>
          </cell>
          <cell r="C1592">
            <v>-1</v>
          </cell>
          <cell r="D1592">
            <v>-1</v>
          </cell>
        </row>
        <row r="1593">
          <cell r="A1593">
            <v>25526</v>
          </cell>
          <cell r="B1593">
            <v>0</v>
          </cell>
          <cell r="C1593">
            <v>0</v>
          </cell>
          <cell r="D1593">
            <v>0</v>
          </cell>
        </row>
        <row r="1594">
          <cell r="A1594">
            <v>25527</v>
          </cell>
          <cell r="B1594">
            <v>0</v>
          </cell>
          <cell r="C1594">
            <v>0</v>
          </cell>
          <cell r="D1594">
            <v>0</v>
          </cell>
        </row>
        <row r="1595">
          <cell r="A1595">
            <v>25528</v>
          </cell>
          <cell r="B1595">
            <v>0</v>
          </cell>
          <cell r="C1595">
            <v>0</v>
          </cell>
          <cell r="D1595">
            <v>0</v>
          </cell>
        </row>
        <row r="1596">
          <cell r="A1596">
            <v>25529</v>
          </cell>
          <cell r="B1596">
            <v>0</v>
          </cell>
          <cell r="C1596">
            <v>0</v>
          </cell>
          <cell r="D1596">
            <v>0</v>
          </cell>
        </row>
        <row r="1597">
          <cell r="A1597">
            <v>25530</v>
          </cell>
          <cell r="B1597">
            <v>0</v>
          </cell>
          <cell r="C1597">
            <v>0</v>
          </cell>
          <cell r="D1597">
            <v>0</v>
          </cell>
        </row>
        <row r="1598">
          <cell r="A1598">
            <v>25531</v>
          </cell>
          <cell r="B1598">
            <v>0</v>
          </cell>
          <cell r="C1598">
            <v>0</v>
          </cell>
          <cell r="D1598">
            <v>0</v>
          </cell>
        </row>
        <row r="1599">
          <cell r="A1599">
            <v>25532</v>
          </cell>
          <cell r="B1599">
            <v>0</v>
          </cell>
          <cell r="C1599">
            <v>0</v>
          </cell>
          <cell r="D1599">
            <v>-301</v>
          </cell>
        </row>
        <row r="1600">
          <cell r="A1600">
            <v>25533</v>
          </cell>
          <cell r="B1600">
            <v>0</v>
          </cell>
          <cell r="C1600">
            <v>0</v>
          </cell>
          <cell r="D1600">
            <v>-11271</v>
          </cell>
        </row>
        <row r="1601">
          <cell r="A1601">
            <v>25534</v>
          </cell>
          <cell r="B1601">
            <v>-119</v>
          </cell>
          <cell r="C1601">
            <v>-129</v>
          </cell>
          <cell r="D1601">
            <v>-238</v>
          </cell>
        </row>
        <row r="1602">
          <cell r="A1602">
            <v>25535</v>
          </cell>
          <cell r="B1602">
            <v>-45065</v>
          </cell>
          <cell r="C1602">
            <v>-48821</v>
          </cell>
          <cell r="D1602">
            <v>-90130</v>
          </cell>
        </row>
        <row r="1603">
          <cell r="A1603">
            <v>25536</v>
          </cell>
          <cell r="B1603">
            <v>-94593</v>
          </cell>
          <cell r="C1603">
            <v>-97221</v>
          </cell>
          <cell r="D1603">
            <v>-126124</v>
          </cell>
        </row>
        <row r="1604">
          <cell r="A1604">
            <v>25539</v>
          </cell>
          <cell r="B1604">
            <v>0</v>
          </cell>
          <cell r="C1604">
            <v>0</v>
          </cell>
          <cell r="D1604">
            <v>0</v>
          </cell>
        </row>
        <row r="1605">
          <cell r="A1605">
            <v>25540</v>
          </cell>
          <cell r="B1605">
            <v>-534923</v>
          </cell>
          <cell r="C1605">
            <v>-541291</v>
          </cell>
          <cell r="D1605">
            <v>-611340</v>
          </cell>
        </row>
        <row r="1606">
          <cell r="A1606">
            <v>25541</v>
          </cell>
          <cell r="B1606">
            <v>-262853</v>
          </cell>
          <cell r="C1606">
            <v>-265287</v>
          </cell>
          <cell r="D1606">
            <v>-292059</v>
          </cell>
        </row>
        <row r="1607">
          <cell r="A1607">
            <v>25542</v>
          </cell>
          <cell r="B1607">
            <v>-2069164</v>
          </cell>
          <cell r="C1607">
            <v>-2084839</v>
          </cell>
          <cell r="D1607">
            <v>-2257269</v>
          </cell>
        </row>
        <row r="1608">
          <cell r="A1608">
            <v>25543</v>
          </cell>
          <cell r="B1608">
            <v>-1243758</v>
          </cell>
          <cell r="C1608">
            <v>-1251730</v>
          </cell>
          <cell r="D1608">
            <v>-1339431</v>
          </cell>
        </row>
        <row r="1609">
          <cell r="A1609">
            <v>25544</v>
          </cell>
          <cell r="B1609">
            <v>-277766</v>
          </cell>
          <cell r="C1609">
            <v>-279870</v>
          </cell>
          <cell r="D1609">
            <v>-303017</v>
          </cell>
        </row>
        <row r="1610">
          <cell r="A1610">
            <v>25545</v>
          </cell>
          <cell r="B1610">
            <v>-507680</v>
          </cell>
          <cell r="C1610">
            <v>-510500</v>
          </cell>
          <cell r="D1610">
            <v>-541525</v>
          </cell>
        </row>
        <row r="1611">
          <cell r="A1611">
            <v>25550</v>
          </cell>
          <cell r="B1611">
            <v>-298663</v>
          </cell>
          <cell r="C1611">
            <v>-300577</v>
          </cell>
          <cell r="D1611">
            <v>-321637</v>
          </cell>
        </row>
        <row r="1612">
          <cell r="A1612">
            <v>25551</v>
          </cell>
          <cell r="B1612">
            <v>-2276365</v>
          </cell>
          <cell r="C1612">
            <v>-2290957</v>
          </cell>
          <cell r="D1612">
            <v>-2451470</v>
          </cell>
        </row>
        <row r="1613">
          <cell r="A1613">
            <v>25552</v>
          </cell>
          <cell r="B1613">
            <v>-3553933</v>
          </cell>
          <cell r="C1613">
            <v>-3576715</v>
          </cell>
          <cell r="D1613">
            <v>-3827312</v>
          </cell>
        </row>
        <row r="1614">
          <cell r="A1614">
            <v>25553</v>
          </cell>
          <cell r="B1614">
            <v>-954802</v>
          </cell>
          <cell r="C1614">
            <v>-960923</v>
          </cell>
          <cell r="D1614">
            <v>-1028249</v>
          </cell>
        </row>
        <row r="1615">
          <cell r="A1615">
            <v>25554</v>
          </cell>
          <cell r="B1615">
            <v>0</v>
          </cell>
          <cell r="C1615">
            <v>0</v>
          </cell>
          <cell r="D1615">
            <v>0</v>
          </cell>
        </row>
        <row r="1616">
          <cell r="A1616">
            <v>25555</v>
          </cell>
          <cell r="B1616">
            <v>-1304095</v>
          </cell>
          <cell r="C1616">
            <v>-1312455</v>
          </cell>
          <cell r="D1616">
            <v>-1404410</v>
          </cell>
        </row>
        <row r="1617">
          <cell r="A1617">
            <v>25556</v>
          </cell>
          <cell r="B1617">
            <v>-460122</v>
          </cell>
          <cell r="C1617">
            <v>-463071</v>
          </cell>
          <cell r="D1617">
            <v>-495516</v>
          </cell>
        </row>
        <row r="1618">
          <cell r="A1618">
            <v>25557</v>
          </cell>
          <cell r="B1618">
            <v>-47732</v>
          </cell>
          <cell r="C1618">
            <v>-47998</v>
          </cell>
          <cell r="D1618">
            <v>-50915</v>
          </cell>
        </row>
        <row r="1619">
          <cell r="A1619">
            <v>25558</v>
          </cell>
          <cell r="B1619">
            <v>0</v>
          </cell>
          <cell r="C1619">
            <v>0</v>
          </cell>
          <cell r="D1619">
            <v>0</v>
          </cell>
        </row>
        <row r="1620">
          <cell r="A1620">
            <v>25570</v>
          </cell>
          <cell r="B1620">
            <v>-1071</v>
          </cell>
          <cell r="C1620">
            <v>-1089</v>
          </cell>
          <cell r="D1620">
            <v>-1285</v>
          </cell>
        </row>
        <row r="1621">
          <cell r="A1621">
            <v>25571</v>
          </cell>
          <cell r="B1621">
            <v>-1691</v>
          </cell>
          <cell r="C1621">
            <v>-1711</v>
          </cell>
          <cell r="D1621">
            <v>-1933</v>
          </cell>
        </row>
        <row r="1622">
          <cell r="A1622">
            <v>25573</v>
          </cell>
          <cell r="B1622">
            <v>-43238</v>
          </cell>
          <cell r="C1622">
            <v>-43450</v>
          </cell>
          <cell r="D1622">
            <v>-45782</v>
          </cell>
        </row>
        <row r="1623">
          <cell r="A1623">
            <v>25574</v>
          </cell>
          <cell r="B1623">
            <v>-205303</v>
          </cell>
          <cell r="C1623">
            <v>-206309</v>
          </cell>
          <cell r="D1623">
            <v>-217379</v>
          </cell>
        </row>
        <row r="1624">
          <cell r="A1624">
            <v>25575</v>
          </cell>
          <cell r="B1624">
            <v>-189356</v>
          </cell>
          <cell r="C1624">
            <v>-190186</v>
          </cell>
          <cell r="D1624">
            <v>-199322</v>
          </cell>
        </row>
        <row r="1625">
          <cell r="A1625">
            <v>25576</v>
          </cell>
          <cell r="B1625">
            <v>-33171</v>
          </cell>
          <cell r="C1625">
            <v>-33303</v>
          </cell>
          <cell r="D1625">
            <v>-34751</v>
          </cell>
        </row>
        <row r="1626">
          <cell r="A1626">
            <v>25577</v>
          </cell>
          <cell r="B1626">
            <v>-3201</v>
          </cell>
          <cell r="C1626">
            <v>-3213</v>
          </cell>
          <cell r="D1626">
            <v>-3340</v>
          </cell>
        </row>
        <row r="1627">
          <cell r="A1627">
            <v>25601</v>
          </cell>
          <cell r="B1627">
            <v>0</v>
          </cell>
          <cell r="C1627">
            <v>0</v>
          </cell>
          <cell r="D1627">
            <v>0</v>
          </cell>
        </row>
        <row r="1628">
          <cell r="A1628">
            <v>25602</v>
          </cell>
          <cell r="B1628">
            <v>0</v>
          </cell>
          <cell r="C1628">
            <v>0</v>
          </cell>
          <cell r="D1628">
            <v>0</v>
          </cell>
        </row>
        <row r="1629">
          <cell r="A1629">
            <v>25603</v>
          </cell>
          <cell r="B1629">
            <v>0</v>
          </cell>
          <cell r="C1629">
            <v>0</v>
          </cell>
          <cell r="D1629">
            <v>0</v>
          </cell>
        </row>
        <row r="1630">
          <cell r="A1630">
            <v>25604</v>
          </cell>
          <cell r="B1630">
            <v>55</v>
          </cell>
          <cell r="C1630">
            <v>55</v>
          </cell>
          <cell r="D1630">
            <v>55</v>
          </cell>
        </row>
        <row r="1631">
          <cell r="A1631">
            <v>25605</v>
          </cell>
          <cell r="B1631">
            <v>0</v>
          </cell>
          <cell r="C1631">
            <v>0</v>
          </cell>
          <cell r="D1631">
            <v>0</v>
          </cell>
        </row>
        <row r="1632">
          <cell r="A1632">
            <v>25606</v>
          </cell>
          <cell r="B1632">
            <v>0</v>
          </cell>
          <cell r="C1632">
            <v>0</v>
          </cell>
          <cell r="D1632">
            <v>0</v>
          </cell>
        </row>
        <row r="1633">
          <cell r="A1633">
            <v>25607</v>
          </cell>
          <cell r="B1633">
            <v>75924</v>
          </cell>
          <cell r="C1633">
            <v>95815</v>
          </cell>
          <cell r="D1633">
            <v>112645</v>
          </cell>
        </row>
        <row r="1634">
          <cell r="A1634">
            <v>25608</v>
          </cell>
          <cell r="B1634">
            <v>0</v>
          </cell>
          <cell r="C1634">
            <v>0</v>
          </cell>
          <cell r="D1634">
            <v>0</v>
          </cell>
        </row>
        <row r="1635">
          <cell r="A1635">
            <v>25609</v>
          </cell>
          <cell r="B1635">
            <v>0</v>
          </cell>
          <cell r="C1635">
            <v>0</v>
          </cell>
          <cell r="D1635">
            <v>0</v>
          </cell>
        </row>
        <row r="1636">
          <cell r="A1636">
            <v>25610</v>
          </cell>
          <cell r="B1636">
            <v>0</v>
          </cell>
          <cell r="C1636">
            <v>-9746</v>
          </cell>
          <cell r="D1636">
            <v>-3037</v>
          </cell>
        </row>
        <row r="1637">
          <cell r="A1637">
            <v>25611</v>
          </cell>
          <cell r="B1637">
            <v>0</v>
          </cell>
          <cell r="C1637">
            <v>0</v>
          </cell>
          <cell r="D1637">
            <v>0</v>
          </cell>
        </row>
        <row r="1638">
          <cell r="A1638">
            <v>25612</v>
          </cell>
          <cell r="B1638">
            <v>0</v>
          </cell>
          <cell r="C1638">
            <v>0</v>
          </cell>
          <cell r="D1638">
            <v>0</v>
          </cell>
        </row>
        <row r="1639">
          <cell r="A1639">
            <v>25613</v>
          </cell>
          <cell r="B1639">
            <v>0</v>
          </cell>
          <cell r="C1639">
            <v>0</v>
          </cell>
          <cell r="D1639">
            <v>0</v>
          </cell>
        </row>
        <row r="1640">
          <cell r="A1640">
            <v>25614</v>
          </cell>
          <cell r="B1640">
            <v>0</v>
          </cell>
          <cell r="C1640">
            <v>0</v>
          </cell>
          <cell r="D1640">
            <v>-9535</v>
          </cell>
        </row>
        <row r="1641">
          <cell r="A1641">
            <v>25615</v>
          </cell>
          <cell r="B1641">
            <v>0</v>
          </cell>
          <cell r="C1641">
            <v>0</v>
          </cell>
          <cell r="D1641">
            <v>0</v>
          </cell>
        </row>
        <row r="1642">
          <cell r="A1642">
            <v>25616</v>
          </cell>
          <cell r="B1642">
            <v>0</v>
          </cell>
          <cell r="C1642">
            <v>0</v>
          </cell>
          <cell r="D1642">
            <v>0</v>
          </cell>
        </row>
        <row r="1643">
          <cell r="A1643">
            <v>25618</v>
          </cell>
          <cell r="B1643">
            <v>0</v>
          </cell>
          <cell r="C1643">
            <v>0</v>
          </cell>
          <cell r="D1643">
            <v>0</v>
          </cell>
        </row>
        <row r="1644">
          <cell r="A1644">
            <v>25619</v>
          </cell>
          <cell r="B1644">
            <v>0</v>
          </cell>
          <cell r="C1644">
            <v>0</v>
          </cell>
          <cell r="D1644">
            <v>0</v>
          </cell>
        </row>
        <row r="1645">
          <cell r="A1645">
            <v>25620</v>
          </cell>
          <cell r="B1645">
            <v>0</v>
          </cell>
          <cell r="C1645">
            <v>0</v>
          </cell>
          <cell r="D1645">
            <v>0</v>
          </cell>
        </row>
        <row r="1646">
          <cell r="A1646">
            <v>25621</v>
          </cell>
          <cell r="B1646">
            <v>0</v>
          </cell>
          <cell r="C1646">
            <v>0</v>
          </cell>
          <cell r="D1646">
            <v>0</v>
          </cell>
        </row>
        <row r="1647">
          <cell r="A1647">
            <v>25622</v>
          </cell>
          <cell r="B1647">
            <v>0</v>
          </cell>
          <cell r="C1647">
            <v>0</v>
          </cell>
          <cell r="D1647">
            <v>385</v>
          </cell>
        </row>
        <row r="1648">
          <cell r="A1648">
            <v>25623</v>
          </cell>
          <cell r="B1648">
            <v>0</v>
          </cell>
          <cell r="C1648">
            <v>0</v>
          </cell>
          <cell r="D1648">
            <v>-15851</v>
          </cell>
        </row>
        <row r="1649">
          <cell r="A1649">
            <v>25624</v>
          </cell>
          <cell r="B1649">
            <v>0</v>
          </cell>
          <cell r="C1649">
            <v>0</v>
          </cell>
          <cell r="D1649">
            <v>0</v>
          </cell>
        </row>
        <row r="1650">
          <cell r="A1650">
            <v>25625</v>
          </cell>
          <cell r="B1650">
            <v>117</v>
          </cell>
          <cell r="C1650">
            <v>117</v>
          </cell>
          <cell r="D1650">
            <v>45</v>
          </cell>
        </row>
        <row r="1651">
          <cell r="A1651">
            <v>25627</v>
          </cell>
          <cell r="B1651">
            <v>0</v>
          </cell>
          <cell r="C1651">
            <v>0</v>
          </cell>
          <cell r="D1651">
            <v>0</v>
          </cell>
        </row>
        <row r="1652">
          <cell r="A1652">
            <v>25630</v>
          </cell>
          <cell r="B1652">
            <v>0</v>
          </cell>
          <cell r="C1652">
            <v>0</v>
          </cell>
          <cell r="D1652">
            <v>0</v>
          </cell>
        </row>
        <row r="1653">
          <cell r="A1653">
            <v>25631</v>
          </cell>
          <cell r="B1653">
            <v>0</v>
          </cell>
          <cell r="C1653">
            <v>0</v>
          </cell>
          <cell r="D1653">
            <v>0</v>
          </cell>
        </row>
        <row r="1654">
          <cell r="A1654">
            <v>25632</v>
          </cell>
          <cell r="B1654">
            <v>0</v>
          </cell>
          <cell r="C1654">
            <v>0</v>
          </cell>
          <cell r="D1654">
            <v>0</v>
          </cell>
        </row>
        <row r="1655">
          <cell r="A1655">
            <v>25633</v>
          </cell>
          <cell r="B1655">
            <v>0</v>
          </cell>
          <cell r="C1655">
            <v>0</v>
          </cell>
          <cell r="D1655">
            <v>0</v>
          </cell>
        </row>
        <row r="1656">
          <cell r="A1656">
            <v>25635</v>
          </cell>
          <cell r="B1656">
            <v>0</v>
          </cell>
          <cell r="C1656">
            <v>0</v>
          </cell>
          <cell r="D1656">
            <v>0</v>
          </cell>
        </row>
        <row r="1657">
          <cell r="A1657">
            <v>25637</v>
          </cell>
          <cell r="B1657">
            <v>0</v>
          </cell>
          <cell r="C1657">
            <v>0</v>
          </cell>
          <cell r="D1657">
            <v>0</v>
          </cell>
        </row>
        <row r="1658">
          <cell r="A1658">
            <v>25638</v>
          </cell>
          <cell r="B1658">
            <v>0</v>
          </cell>
          <cell r="C1658">
            <v>0</v>
          </cell>
          <cell r="D1658">
            <v>0</v>
          </cell>
        </row>
        <row r="1659">
          <cell r="A1659">
            <v>25639</v>
          </cell>
          <cell r="B1659">
            <v>0</v>
          </cell>
          <cell r="C1659">
            <v>0</v>
          </cell>
          <cell r="D1659">
            <v>0</v>
          </cell>
        </row>
        <row r="1660">
          <cell r="A1660">
            <v>25640</v>
          </cell>
          <cell r="B1660">
            <v>0</v>
          </cell>
          <cell r="C1660">
            <v>0</v>
          </cell>
          <cell r="D1660">
            <v>0</v>
          </cell>
        </row>
        <row r="1661">
          <cell r="A1661">
            <v>25643</v>
          </cell>
          <cell r="B1661">
            <v>0</v>
          </cell>
          <cell r="C1661">
            <v>0</v>
          </cell>
          <cell r="D1661">
            <v>0</v>
          </cell>
        </row>
        <row r="1662">
          <cell r="A1662">
            <v>25645</v>
          </cell>
          <cell r="B1662">
            <v>0</v>
          </cell>
          <cell r="C1662">
            <v>0</v>
          </cell>
          <cell r="D1662">
            <v>0</v>
          </cell>
        </row>
        <row r="1663">
          <cell r="A1663">
            <v>25648</v>
          </cell>
          <cell r="B1663">
            <v>0</v>
          </cell>
          <cell r="C1663">
            <v>0</v>
          </cell>
          <cell r="D1663">
            <v>0</v>
          </cell>
        </row>
        <row r="1664">
          <cell r="A1664">
            <v>25649</v>
          </cell>
          <cell r="B1664">
            <v>0</v>
          </cell>
          <cell r="C1664">
            <v>0</v>
          </cell>
          <cell r="D1664">
            <v>0</v>
          </cell>
        </row>
        <row r="1665">
          <cell r="A1665">
            <v>25651</v>
          </cell>
          <cell r="B1665">
            <v>0</v>
          </cell>
          <cell r="C1665">
            <v>0</v>
          </cell>
          <cell r="D1665">
            <v>0</v>
          </cell>
        </row>
        <row r="1666">
          <cell r="A1666">
            <v>25653</v>
          </cell>
          <cell r="B1666">
            <v>0</v>
          </cell>
          <cell r="C1666">
            <v>0</v>
          </cell>
          <cell r="D1666">
            <v>0</v>
          </cell>
        </row>
        <row r="1667">
          <cell r="A1667">
            <v>25655</v>
          </cell>
          <cell r="B1667">
            <v>0</v>
          </cell>
          <cell r="C1667">
            <v>0</v>
          </cell>
          <cell r="D1667">
            <v>0</v>
          </cell>
        </row>
        <row r="1668">
          <cell r="A1668">
            <v>25657</v>
          </cell>
          <cell r="B1668">
            <v>0</v>
          </cell>
          <cell r="C1668">
            <v>0</v>
          </cell>
          <cell r="D1668">
            <v>0</v>
          </cell>
        </row>
        <row r="1669">
          <cell r="A1669">
            <v>25658</v>
          </cell>
          <cell r="B1669">
            <v>0</v>
          </cell>
          <cell r="C1669">
            <v>0</v>
          </cell>
          <cell r="D1669">
            <v>0</v>
          </cell>
        </row>
        <row r="1670">
          <cell r="A1670">
            <v>25659</v>
          </cell>
          <cell r="B1670">
            <v>0</v>
          </cell>
          <cell r="C1670">
            <v>0</v>
          </cell>
          <cell r="D1670">
            <v>0</v>
          </cell>
        </row>
        <row r="1671">
          <cell r="A1671">
            <v>25662</v>
          </cell>
          <cell r="B1671">
            <v>0</v>
          </cell>
          <cell r="C1671">
            <v>0</v>
          </cell>
          <cell r="D1671">
            <v>0</v>
          </cell>
        </row>
        <row r="1672">
          <cell r="A1672">
            <v>25663</v>
          </cell>
          <cell r="B1672">
            <v>0</v>
          </cell>
          <cell r="C1672">
            <v>0</v>
          </cell>
          <cell r="D1672">
            <v>0</v>
          </cell>
        </row>
        <row r="1673">
          <cell r="A1673">
            <v>25664</v>
          </cell>
          <cell r="B1673">
            <v>0</v>
          </cell>
          <cell r="C1673">
            <v>0</v>
          </cell>
          <cell r="D1673">
            <v>0</v>
          </cell>
        </row>
        <row r="1674">
          <cell r="A1674">
            <v>25665</v>
          </cell>
          <cell r="B1674">
            <v>0</v>
          </cell>
          <cell r="C1674">
            <v>0</v>
          </cell>
          <cell r="D1674">
            <v>0</v>
          </cell>
        </row>
        <row r="1675">
          <cell r="A1675">
            <v>25666</v>
          </cell>
          <cell r="B1675">
            <v>-1099939</v>
          </cell>
          <cell r="C1675">
            <v>-1101105</v>
          </cell>
          <cell r="D1675">
            <v>-550297</v>
          </cell>
        </row>
        <row r="1676">
          <cell r="A1676">
            <v>25667</v>
          </cell>
          <cell r="B1676">
            <v>-122456</v>
          </cell>
          <cell r="C1676">
            <v>-122919</v>
          </cell>
          <cell r="D1676">
            <v>-123494</v>
          </cell>
        </row>
        <row r="1677">
          <cell r="A1677">
            <v>25668</v>
          </cell>
          <cell r="B1677">
            <v>-24578</v>
          </cell>
          <cell r="C1677">
            <v>-24567</v>
          </cell>
          <cell r="D1677">
            <v>-24773</v>
          </cell>
        </row>
        <row r="1678">
          <cell r="A1678">
            <v>25669</v>
          </cell>
          <cell r="B1678">
            <v>0</v>
          </cell>
          <cell r="C1678">
            <v>0</v>
          </cell>
          <cell r="D1678">
            <v>0</v>
          </cell>
        </row>
        <row r="1679">
          <cell r="A1679">
            <v>25671</v>
          </cell>
          <cell r="B1679">
            <v>0</v>
          </cell>
          <cell r="C1679">
            <v>0</v>
          </cell>
          <cell r="D1679">
            <v>0</v>
          </cell>
        </row>
        <row r="1680">
          <cell r="A1680">
            <v>25672</v>
          </cell>
          <cell r="B1680">
            <v>0</v>
          </cell>
          <cell r="C1680">
            <v>0</v>
          </cell>
          <cell r="D1680">
            <v>0</v>
          </cell>
        </row>
        <row r="1681">
          <cell r="A1681">
            <v>25673</v>
          </cell>
          <cell r="B1681">
            <v>0</v>
          </cell>
          <cell r="C1681">
            <v>0</v>
          </cell>
          <cell r="D1681">
            <v>0</v>
          </cell>
        </row>
        <row r="1682">
          <cell r="A1682">
            <v>25674</v>
          </cell>
          <cell r="B1682">
            <v>0</v>
          </cell>
          <cell r="C1682">
            <v>0</v>
          </cell>
          <cell r="D1682">
            <v>0</v>
          </cell>
        </row>
        <row r="1683">
          <cell r="A1683">
            <v>25701</v>
          </cell>
          <cell r="B1683">
            <v>-338</v>
          </cell>
          <cell r="C1683">
            <v>-423</v>
          </cell>
          <cell r="D1683">
            <v>-1352</v>
          </cell>
        </row>
        <row r="1684">
          <cell r="A1684">
            <v>26225</v>
          </cell>
          <cell r="B1684">
            <v>0</v>
          </cell>
          <cell r="C1684">
            <v>0</v>
          </cell>
          <cell r="D1684">
            <v>0</v>
          </cell>
        </row>
        <row r="1685">
          <cell r="A1685">
            <v>26235</v>
          </cell>
          <cell r="B1685">
            <v>0</v>
          </cell>
          <cell r="C1685">
            <v>0</v>
          </cell>
          <cell r="D1685">
            <v>0</v>
          </cell>
        </row>
        <row r="1686">
          <cell r="A1686">
            <v>26236</v>
          </cell>
          <cell r="B1686">
            <v>0</v>
          </cell>
          <cell r="C1686">
            <v>0</v>
          </cell>
          <cell r="D1686">
            <v>0</v>
          </cell>
        </row>
        <row r="1687">
          <cell r="A1687">
            <v>26245</v>
          </cell>
          <cell r="B1687">
            <v>0</v>
          </cell>
          <cell r="C1687">
            <v>0</v>
          </cell>
          <cell r="D1687">
            <v>0</v>
          </cell>
        </row>
        <row r="1688">
          <cell r="A1688">
            <v>26255</v>
          </cell>
          <cell r="B1688">
            <v>0</v>
          </cell>
          <cell r="C1688">
            <v>0</v>
          </cell>
          <cell r="D1688">
            <v>0</v>
          </cell>
        </row>
        <row r="1689">
          <cell r="A1689">
            <v>28110</v>
          </cell>
          <cell r="B1689">
            <v>-1201964</v>
          </cell>
          <cell r="C1689">
            <v>-1205447</v>
          </cell>
          <cell r="D1689">
            <v>-1243761</v>
          </cell>
        </row>
        <row r="1690">
          <cell r="A1690">
            <v>28120</v>
          </cell>
          <cell r="B1690">
            <v>-7749672</v>
          </cell>
          <cell r="C1690">
            <v>-7772821</v>
          </cell>
          <cell r="D1690">
            <v>-8027461</v>
          </cell>
        </row>
        <row r="1691">
          <cell r="A1691">
            <v>28201</v>
          </cell>
          <cell r="B1691">
            <v>0</v>
          </cell>
          <cell r="C1691">
            <v>0</v>
          </cell>
          <cell r="D1691">
            <v>0</v>
          </cell>
        </row>
        <row r="1692">
          <cell r="A1692">
            <v>28202</v>
          </cell>
          <cell r="B1692">
            <v>0</v>
          </cell>
          <cell r="C1692">
            <v>0</v>
          </cell>
          <cell r="D1692">
            <v>0</v>
          </cell>
        </row>
        <row r="1693">
          <cell r="A1693">
            <v>28203</v>
          </cell>
          <cell r="B1693">
            <v>0</v>
          </cell>
          <cell r="C1693">
            <v>0</v>
          </cell>
          <cell r="D1693">
            <v>0</v>
          </cell>
        </row>
        <row r="1694">
          <cell r="A1694">
            <v>28204</v>
          </cell>
          <cell r="B1694">
            <v>0</v>
          </cell>
          <cell r="C1694">
            <v>0</v>
          </cell>
          <cell r="D1694">
            <v>0</v>
          </cell>
        </row>
        <row r="1695">
          <cell r="A1695">
            <v>28205</v>
          </cell>
          <cell r="B1695">
            <v>0</v>
          </cell>
          <cell r="C1695">
            <v>0</v>
          </cell>
          <cell r="D1695">
            <v>0</v>
          </cell>
        </row>
        <row r="1696">
          <cell r="A1696">
            <v>28206</v>
          </cell>
          <cell r="B1696">
            <v>0</v>
          </cell>
          <cell r="C1696">
            <v>0</v>
          </cell>
          <cell r="D1696">
            <v>0</v>
          </cell>
        </row>
        <row r="1697">
          <cell r="A1697">
            <v>28207</v>
          </cell>
          <cell r="B1697">
            <v>0</v>
          </cell>
          <cell r="C1697">
            <v>0</v>
          </cell>
          <cell r="D1697">
            <v>0</v>
          </cell>
        </row>
        <row r="1698">
          <cell r="A1698">
            <v>28208</v>
          </cell>
          <cell r="B1698">
            <v>0</v>
          </cell>
          <cell r="C1698">
            <v>0</v>
          </cell>
          <cell r="D1698">
            <v>0</v>
          </cell>
        </row>
        <row r="1699">
          <cell r="A1699">
            <v>28210</v>
          </cell>
          <cell r="B1699">
            <v>-64621470</v>
          </cell>
          <cell r="C1699">
            <v>-64504386</v>
          </cell>
          <cell r="D1699">
            <v>-63327840</v>
          </cell>
        </row>
        <row r="1700">
          <cell r="A1700">
            <v>28211</v>
          </cell>
          <cell r="B1700">
            <v>0</v>
          </cell>
          <cell r="C1700">
            <v>0</v>
          </cell>
          <cell r="D1700">
            <v>0</v>
          </cell>
        </row>
        <row r="1701">
          <cell r="A1701">
            <v>28212</v>
          </cell>
          <cell r="B1701">
            <v>0</v>
          </cell>
          <cell r="C1701">
            <v>0</v>
          </cell>
          <cell r="D1701">
            <v>0</v>
          </cell>
        </row>
        <row r="1702">
          <cell r="A1702">
            <v>28215</v>
          </cell>
          <cell r="B1702">
            <v>0</v>
          </cell>
          <cell r="C1702">
            <v>0</v>
          </cell>
          <cell r="D1702">
            <v>0</v>
          </cell>
        </row>
        <row r="1703">
          <cell r="A1703">
            <v>28216</v>
          </cell>
          <cell r="B1703">
            <v>0</v>
          </cell>
          <cell r="C1703">
            <v>0</v>
          </cell>
          <cell r="D1703">
            <v>0</v>
          </cell>
        </row>
        <row r="1704">
          <cell r="A1704">
            <v>28217</v>
          </cell>
          <cell r="B1704">
            <v>0</v>
          </cell>
          <cell r="C1704">
            <v>0</v>
          </cell>
          <cell r="D1704">
            <v>0</v>
          </cell>
        </row>
        <row r="1705">
          <cell r="A1705">
            <v>28218</v>
          </cell>
          <cell r="B1705">
            <v>0</v>
          </cell>
          <cell r="C1705">
            <v>0</v>
          </cell>
          <cell r="D1705">
            <v>0</v>
          </cell>
        </row>
        <row r="1706">
          <cell r="A1706">
            <v>28220</v>
          </cell>
          <cell r="B1706">
            <v>-430188199</v>
          </cell>
          <cell r="C1706">
            <v>-428350634</v>
          </cell>
          <cell r="D1706">
            <v>-421491672</v>
          </cell>
        </row>
        <row r="1707">
          <cell r="A1707">
            <v>28221</v>
          </cell>
          <cell r="B1707">
            <v>0</v>
          </cell>
          <cell r="C1707">
            <v>0</v>
          </cell>
          <cell r="D1707">
            <v>0</v>
          </cell>
        </row>
        <row r="1708">
          <cell r="A1708">
            <v>28225</v>
          </cell>
          <cell r="B1708">
            <v>-23234205</v>
          </cell>
          <cell r="C1708">
            <v>-23302195</v>
          </cell>
          <cell r="D1708">
            <v>-24921130</v>
          </cell>
        </row>
        <row r="1709">
          <cell r="A1709">
            <v>28229</v>
          </cell>
          <cell r="B1709">
            <v>0</v>
          </cell>
          <cell r="C1709">
            <v>0</v>
          </cell>
          <cell r="D1709">
            <v>0</v>
          </cell>
        </row>
        <row r="1710">
          <cell r="A1710">
            <v>28230</v>
          </cell>
          <cell r="B1710">
            <v>0</v>
          </cell>
          <cell r="C1710">
            <v>0</v>
          </cell>
          <cell r="D1710">
            <v>0</v>
          </cell>
        </row>
        <row r="1711">
          <cell r="A1711">
            <v>28231</v>
          </cell>
          <cell r="B1711">
            <v>0</v>
          </cell>
          <cell r="C1711">
            <v>0</v>
          </cell>
          <cell r="D1711">
            <v>0</v>
          </cell>
        </row>
        <row r="1712">
          <cell r="A1712">
            <v>28310</v>
          </cell>
          <cell r="B1712">
            <v>0</v>
          </cell>
          <cell r="C1712">
            <v>0</v>
          </cell>
          <cell r="D1712">
            <v>0</v>
          </cell>
        </row>
        <row r="1713">
          <cell r="A1713">
            <v>28311</v>
          </cell>
          <cell r="B1713">
            <v>0</v>
          </cell>
          <cell r="C1713">
            <v>0</v>
          </cell>
          <cell r="D1713">
            <v>0</v>
          </cell>
        </row>
        <row r="1714">
          <cell r="A1714">
            <v>28312</v>
          </cell>
          <cell r="B1714">
            <v>0</v>
          </cell>
          <cell r="C1714">
            <v>0</v>
          </cell>
          <cell r="D1714">
            <v>0</v>
          </cell>
        </row>
        <row r="1715">
          <cell r="A1715">
            <v>28313</v>
          </cell>
          <cell r="B1715">
            <v>6976531</v>
          </cell>
          <cell r="C1715">
            <v>7022160</v>
          </cell>
          <cell r="D1715">
            <v>9223881</v>
          </cell>
        </row>
        <row r="1716">
          <cell r="A1716">
            <v>28314</v>
          </cell>
          <cell r="B1716">
            <v>122973</v>
          </cell>
          <cell r="C1716">
            <v>131043</v>
          </cell>
          <cell r="D1716">
            <v>143037</v>
          </cell>
        </row>
        <row r="1717">
          <cell r="A1717">
            <v>28315</v>
          </cell>
          <cell r="B1717">
            <v>-9176090</v>
          </cell>
          <cell r="C1717">
            <v>-9644578</v>
          </cell>
          <cell r="D1717">
            <v>-11730223</v>
          </cell>
        </row>
        <row r="1718">
          <cell r="A1718">
            <v>28316</v>
          </cell>
          <cell r="B1718">
            <v>2292152</v>
          </cell>
          <cell r="C1718">
            <v>2272285</v>
          </cell>
          <cell r="D1718">
            <v>1938780</v>
          </cell>
        </row>
        <row r="1719">
          <cell r="A1719">
            <v>28320</v>
          </cell>
          <cell r="B1719">
            <v>0</v>
          </cell>
          <cell r="C1719">
            <v>0</v>
          </cell>
          <cell r="D1719">
            <v>0</v>
          </cell>
        </row>
        <row r="1720">
          <cell r="A1720">
            <v>28321</v>
          </cell>
          <cell r="B1720">
            <v>0</v>
          </cell>
          <cell r="C1720">
            <v>0</v>
          </cell>
          <cell r="D1720">
            <v>0</v>
          </cell>
        </row>
        <row r="1721">
          <cell r="A1721">
            <v>28322</v>
          </cell>
          <cell r="B1721">
            <v>0</v>
          </cell>
          <cell r="C1721">
            <v>0</v>
          </cell>
          <cell r="D1721">
            <v>0</v>
          </cell>
        </row>
        <row r="1722">
          <cell r="A1722">
            <v>28323</v>
          </cell>
          <cell r="B1722">
            <v>46373747</v>
          </cell>
          <cell r="C1722">
            <v>46648147</v>
          </cell>
          <cell r="D1722">
            <v>59888499</v>
          </cell>
        </row>
        <row r="1723">
          <cell r="A1723">
            <v>28324</v>
          </cell>
          <cell r="B1723">
            <v>658128</v>
          </cell>
          <cell r="C1723">
            <v>706659</v>
          </cell>
          <cell r="D1723">
            <v>778789</v>
          </cell>
        </row>
        <row r="1724">
          <cell r="A1724">
            <v>28325</v>
          </cell>
          <cell r="B1724">
            <v>-56336552</v>
          </cell>
          <cell r="C1724">
            <v>-59153869</v>
          </cell>
          <cell r="D1724">
            <v>-71696180</v>
          </cell>
        </row>
        <row r="1725">
          <cell r="A1725">
            <v>28326</v>
          </cell>
          <cell r="B1725">
            <v>13751071</v>
          </cell>
          <cell r="C1725">
            <v>13634608</v>
          </cell>
          <cell r="D1725">
            <v>11662125</v>
          </cell>
        </row>
        <row r="1726">
          <cell r="A1726">
            <v>28329</v>
          </cell>
          <cell r="B1726">
            <v>0</v>
          </cell>
          <cell r="C1726">
            <v>0</v>
          </cell>
          <cell r="D1726">
            <v>0</v>
          </cell>
        </row>
        <row r="1727">
          <cell r="A1727">
            <v>28330</v>
          </cell>
          <cell r="B1727">
            <v>-1276967</v>
          </cell>
          <cell r="C1727">
            <v>-1284509</v>
          </cell>
          <cell r="D1727">
            <v>-1367521</v>
          </cell>
        </row>
        <row r="1728">
          <cell r="A1728">
            <v>28331</v>
          </cell>
          <cell r="B1728">
            <v>-7535112</v>
          </cell>
          <cell r="C1728">
            <v>-7580467</v>
          </cell>
          <cell r="D1728">
            <v>-8079662</v>
          </cell>
        </row>
        <row r="1729">
          <cell r="A1729">
            <v>28332</v>
          </cell>
          <cell r="B1729">
            <v>0</v>
          </cell>
          <cell r="C1729">
            <v>0</v>
          </cell>
          <cell r="D1729">
            <v>0</v>
          </cell>
        </row>
        <row r="1730">
          <cell r="A1730">
            <v>28333</v>
          </cell>
          <cell r="B1730">
            <v>0</v>
          </cell>
          <cell r="C1730">
            <v>0</v>
          </cell>
          <cell r="D1730">
            <v>0</v>
          </cell>
        </row>
        <row r="1731">
          <cell r="A1731">
            <v>28334</v>
          </cell>
          <cell r="B1731">
            <v>0</v>
          </cell>
          <cell r="C1731">
            <v>0</v>
          </cell>
          <cell r="D1731">
            <v>0</v>
          </cell>
        </row>
        <row r="1732">
          <cell r="A1732">
            <v>28335</v>
          </cell>
          <cell r="B1732">
            <v>0</v>
          </cell>
          <cell r="C1732">
            <v>0</v>
          </cell>
          <cell r="D1732">
            <v>0</v>
          </cell>
        </row>
        <row r="1733">
          <cell r="A1733">
            <v>28336</v>
          </cell>
          <cell r="B1733">
            <v>-1</v>
          </cell>
          <cell r="C1733">
            <v>-1</v>
          </cell>
          <cell r="D1733">
            <v>-1</v>
          </cell>
        </row>
        <row r="1734">
          <cell r="A1734">
            <v>28337</v>
          </cell>
          <cell r="B1734">
            <v>-7</v>
          </cell>
          <cell r="C1734">
            <v>-7</v>
          </cell>
          <cell r="D1734">
            <v>-7</v>
          </cell>
        </row>
        <row r="1735">
          <cell r="A1735">
            <v>28338</v>
          </cell>
          <cell r="B1735">
            <v>0</v>
          </cell>
          <cell r="C1735">
            <v>0</v>
          </cell>
          <cell r="D1735">
            <v>0</v>
          </cell>
        </row>
        <row r="1736">
          <cell r="A1736">
            <v>28339</v>
          </cell>
          <cell r="B1736">
            <v>0</v>
          </cell>
          <cell r="C1736">
            <v>0</v>
          </cell>
          <cell r="D1736">
            <v>0</v>
          </cell>
        </row>
        <row r="1737">
          <cell r="A1737">
            <v>28340</v>
          </cell>
          <cell r="B1737">
            <v>-14591099</v>
          </cell>
          <cell r="C1737">
            <v>-14633797</v>
          </cell>
          <cell r="D1737">
            <v>-15650498</v>
          </cell>
        </row>
        <row r="1738">
          <cell r="A1738">
            <v>28341</v>
          </cell>
          <cell r="B1738">
            <v>-2979330</v>
          </cell>
          <cell r="C1738">
            <v>-1605295</v>
          </cell>
          <cell r="D1738">
            <v>412855</v>
          </cell>
        </row>
        <row r="1739">
          <cell r="A1739">
            <v>28342</v>
          </cell>
          <cell r="B1739">
            <v>-17916608</v>
          </cell>
          <cell r="C1739">
            <v>-9653658</v>
          </cell>
          <cell r="D1739">
            <v>2482758</v>
          </cell>
        </row>
        <row r="1740">
          <cell r="A1740">
            <v>28343</v>
          </cell>
          <cell r="B1740">
            <v>-42847906</v>
          </cell>
          <cell r="C1740">
            <v>-21423953</v>
          </cell>
          <cell r="D1740">
            <v>-3295993</v>
          </cell>
        </row>
        <row r="1741">
          <cell r="A1741">
            <v>28344</v>
          </cell>
          <cell r="B1741">
            <v>-7125124</v>
          </cell>
          <cell r="C1741">
            <v>-3562562</v>
          </cell>
          <cell r="D1741">
            <v>-548086</v>
          </cell>
        </row>
        <row r="1742">
          <cell r="A1742">
            <v>29999</v>
          </cell>
          <cell r="B1742">
            <v>-135863758</v>
          </cell>
          <cell r="C1742">
            <v>-135057004</v>
          </cell>
          <cell r="D1742">
            <v>-67320709</v>
          </cell>
        </row>
        <row r="1743">
          <cell r="A1743">
            <v>401</v>
          </cell>
          <cell r="B1743">
            <v>94305137</v>
          </cell>
          <cell r="C1743">
            <v>1264479153</v>
          </cell>
          <cell r="D1743">
            <v>1264479153</v>
          </cell>
        </row>
        <row r="1744">
          <cell r="A1744">
            <v>402</v>
          </cell>
          <cell r="B1744">
            <v>11524948</v>
          </cell>
          <cell r="C1744">
            <v>107683761</v>
          </cell>
          <cell r="D1744">
            <v>107683761</v>
          </cell>
        </row>
        <row r="1745">
          <cell r="A1745">
            <v>403</v>
          </cell>
          <cell r="B1745">
            <v>15313464</v>
          </cell>
          <cell r="C1745">
            <v>181502265</v>
          </cell>
          <cell r="D1745">
            <v>181502265</v>
          </cell>
        </row>
        <row r="1746">
          <cell r="A1746">
            <v>404</v>
          </cell>
          <cell r="B1746">
            <v>358409</v>
          </cell>
          <cell r="C1746">
            <v>4971062</v>
          </cell>
          <cell r="D1746">
            <v>4971062</v>
          </cell>
        </row>
        <row r="1747">
          <cell r="A1747">
            <v>406</v>
          </cell>
          <cell r="B1747">
            <v>-17839</v>
          </cell>
          <cell r="C1747">
            <v>-214072</v>
          </cell>
          <cell r="D1747">
            <v>-214072</v>
          </cell>
        </row>
        <row r="1748">
          <cell r="A1748">
            <v>407</v>
          </cell>
          <cell r="B1748">
            <v>9114602</v>
          </cell>
          <cell r="C1748">
            <v>49455656</v>
          </cell>
          <cell r="D1748">
            <v>49455656</v>
          </cell>
        </row>
        <row r="1749">
          <cell r="A1749">
            <v>408</v>
          </cell>
          <cell r="B1749">
            <v>10825468</v>
          </cell>
          <cell r="C1749">
            <v>138179348</v>
          </cell>
          <cell r="D1749">
            <v>138179348</v>
          </cell>
        </row>
        <row r="1750">
          <cell r="A1750">
            <v>409</v>
          </cell>
          <cell r="B1750">
            <v>5595772</v>
          </cell>
          <cell r="C1750">
            <v>99633963</v>
          </cell>
          <cell r="D1750">
            <v>99633963</v>
          </cell>
        </row>
        <row r="1751">
          <cell r="A1751">
            <v>410</v>
          </cell>
          <cell r="B1751">
            <v>5533827</v>
          </cell>
          <cell r="C1751">
            <v>80437998</v>
          </cell>
          <cell r="D1751">
            <v>80437998</v>
          </cell>
        </row>
        <row r="1752">
          <cell r="A1752">
            <v>411</v>
          </cell>
          <cell r="B1752">
            <v>-10933574</v>
          </cell>
          <cell r="C1752">
            <v>-145897974</v>
          </cell>
          <cell r="D1752">
            <v>-145897974</v>
          </cell>
        </row>
        <row r="1753">
          <cell r="A1753">
            <v>415</v>
          </cell>
          <cell r="B1753">
            <v>-222217</v>
          </cell>
          <cell r="C1753">
            <v>-2691701</v>
          </cell>
          <cell r="D1753">
            <v>-2691701</v>
          </cell>
        </row>
        <row r="1754">
          <cell r="A1754">
            <v>416</v>
          </cell>
          <cell r="B1754">
            <v>84732</v>
          </cell>
          <cell r="C1754">
            <v>918044</v>
          </cell>
          <cell r="D1754">
            <v>918044</v>
          </cell>
        </row>
        <row r="1755">
          <cell r="A1755">
            <v>417</v>
          </cell>
          <cell r="B1755">
            <v>0</v>
          </cell>
          <cell r="C1755">
            <v>0</v>
          </cell>
          <cell r="D1755">
            <v>0</v>
          </cell>
        </row>
        <row r="1756">
          <cell r="A1756">
            <v>418</v>
          </cell>
          <cell r="B1756">
            <v>20512</v>
          </cell>
          <cell r="C1756">
            <v>74923</v>
          </cell>
          <cell r="D1756">
            <v>74923</v>
          </cell>
        </row>
        <row r="1757">
          <cell r="A1757">
            <v>419</v>
          </cell>
          <cell r="B1757">
            <v>-618751</v>
          </cell>
          <cell r="C1757">
            <v>-5680380</v>
          </cell>
          <cell r="D1757">
            <v>-5680380</v>
          </cell>
        </row>
        <row r="1758">
          <cell r="A1758">
            <v>421</v>
          </cell>
          <cell r="B1758">
            <v>-840011</v>
          </cell>
          <cell r="C1758">
            <v>-11372454</v>
          </cell>
          <cell r="D1758">
            <v>-11372454</v>
          </cell>
        </row>
        <row r="1759">
          <cell r="A1759">
            <v>425</v>
          </cell>
          <cell r="B1759">
            <v>2872</v>
          </cell>
          <cell r="C1759">
            <v>34459</v>
          </cell>
          <cell r="D1759">
            <v>34459</v>
          </cell>
        </row>
        <row r="1760">
          <cell r="A1760">
            <v>426</v>
          </cell>
          <cell r="B1760">
            <v>134575</v>
          </cell>
          <cell r="C1760">
            <v>535167</v>
          </cell>
          <cell r="D1760">
            <v>535167</v>
          </cell>
        </row>
        <row r="1761">
          <cell r="A1761">
            <v>427</v>
          </cell>
          <cell r="B1761">
            <v>7979587</v>
          </cell>
          <cell r="C1761">
            <v>89993380</v>
          </cell>
          <cell r="D1761">
            <v>89993380</v>
          </cell>
        </row>
        <row r="1762">
          <cell r="A1762">
            <v>428</v>
          </cell>
          <cell r="B1762">
            <v>462706</v>
          </cell>
          <cell r="C1762">
            <v>5475475</v>
          </cell>
          <cell r="D1762">
            <v>5475475</v>
          </cell>
        </row>
        <row r="1763">
          <cell r="A1763">
            <v>429</v>
          </cell>
          <cell r="B1763">
            <v>-8028</v>
          </cell>
          <cell r="C1763">
            <v>-96339</v>
          </cell>
          <cell r="D1763">
            <v>-96339</v>
          </cell>
        </row>
        <row r="1764">
          <cell r="A1764">
            <v>430</v>
          </cell>
          <cell r="B1764">
            <v>0</v>
          </cell>
          <cell r="C1764">
            <v>0</v>
          </cell>
          <cell r="D1764">
            <v>0</v>
          </cell>
        </row>
        <row r="1765">
          <cell r="A1765">
            <v>431</v>
          </cell>
          <cell r="B1765">
            <v>618580</v>
          </cell>
          <cell r="C1765">
            <v>13117778</v>
          </cell>
          <cell r="D1765">
            <v>13117778</v>
          </cell>
        </row>
        <row r="1766">
          <cell r="A1766">
            <v>432</v>
          </cell>
          <cell r="B1766">
            <v>-186414</v>
          </cell>
          <cell r="C1766">
            <v>-1049592</v>
          </cell>
          <cell r="D1766">
            <v>-1049592</v>
          </cell>
        </row>
        <row r="1767">
          <cell r="A1767">
            <v>439</v>
          </cell>
          <cell r="B1767">
            <v>0</v>
          </cell>
          <cell r="C1767">
            <v>0</v>
          </cell>
          <cell r="D1767">
            <v>0</v>
          </cell>
        </row>
        <row r="1768">
          <cell r="A1768">
            <v>440</v>
          </cell>
          <cell r="B1768">
            <v>-68997227</v>
          </cell>
          <cell r="C1768">
            <v>-956741563</v>
          </cell>
          <cell r="D1768">
            <v>-956741563</v>
          </cell>
        </row>
        <row r="1769">
          <cell r="A1769">
            <v>442</v>
          </cell>
          <cell r="B1769">
            <v>-62748718</v>
          </cell>
          <cell r="C1769">
            <v>-776831682</v>
          </cell>
          <cell r="D1769">
            <v>-776831682</v>
          </cell>
        </row>
        <row r="1770">
          <cell r="A1770">
            <v>444</v>
          </cell>
          <cell r="B1770">
            <v>-1102166</v>
          </cell>
          <cell r="C1770">
            <v>-12905730</v>
          </cell>
          <cell r="D1770">
            <v>-12905730</v>
          </cell>
        </row>
        <row r="1771">
          <cell r="A1771">
            <v>445</v>
          </cell>
          <cell r="B1771">
            <v>-12263409</v>
          </cell>
          <cell r="C1771">
            <v>-149239955</v>
          </cell>
          <cell r="D1771">
            <v>-149239955</v>
          </cell>
        </row>
        <row r="1772">
          <cell r="A1772">
            <v>447</v>
          </cell>
          <cell r="B1772">
            <v>-4898394</v>
          </cell>
          <cell r="C1772">
            <v>-71901226</v>
          </cell>
          <cell r="D1772">
            <v>-71901226</v>
          </cell>
        </row>
        <row r="1773">
          <cell r="A1773">
            <v>449</v>
          </cell>
          <cell r="B1773">
            <v>0</v>
          </cell>
          <cell r="C1773">
            <v>0</v>
          </cell>
          <cell r="D1773">
            <v>0</v>
          </cell>
        </row>
        <row r="1774">
          <cell r="A1774">
            <v>451</v>
          </cell>
          <cell r="B1774">
            <v>-990530</v>
          </cell>
          <cell r="C1774">
            <v>-12694324</v>
          </cell>
          <cell r="D1774">
            <v>-12694324</v>
          </cell>
        </row>
        <row r="1775">
          <cell r="A1775">
            <v>454</v>
          </cell>
          <cell r="B1775">
            <v>-767253</v>
          </cell>
          <cell r="C1775">
            <v>-10960092</v>
          </cell>
          <cell r="D1775">
            <v>-10960092</v>
          </cell>
        </row>
        <row r="1776">
          <cell r="A1776">
            <v>455</v>
          </cell>
          <cell r="B1776">
            <v>-32440</v>
          </cell>
          <cell r="C1776">
            <v>-388809</v>
          </cell>
          <cell r="D1776">
            <v>-388809</v>
          </cell>
        </row>
        <row r="1777">
          <cell r="A1777">
            <v>456</v>
          </cell>
          <cell r="B1777">
            <v>1138271</v>
          </cell>
          <cell r="C1777">
            <v>-13690298</v>
          </cell>
          <cell r="D1777">
            <v>-13690298</v>
          </cell>
        </row>
        <row r="1778">
          <cell r="A1778">
            <v>555</v>
          </cell>
          <cell r="B1778">
            <v>15598927</v>
          </cell>
          <cell r="C1778">
            <v>221273642</v>
          </cell>
          <cell r="D1778">
            <v>221273642</v>
          </cell>
        </row>
        <row r="1779">
          <cell r="A1779">
            <v>40101</v>
          </cell>
          <cell r="B1779">
            <v>54023983</v>
          </cell>
          <cell r="C1779">
            <v>818968034</v>
          </cell>
          <cell r="D1779">
            <v>818968034</v>
          </cell>
        </row>
        <row r="1780">
          <cell r="A1780">
            <v>40102</v>
          </cell>
          <cell r="B1780">
            <v>40281155</v>
          </cell>
          <cell r="C1780">
            <v>445511119</v>
          </cell>
          <cell r="D1780">
            <v>445511119</v>
          </cell>
        </row>
        <row r="1781">
          <cell r="A1781">
            <v>40200</v>
          </cell>
          <cell r="B1781">
            <v>11524948</v>
          </cell>
          <cell r="C1781">
            <v>107683761</v>
          </cell>
          <cell r="D1781">
            <v>107683761</v>
          </cell>
        </row>
        <row r="1782">
          <cell r="A1782">
            <v>40300</v>
          </cell>
          <cell r="B1782">
            <v>14562596</v>
          </cell>
          <cell r="C1782">
            <v>172544090</v>
          </cell>
          <cell r="D1782">
            <v>172544090</v>
          </cell>
        </row>
        <row r="1783">
          <cell r="A1783">
            <v>40303</v>
          </cell>
          <cell r="B1783">
            <v>323075</v>
          </cell>
          <cell r="C1783">
            <v>3876903</v>
          </cell>
          <cell r="D1783">
            <v>3876903</v>
          </cell>
        </row>
        <row r="1784">
          <cell r="A1784">
            <v>40320</v>
          </cell>
          <cell r="B1784">
            <v>0</v>
          </cell>
          <cell r="C1784">
            <v>0</v>
          </cell>
          <cell r="D1784">
            <v>0</v>
          </cell>
        </row>
        <row r="1785">
          <cell r="A1785">
            <v>40330</v>
          </cell>
          <cell r="B1785">
            <v>427793</v>
          </cell>
          <cell r="C1785">
            <v>5081273</v>
          </cell>
          <cell r="D1785">
            <v>5081273</v>
          </cell>
        </row>
        <row r="1786">
          <cell r="A1786">
            <v>40400</v>
          </cell>
          <cell r="B1786">
            <v>358409</v>
          </cell>
          <cell r="C1786">
            <v>4971062</v>
          </cell>
          <cell r="D1786">
            <v>4971062</v>
          </cell>
        </row>
        <row r="1787">
          <cell r="A1787">
            <v>40601</v>
          </cell>
          <cell r="B1787">
            <v>17445</v>
          </cell>
          <cell r="C1787">
            <v>209337</v>
          </cell>
          <cell r="D1787">
            <v>209337</v>
          </cell>
        </row>
        <row r="1788">
          <cell r="A1788">
            <v>40604</v>
          </cell>
          <cell r="B1788">
            <v>-35284</v>
          </cell>
          <cell r="C1788">
            <v>-423408</v>
          </cell>
          <cell r="D1788">
            <v>-423408</v>
          </cell>
        </row>
        <row r="1789">
          <cell r="A1789">
            <v>40701</v>
          </cell>
          <cell r="B1789">
            <v>0</v>
          </cell>
          <cell r="C1789">
            <v>0</v>
          </cell>
          <cell r="D1789">
            <v>0</v>
          </cell>
        </row>
        <row r="1790">
          <cell r="A1790">
            <v>40702</v>
          </cell>
          <cell r="B1790">
            <v>0</v>
          </cell>
          <cell r="C1790">
            <v>0</v>
          </cell>
          <cell r="D1790">
            <v>0</v>
          </cell>
        </row>
        <row r="1791">
          <cell r="A1791">
            <v>40730</v>
          </cell>
          <cell r="B1791">
            <v>12304687</v>
          </cell>
          <cell r="C1791">
            <v>147656222</v>
          </cell>
          <cell r="D1791">
            <v>147656222</v>
          </cell>
        </row>
        <row r="1792">
          <cell r="A1792">
            <v>40731</v>
          </cell>
          <cell r="B1792">
            <v>5683614</v>
          </cell>
          <cell r="C1792">
            <v>18977953</v>
          </cell>
          <cell r="D1792">
            <v>18977953</v>
          </cell>
        </row>
        <row r="1793">
          <cell r="A1793">
            <v>40732</v>
          </cell>
          <cell r="B1793">
            <v>79776</v>
          </cell>
          <cell r="C1793">
            <v>957312</v>
          </cell>
          <cell r="D1793">
            <v>957312</v>
          </cell>
        </row>
        <row r="1794">
          <cell r="A1794">
            <v>40733</v>
          </cell>
          <cell r="B1794">
            <v>0</v>
          </cell>
          <cell r="C1794">
            <v>1318187</v>
          </cell>
          <cell r="D1794">
            <v>1318187</v>
          </cell>
        </row>
        <row r="1795">
          <cell r="A1795">
            <v>40734</v>
          </cell>
          <cell r="B1795">
            <v>706589</v>
          </cell>
          <cell r="C1795">
            <v>8479123</v>
          </cell>
          <cell r="D1795">
            <v>8479123</v>
          </cell>
        </row>
        <row r="1796">
          <cell r="A1796">
            <v>40735</v>
          </cell>
          <cell r="B1796">
            <v>179466</v>
          </cell>
          <cell r="C1796">
            <v>833191</v>
          </cell>
          <cell r="D1796">
            <v>833191</v>
          </cell>
        </row>
        <row r="1797">
          <cell r="A1797">
            <v>40736</v>
          </cell>
          <cell r="B1797">
            <v>0</v>
          </cell>
          <cell r="C1797">
            <v>0</v>
          </cell>
          <cell r="D1797">
            <v>0</v>
          </cell>
        </row>
        <row r="1798">
          <cell r="A1798">
            <v>40737</v>
          </cell>
          <cell r="B1798">
            <v>182681</v>
          </cell>
          <cell r="C1798">
            <v>46158686</v>
          </cell>
          <cell r="D1798">
            <v>46158686</v>
          </cell>
        </row>
        <row r="1799">
          <cell r="A1799">
            <v>40738</v>
          </cell>
          <cell r="B1799">
            <v>0</v>
          </cell>
          <cell r="C1799">
            <v>0</v>
          </cell>
          <cell r="D1799">
            <v>0</v>
          </cell>
        </row>
        <row r="1800">
          <cell r="A1800">
            <v>40739</v>
          </cell>
          <cell r="B1800">
            <v>0</v>
          </cell>
          <cell r="C1800">
            <v>1884055</v>
          </cell>
          <cell r="D1800">
            <v>1884055</v>
          </cell>
        </row>
        <row r="1801">
          <cell r="A1801">
            <v>40740</v>
          </cell>
          <cell r="B1801">
            <v>0</v>
          </cell>
          <cell r="C1801">
            <v>-62339952</v>
          </cell>
          <cell r="D1801">
            <v>-62339952</v>
          </cell>
        </row>
        <row r="1802">
          <cell r="A1802">
            <v>40741</v>
          </cell>
          <cell r="B1802">
            <v>0</v>
          </cell>
          <cell r="C1802">
            <v>0</v>
          </cell>
          <cell r="D1802">
            <v>0</v>
          </cell>
        </row>
        <row r="1803">
          <cell r="A1803">
            <v>40742</v>
          </cell>
          <cell r="B1803">
            <v>-1160808</v>
          </cell>
          <cell r="C1803">
            <v>-4691877</v>
          </cell>
          <cell r="D1803">
            <v>-4691877</v>
          </cell>
        </row>
        <row r="1804">
          <cell r="A1804">
            <v>40743</v>
          </cell>
          <cell r="B1804">
            <v>0</v>
          </cell>
          <cell r="C1804">
            <v>0</v>
          </cell>
          <cell r="D1804">
            <v>0</v>
          </cell>
        </row>
        <row r="1805">
          <cell r="A1805">
            <v>40744</v>
          </cell>
          <cell r="B1805">
            <v>0</v>
          </cell>
          <cell r="C1805">
            <v>-2189629</v>
          </cell>
          <cell r="D1805">
            <v>-2189629</v>
          </cell>
        </row>
        <row r="1806">
          <cell r="A1806">
            <v>40745</v>
          </cell>
          <cell r="B1806">
            <v>0</v>
          </cell>
          <cell r="C1806">
            <v>0</v>
          </cell>
          <cell r="D1806">
            <v>0</v>
          </cell>
        </row>
        <row r="1807">
          <cell r="A1807">
            <v>40746</v>
          </cell>
          <cell r="B1807">
            <v>0</v>
          </cell>
          <cell r="C1807">
            <v>-3130869</v>
          </cell>
          <cell r="D1807">
            <v>-3130869</v>
          </cell>
        </row>
        <row r="1808">
          <cell r="A1808">
            <v>40747</v>
          </cell>
          <cell r="B1808">
            <v>-8424777</v>
          </cell>
          <cell r="C1808">
            <v>-101097291</v>
          </cell>
          <cell r="D1808">
            <v>-101097291</v>
          </cell>
        </row>
        <row r="1809">
          <cell r="A1809">
            <v>40748</v>
          </cell>
          <cell r="B1809">
            <v>-218746</v>
          </cell>
          <cell r="C1809">
            <v>-744862</v>
          </cell>
          <cell r="D1809">
            <v>-744862</v>
          </cell>
        </row>
        <row r="1810">
          <cell r="A1810">
            <v>40749</v>
          </cell>
          <cell r="B1810">
            <v>-217880</v>
          </cell>
          <cell r="C1810">
            <v>-2614593</v>
          </cell>
          <cell r="D1810">
            <v>-2614593</v>
          </cell>
        </row>
        <row r="1811">
          <cell r="A1811">
            <v>40800</v>
          </cell>
          <cell r="B1811">
            <v>-256527</v>
          </cell>
          <cell r="C1811">
            <v>-3220862</v>
          </cell>
          <cell r="D1811">
            <v>-3220862</v>
          </cell>
        </row>
        <row r="1812">
          <cell r="A1812">
            <v>40810</v>
          </cell>
          <cell r="B1812">
            <v>137573</v>
          </cell>
          <cell r="C1812">
            <v>1652120</v>
          </cell>
          <cell r="D1812">
            <v>1652120</v>
          </cell>
        </row>
        <row r="1813">
          <cell r="A1813">
            <v>40811</v>
          </cell>
          <cell r="B1813">
            <v>0</v>
          </cell>
          <cell r="C1813">
            <v>0</v>
          </cell>
          <cell r="D1813">
            <v>0</v>
          </cell>
        </row>
        <row r="1814">
          <cell r="A1814">
            <v>40812</v>
          </cell>
          <cell r="B1814">
            <v>882282</v>
          </cell>
          <cell r="C1814">
            <v>12641483</v>
          </cell>
          <cell r="D1814">
            <v>12641483</v>
          </cell>
        </row>
        <row r="1815">
          <cell r="A1815">
            <v>40813</v>
          </cell>
          <cell r="B1815">
            <v>3853831</v>
          </cell>
          <cell r="C1815">
            <v>45790100</v>
          </cell>
          <cell r="D1815">
            <v>45790100</v>
          </cell>
        </row>
        <row r="1816">
          <cell r="A1816">
            <v>40814</v>
          </cell>
          <cell r="B1816">
            <v>2667519</v>
          </cell>
          <cell r="C1816">
            <v>34903290</v>
          </cell>
          <cell r="D1816">
            <v>34903290</v>
          </cell>
        </row>
        <row r="1817">
          <cell r="A1817">
            <v>40815</v>
          </cell>
          <cell r="B1817">
            <v>3536790</v>
          </cell>
          <cell r="C1817">
            <v>46321216</v>
          </cell>
          <cell r="D1817">
            <v>46321216</v>
          </cell>
        </row>
        <row r="1818">
          <cell r="A1818">
            <v>40820</v>
          </cell>
          <cell r="B1818">
            <v>4000</v>
          </cell>
          <cell r="C1818">
            <v>92000</v>
          </cell>
          <cell r="D1818">
            <v>92000</v>
          </cell>
        </row>
        <row r="1819">
          <cell r="A1819">
            <v>40910</v>
          </cell>
          <cell r="B1819">
            <v>5510035</v>
          </cell>
          <cell r="C1819">
            <v>97458788</v>
          </cell>
          <cell r="D1819">
            <v>97458788</v>
          </cell>
        </row>
        <row r="1820">
          <cell r="A1820">
            <v>40920</v>
          </cell>
          <cell r="B1820">
            <v>85737</v>
          </cell>
          <cell r="C1820">
            <v>2175175</v>
          </cell>
          <cell r="D1820">
            <v>2175175</v>
          </cell>
        </row>
        <row r="1821">
          <cell r="A1821">
            <v>41001</v>
          </cell>
          <cell r="B1821">
            <v>0</v>
          </cell>
          <cell r="C1821">
            <v>0</v>
          </cell>
          <cell r="D1821">
            <v>0</v>
          </cell>
        </row>
        <row r="1822">
          <cell r="A1822">
            <v>41002</v>
          </cell>
          <cell r="B1822">
            <v>0</v>
          </cell>
          <cell r="C1822">
            <v>0</v>
          </cell>
          <cell r="D1822">
            <v>0</v>
          </cell>
        </row>
        <row r="1823">
          <cell r="A1823">
            <v>41003</v>
          </cell>
          <cell r="B1823">
            <v>15240</v>
          </cell>
          <cell r="C1823">
            <v>122639</v>
          </cell>
          <cell r="D1823">
            <v>122639</v>
          </cell>
        </row>
        <row r="1824">
          <cell r="A1824">
            <v>41004</v>
          </cell>
          <cell r="B1824">
            <v>91649</v>
          </cell>
          <cell r="C1824">
            <v>737506</v>
          </cell>
          <cell r="D1824">
            <v>737506</v>
          </cell>
        </row>
        <row r="1825">
          <cell r="A1825">
            <v>41005</v>
          </cell>
          <cell r="B1825">
            <v>0</v>
          </cell>
          <cell r="C1825">
            <v>0</v>
          </cell>
          <cell r="D1825">
            <v>0</v>
          </cell>
        </row>
        <row r="1826">
          <cell r="A1826">
            <v>41006</v>
          </cell>
          <cell r="B1826">
            <v>0</v>
          </cell>
          <cell r="C1826">
            <v>0</v>
          </cell>
          <cell r="D1826">
            <v>0</v>
          </cell>
        </row>
        <row r="1827">
          <cell r="A1827">
            <v>41007</v>
          </cell>
          <cell r="B1827">
            <v>0</v>
          </cell>
          <cell r="C1827">
            <v>0</v>
          </cell>
          <cell r="D1827">
            <v>0</v>
          </cell>
        </row>
        <row r="1828">
          <cell r="A1828">
            <v>41008</v>
          </cell>
          <cell r="B1828">
            <v>0</v>
          </cell>
          <cell r="C1828">
            <v>0</v>
          </cell>
          <cell r="D1828">
            <v>0</v>
          </cell>
        </row>
        <row r="1829">
          <cell r="A1829">
            <v>41009</v>
          </cell>
          <cell r="B1829">
            <v>0</v>
          </cell>
          <cell r="C1829">
            <v>0</v>
          </cell>
          <cell r="D1829">
            <v>0</v>
          </cell>
        </row>
        <row r="1830">
          <cell r="A1830">
            <v>41010</v>
          </cell>
          <cell r="B1830">
            <v>0</v>
          </cell>
          <cell r="C1830">
            <v>0</v>
          </cell>
          <cell r="D1830">
            <v>0</v>
          </cell>
        </row>
        <row r="1831">
          <cell r="A1831">
            <v>41011</v>
          </cell>
          <cell r="B1831">
            <v>0</v>
          </cell>
          <cell r="C1831">
            <v>0</v>
          </cell>
          <cell r="D1831">
            <v>0</v>
          </cell>
        </row>
        <row r="1832">
          <cell r="A1832">
            <v>41012</v>
          </cell>
          <cell r="B1832">
            <v>0</v>
          </cell>
          <cell r="C1832">
            <v>0</v>
          </cell>
          <cell r="D1832">
            <v>0</v>
          </cell>
        </row>
        <row r="1833">
          <cell r="A1833">
            <v>41013</v>
          </cell>
          <cell r="B1833">
            <v>0</v>
          </cell>
          <cell r="C1833">
            <v>0</v>
          </cell>
          <cell r="D1833">
            <v>0</v>
          </cell>
        </row>
        <row r="1834">
          <cell r="A1834">
            <v>41014</v>
          </cell>
          <cell r="B1834">
            <v>0</v>
          </cell>
          <cell r="C1834">
            <v>0</v>
          </cell>
          <cell r="D1834">
            <v>0</v>
          </cell>
        </row>
        <row r="1835">
          <cell r="A1835">
            <v>41015</v>
          </cell>
          <cell r="B1835">
            <v>0</v>
          </cell>
          <cell r="C1835">
            <v>0</v>
          </cell>
          <cell r="D1835">
            <v>0</v>
          </cell>
        </row>
        <row r="1836">
          <cell r="A1836">
            <v>41016</v>
          </cell>
          <cell r="B1836">
            <v>0</v>
          </cell>
          <cell r="C1836">
            <v>0</v>
          </cell>
          <cell r="D1836">
            <v>0</v>
          </cell>
        </row>
        <row r="1837">
          <cell r="A1837">
            <v>41017</v>
          </cell>
          <cell r="B1837">
            <v>0</v>
          </cell>
          <cell r="C1837">
            <v>0</v>
          </cell>
          <cell r="D1837">
            <v>0</v>
          </cell>
        </row>
        <row r="1838">
          <cell r="A1838">
            <v>41018</v>
          </cell>
          <cell r="B1838">
            <v>0</v>
          </cell>
          <cell r="C1838">
            <v>0</v>
          </cell>
          <cell r="D1838">
            <v>0</v>
          </cell>
        </row>
        <row r="1839">
          <cell r="A1839">
            <v>41019</v>
          </cell>
          <cell r="B1839">
            <v>0</v>
          </cell>
          <cell r="C1839">
            <v>0</v>
          </cell>
          <cell r="D1839">
            <v>0</v>
          </cell>
        </row>
        <row r="1840">
          <cell r="A1840">
            <v>41020</v>
          </cell>
          <cell r="B1840">
            <v>0</v>
          </cell>
          <cell r="C1840">
            <v>0</v>
          </cell>
          <cell r="D1840">
            <v>0</v>
          </cell>
        </row>
        <row r="1841">
          <cell r="A1841">
            <v>41021</v>
          </cell>
          <cell r="B1841">
            <v>0</v>
          </cell>
          <cell r="C1841">
            <v>0</v>
          </cell>
          <cell r="D1841">
            <v>0</v>
          </cell>
        </row>
        <row r="1842">
          <cell r="A1842">
            <v>41022</v>
          </cell>
          <cell r="B1842">
            <v>0</v>
          </cell>
          <cell r="C1842">
            <v>0</v>
          </cell>
          <cell r="D1842">
            <v>0</v>
          </cell>
        </row>
        <row r="1843">
          <cell r="A1843">
            <v>41023</v>
          </cell>
          <cell r="B1843">
            <v>0</v>
          </cell>
          <cell r="C1843">
            <v>0</v>
          </cell>
          <cell r="D1843">
            <v>0</v>
          </cell>
        </row>
        <row r="1844">
          <cell r="A1844">
            <v>41024</v>
          </cell>
          <cell r="B1844">
            <v>0</v>
          </cell>
          <cell r="C1844">
            <v>0</v>
          </cell>
          <cell r="D1844">
            <v>0</v>
          </cell>
        </row>
        <row r="1845">
          <cell r="A1845">
            <v>41025</v>
          </cell>
          <cell r="B1845">
            <v>0</v>
          </cell>
          <cell r="C1845">
            <v>0</v>
          </cell>
          <cell r="D1845">
            <v>0</v>
          </cell>
        </row>
        <row r="1846">
          <cell r="A1846">
            <v>41026</v>
          </cell>
          <cell r="B1846">
            <v>0</v>
          </cell>
          <cell r="C1846">
            <v>0</v>
          </cell>
          <cell r="D1846">
            <v>0</v>
          </cell>
        </row>
        <row r="1847">
          <cell r="A1847">
            <v>41027</v>
          </cell>
          <cell r="B1847">
            <v>0</v>
          </cell>
          <cell r="C1847">
            <v>0</v>
          </cell>
          <cell r="D1847">
            <v>0</v>
          </cell>
        </row>
        <row r="1848">
          <cell r="A1848">
            <v>41028</v>
          </cell>
          <cell r="B1848">
            <v>0</v>
          </cell>
          <cell r="C1848">
            <v>0</v>
          </cell>
          <cell r="D1848">
            <v>0</v>
          </cell>
        </row>
        <row r="1849">
          <cell r="A1849">
            <v>41029</v>
          </cell>
          <cell r="B1849">
            <v>0</v>
          </cell>
          <cell r="C1849">
            <v>0</v>
          </cell>
          <cell r="D1849">
            <v>0</v>
          </cell>
        </row>
        <row r="1850">
          <cell r="A1850">
            <v>41031</v>
          </cell>
          <cell r="B1850">
            <v>0</v>
          </cell>
          <cell r="C1850">
            <v>0</v>
          </cell>
          <cell r="D1850">
            <v>0</v>
          </cell>
        </row>
        <row r="1851">
          <cell r="A1851">
            <v>41032</v>
          </cell>
          <cell r="B1851">
            <v>351433</v>
          </cell>
          <cell r="C1851">
            <v>6242982</v>
          </cell>
          <cell r="D1851">
            <v>6242982</v>
          </cell>
        </row>
        <row r="1852">
          <cell r="A1852">
            <v>41033</v>
          </cell>
          <cell r="B1852">
            <v>2113393</v>
          </cell>
          <cell r="C1852">
            <v>37543026</v>
          </cell>
          <cell r="D1852">
            <v>37543026</v>
          </cell>
        </row>
        <row r="1853">
          <cell r="A1853">
            <v>41034</v>
          </cell>
          <cell r="B1853">
            <v>16140</v>
          </cell>
          <cell r="C1853">
            <v>68374</v>
          </cell>
          <cell r="D1853">
            <v>68374</v>
          </cell>
        </row>
        <row r="1854">
          <cell r="A1854">
            <v>41035</v>
          </cell>
          <cell r="B1854">
            <v>97062</v>
          </cell>
          <cell r="C1854">
            <v>411174</v>
          </cell>
          <cell r="D1854">
            <v>411174</v>
          </cell>
        </row>
        <row r="1855">
          <cell r="A1855">
            <v>41036</v>
          </cell>
          <cell r="B1855">
            <v>0</v>
          </cell>
          <cell r="C1855">
            <v>439081</v>
          </cell>
          <cell r="D1855">
            <v>439081</v>
          </cell>
        </row>
        <row r="1856">
          <cell r="A1856">
            <v>41037</v>
          </cell>
          <cell r="B1856">
            <v>0</v>
          </cell>
          <cell r="C1856">
            <v>2640474</v>
          </cell>
          <cell r="D1856">
            <v>2640474</v>
          </cell>
        </row>
        <row r="1857">
          <cell r="A1857">
            <v>41038</v>
          </cell>
          <cell r="B1857">
            <v>0</v>
          </cell>
          <cell r="C1857">
            <v>5482</v>
          </cell>
          <cell r="D1857">
            <v>5482</v>
          </cell>
        </row>
        <row r="1858">
          <cell r="A1858">
            <v>41039</v>
          </cell>
          <cell r="B1858">
            <v>0</v>
          </cell>
          <cell r="C1858">
            <v>32969</v>
          </cell>
          <cell r="D1858">
            <v>32969</v>
          </cell>
        </row>
        <row r="1859">
          <cell r="A1859">
            <v>41041</v>
          </cell>
          <cell r="B1859">
            <v>0</v>
          </cell>
          <cell r="C1859">
            <v>0</v>
          </cell>
          <cell r="D1859">
            <v>0</v>
          </cell>
        </row>
        <row r="1860">
          <cell r="A1860">
            <v>41042</v>
          </cell>
          <cell r="B1860">
            <v>0</v>
          </cell>
          <cell r="C1860">
            <v>0</v>
          </cell>
          <cell r="D1860">
            <v>0</v>
          </cell>
        </row>
        <row r="1861">
          <cell r="A1861">
            <v>41043</v>
          </cell>
          <cell r="B1861">
            <v>0</v>
          </cell>
          <cell r="C1861">
            <v>0</v>
          </cell>
          <cell r="D1861">
            <v>0</v>
          </cell>
        </row>
        <row r="1862">
          <cell r="A1862">
            <v>41044</v>
          </cell>
          <cell r="B1862">
            <v>385926</v>
          </cell>
          <cell r="C1862">
            <v>4237037</v>
          </cell>
          <cell r="D1862">
            <v>4237037</v>
          </cell>
        </row>
        <row r="1863">
          <cell r="A1863">
            <v>41045</v>
          </cell>
          <cell r="B1863">
            <v>2428304</v>
          </cell>
          <cell r="C1863">
            <v>26553167</v>
          </cell>
          <cell r="D1863">
            <v>26553167</v>
          </cell>
        </row>
        <row r="1864">
          <cell r="A1864">
            <v>41046</v>
          </cell>
          <cell r="B1864">
            <v>0</v>
          </cell>
          <cell r="C1864">
            <v>0</v>
          </cell>
          <cell r="D1864">
            <v>0</v>
          </cell>
        </row>
        <row r="1865">
          <cell r="A1865">
            <v>41047</v>
          </cell>
          <cell r="B1865">
            <v>0</v>
          </cell>
          <cell r="C1865">
            <v>0</v>
          </cell>
          <cell r="D1865">
            <v>0</v>
          </cell>
        </row>
        <row r="1866">
          <cell r="A1866">
            <v>41048</v>
          </cell>
          <cell r="B1866">
            <v>0</v>
          </cell>
          <cell r="C1866">
            <v>0</v>
          </cell>
          <cell r="D1866">
            <v>0</v>
          </cell>
        </row>
        <row r="1867">
          <cell r="A1867">
            <v>41050</v>
          </cell>
          <cell r="B1867">
            <v>0</v>
          </cell>
          <cell r="C1867">
            <v>0</v>
          </cell>
          <cell r="D1867">
            <v>0</v>
          </cell>
        </row>
        <row r="1868">
          <cell r="A1868">
            <v>41051</v>
          </cell>
          <cell r="B1868">
            <v>0</v>
          </cell>
          <cell r="C1868">
            <v>0</v>
          </cell>
          <cell r="D1868">
            <v>0</v>
          </cell>
        </row>
        <row r="1869">
          <cell r="A1869">
            <v>41052</v>
          </cell>
          <cell r="B1869">
            <v>4945</v>
          </cell>
          <cell r="C1869">
            <v>59336</v>
          </cell>
          <cell r="D1869">
            <v>59336</v>
          </cell>
        </row>
        <row r="1870">
          <cell r="A1870">
            <v>41053</v>
          </cell>
          <cell r="B1870">
            <v>29735</v>
          </cell>
          <cell r="C1870">
            <v>356825</v>
          </cell>
          <cell r="D1870">
            <v>356825</v>
          </cell>
        </row>
        <row r="1871">
          <cell r="A1871">
            <v>41059</v>
          </cell>
          <cell r="B1871">
            <v>0</v>
          </cell>
          <cell r="C1871">
            <v>0</v>
          </cell>
          <cell r="D1871">
            <v>0</v>
          </cell>
        </row>
        <row r="1872">
          <cell r="A1872">
            <v>41069</v>
          </cell>
          <cell r="B1872">
            <v>0</v>
          </cell>
          <cell r="C1872">
            <v>0</v>
          </cell>
          <cell r="D1872">
            <v>0</v>
          </cell>
        </row>
        <row r="1873">
          <cell r="A1873">
            <v>41071</v>
          </cell>
          <cell r="B1873">
            <v>0</v>
          </cell>
          <cell r="C1873">
            <v>0</v>
          </cell>
          <cell r="D1873">
            <v>0</v>
          </cell>
        </row>
        <row r="1874">
          <cell r="A1874">
            <v>41072</v>
          </cell>
          <cell r="B1874">
            <v>0</v>
          </cell>
          <cell r="C1874">
            <v>0</v>
          </cell>
          <cell r="D1874">
            <v>0</v>
          </cell>
        </row>
        <row r="1875">
          <cell r="A1875">
            <v>41080</v>
          </cell>
          <cell r="B1875">
            <v>0</v>
          </cell>
          <cell r="C1875">
            <v>140858</v>
          </cell>
          <cell r="D1875">
            <v>140858</v>
          </cell>
        </row>
        <row r="1876">
          <cell r="A1876">
            <v>41081</v>
          </cell>
          <cell r="B1876">
            <v>0</v>
          </cell>
          <cell r="C1876">
            <v>847069</v>
          </cell>
          <cell r="D1876">
            <v>847069</v>
          </cell>
        </row>
        <row r="1877">
          <cell r="A1877">
            <v>41082</v>
          </cell>
          <cell r="B1877">
            <v>0</v>
          </cell>
          <cell r="C1877">
            <v>0</v>
          </cell>
          <cell r="D1877">
            <v>0</v>
          </cell>
        </row>
        <row r="1878">
          <cell r="A1878">
            <v>41083</v>
          </cell>
          <cell r="B1878">
            <v>0</v>
          </cell>
          <cell r="C1878">
            <v>0</v>
          </cell>
          <cell r="D1878">
            <v>0</v>
          </cell>
        </row>
        <row r="1879">
          <cell r="A1879">
            <v>41084</v>
          </cell>
          <cell r="B1879">
            <v>0</v>
          </cell>
          <cell r="C1879">
            <v>0</v>
          </cell>
          <cell r="D1879">
            <v>0</v>
          </cell>
        </row>
        <row r="1880">
          <cell r="A1880">
            <v>41085</v>
          </cell>
          <cell r="B1880">
            <v>0</v>
          </cell>
          <cell r="C1880">
            <v>0</v>
          </cell>
          <cell r="D1880">
            <v>0</v>
          </cell>
        </row>
        <row r="1881">
          <cell r="A1881">
            <v>41086</v>
          </cell>
          <cell r="B1881">
            <v>0</v>
          </cell>
          <cell r="C1881">
            <v>0</v>
          </cell>
          <cell r="D1881">
            <v>0</v>
          </cell>
        </row>
        <row r="1882">
          <cell r="A1882">
            <v>41101</v>
          </cell>
          <cell r="B1882">
            <v>-236</v>
          </cell>
          <cell r="C1882">
            <v>-16546</v>
          </cell>
          <cell r="D1882">
            <v>-16546</v>
          </cell>
        </row>
        <row r="1883">
          <cell r="A1883">
            <v>41102</v>
          </cell>
          <cell r="B1883">
            <v>-1419</v>
          </cell>
          <cell r="C1883">
            <v>-99506</v>
          </cell>
          <cell r="D1883">
            <v>-99506</v>
          </cell>
        </row>
        <row r="1884">
          <cell r="A1884">
            <v>41103</v>
          </cell>
          <cell r="B1884">
            <v>0</v>
          </cell>
          <cell r="C1884">
            <v>-248028</v>
          </cell>
          <cell r="D1884">
            <v>-248028</v>
          </cell>
        </row>
        <row r="1885">
          <cell r="A1885">
            <v>41104</v>
          </cell>
          <cell r="B1885">
            <v>0</v>
          </cell>
          <cell r="C1885">
            <v>-1491549</v>
          </cell>
          <cell r="D1885">
            <v>-1491549</v>
          </cell>
        </row>
        <row r="1886">
          <cell r="A1886">
            <v>41105</v>
          </cell>
          <cell r="B1886">
            <v>0</v>
          </cell>
          <cell r="C1886">
            <v>0</v>
          </cell>
          <cell r="D1886">
            <v>0</v>
          </cell>
        </row>
        <row r="1887">
          <cell r="A1887">
            <v>41106</v>
          </cell>
          <cell r="B1887">
            <v>0</v>
          </cell>
          <cell r="C1887">
            <v>0</v>
          </cell>
          <cell r="D1887">
            <v>0</v>
          </cell>
        </row>
        <row r="1888">
          <cell r="A1888">
            <v>41107</v>
          </cell>
          <cell r="B1888">
            <v>0</v>
          </cell>
          <cell r="C1888">
            <v>0</v>
          </cell>
          <cell r="D1888">
            <v>0</v>
          </cell>
        </row>
        <row r="1889">
          <cell r="A1889">
            <v>41108</v>
          </cell>
          <cell r="B1889">
            <v>0</v>
          </cell>
          <cell r="C1889">
            <v>0</v>
          </cell>
          <cell r="D1889">
            <v>0</v>
          </cell>
        </row>
        <row r="1890">
          <cell r="A1890">
            <v>41109</v>
          </cell>
          <cell r="B1890">
            <v>0</v>
          </cell>
          <cell r="C1890">
            <v>0</v>
          </cell>
          <cell r="D1890">
            <v>0</v>
          </cell>
        </row>
        <row r="1891">
          <cell r="A1891">
            <v>41110</v>
          </cell>
          <cell r="B1891">
            <v>0</v>
          </cell>
          <cell r="C1891">
            <v>0</v>
          </cell>
          <cell r="D1891">
            <v>0</v>
          </cell>
        </row>
        <row r="1892">
          <cell r="A1892">
            <v>41111</v>
          </cell>
          <cell r="B1892">
            <v>0</v>
          </cell>
          <cell r="C1892">
            <v>0</v>
          </cell>
          <cell r="D1892">
            <v>0</v>
          </cell>
        </row>
        <row r="1893">
          <cell r="A1893">
            <v>41112</v>
          </cell>
          <cell r="B1893">
            <v>0</v>
          </cell>
          <cell r="C1893">
            <v>0</v>
          </cell>
          <cell r="D1893">
            <v>0</v>
          </cell>
        </row>
        <row r="1894">
          <cell r="A1894">
            <v>41113</v>
          </cell>
          <cell r="B1894">
            <v>-41963</v>
          </cell>
          <cell r="C1894">
            <v>-435120</v>
          </cell>
          <cell r="D1894">
            <v>-435120</v>
          </cell>
        </row>
        <row r="1895">
          <cell r="A1895">
            <v>41114</v>
          </cell>
          <cell r="B1895">
            <v>-252349</v>
          </cell>
          <cell r="C1895">
            <v>-2616656</v>
          </cell>
          <cell r="D1895">
            <v>-2616656</v>
          </cell>
        </row>
        <row r="1896">
          <cell r="A1896">
            <v>41115</v>
          </cell>
          <cell r="B1896">
            <v>0</v>
          </cell>
          <cell r="C1896">
            <v>0</v>
          </cell>
          <cell r="D1896">
            <v>0</v>
          </cell>
        </row>
        <row r="1897">
          <cell r="A1897">
            <v>41116</v>
          </cell>
          <cell r="B1897">
            <v>0</v>
          </cell>
          <cell r="C1897">
            <v>0</v>
          </cell>
          <cell r="D1897">
            <v>0</v>
          </cell>
        </row>
        <row r="1898">
          <cell r="A1898">
            <v>41117</v>
          </cell>
          <cell r="B1898">
            <v>-6966</v>
          </cell>
          <cell r="C1898">
            <v>-83594</v>
          </cell>
          <cell r="D1898">
            <v>-83594</v>
          </cell>
        </row>
        <row r="1899">
          <cell r="A1899">
            <v>41118</v>
          </cell>
          <cell r="B1899">
            <v>-46298</v>
          </cell>
          <cell r="C1899">
            <v>-555579</v>
          </cell>
          <cell r="D1899">
            <v>-555579</v>
          </cell>
        </row>
        <row r="1900">
          <cell r="A1900">
            <v>41119</v>
          </cell>
          <cell r="B1900">
            <v>0</v>
          </cell>
          <cell r="C1900">
            <v>0</v>
          </cell>
          <cell r="D1900">
            <v>0</v>
          </cell>
        </row>
        <row r="1901">
          <cell r="A1901">
            <v>41120</v>
          </cell>
          <cell r="B1901">
            <v>0</v>
          </cell>
          <cell r="C1901">
            <v>0</v>
          </cell>
          <cell r="D1901">
            <v>0</v>
          </cell>
        </row>
        <row r="1902">
          <cell r="A1902">
            <v>41121</v>
          </cell>
          <cell r="B1902">
            <v>0</v>
          </cell>
          <cell r="C1902">
            <v>0</v>
          </cell>
          <cell r="D1902">
            <v>0</v>
          </cell>
        </row>
        <row r="1903">
          <cell r="A1903">
            <v>41122</v>
          </cell>
          <cell r="B1903">
            <v>0</v>
          </cell>
          <cell r="C1903">
            <v>0</v>
          </cell>
          <cell r="D1903">
            <v>0</v>
          </cell>
        </row>
        <row r="1904">
          <cell r="A1904">
            <v>41123</v>
          </cell>
          <cell r="B1904">
            <v>0</v>
          </cell>
          <cell r="C1904">
            <v>0</v>
          </cell>
          <cell r="D1904">
            <v>0</v>
          </cell>
        </row>
        <row r="1905">
          <cell r="A1905">
            <v>41124</v>
          </cell>
          <cell r="B1905">
            <v>0</v>
          </cell>
          <cell r="C1905">
            <v>0</v>
          </cell>
          <cell r="D1905">
            <v>0</v>
          </cell>
        </row>
        <row r="1906">
          <cell r="A1906">
            <v>41125</v>
          </cell>
          <cell r="B1906">
            <v>0</v>
          </cell>
          <cell r="C1906">
            <v>0</v>
          </cell>
          <cell r="D1906">
            <v>0</v>
          </cell>
        </row>
        <row r="1907">
          <cell r="A1907">
            <v>41126</v>
          </cell>
          <cell r="B1907">
            <v>0</v>
          </cell>
          <cell r="C1907">
            <v>0</v>
          </cell>
          <cell r="D1907">
            <v>0</v>
          </cell>
        </row>
        <row r="1908">
          <cell r="A1908">
            <v>41127</v>
          </cell>
          <cell r="B1908">
            <v>0</v>
          </cell>
          <cell r="C1908">
            <v>0</v>
          </cell>
          <cell r="D1908">
            <v>0</v>
          </cell>
        </row>
        <row r="1909">
          <cell r="A1909">
            <v>41128</v>
          </cell>
          <cell r="B1909">
            <v>0</v>
          </cell>
          <cell r="C1909">
            <v>0</v>
          </cell>
          <cell r="D1909">
            <v>0</v>
          </cell>
        </row>
        <row r="1910">
          <cell r="A1910">
            <v>41129</v>
          </cell>
          <cell r="B1910">
            <v>0</v>
          </cell>
          <cell r="C1910">
            <v>0</v>
          </cell>
          <cell r="D1910">
            <v>0</v>
          </cell>
        </row>
        <row r="1911">
          <cell r="A1911">
            <v>41130</v>
          </cell>
          <cell r="B1911">
            <v>0</v>
          </cell>
          <cell r="C1911">
            <v>0</v>
          </cell>
          <cell r="D1911">
            <v>0</v>
          </cell>
        </row>
        <row r="1912">
          <cell r="A1912">
            <v>41131</v>
          </cell>
          <cell r="B1912">
            <v>-206598</v>
          </cell>
          <cell r="C1912">
            <v>-2522160</v>
          </cell>
          <cell r="D1912">
            <v>-2522160</v>
          </cell>
        </row>
        <row r="1913">
          <cell r="A1913">
            <v>41132</v>
          </cell>
          <cell r="B1913">
            <v>-260174</v>
          </cell>
          <cell r="C1913">
            <v>-3228651</v>
          </cell>
          <cell r="D1913">
            <v>-3228651</v>
          </cell>
        </row>
        <row r="1914">
          <cell r="A1914">
            <v>41133</v>
          </cell>
          <cell r="B1914">
            <v>-1564594</v>
          </cell>
          <cell r="C1914">
            <v>-19415930</v>
          </cell>
          <cell r="D1914">
            <v>-19415930</v>
          </cell>
        </row>
        <row r="1915">
          <cell r="A1915">
            <v>41134</v>
          </cell>
          <cell r="B1915">
            <v>0</v>
          </cell>
          <cell r="C1915">
            <v>-70776</v>
          </cell>
          <cell r="D1915">
            <v>-70776</v>
          </cell>
        </row>
        <row r="1916">
          <cell r="A1916">
            <v>41135</v>
          </cell>
          <cell r="B1916">
            <v>0</v>
          </cell>
          <cell r="C1916">
            <v>-425618</v>
          </cell>
          <cell r="D1916">
            <v>-425618</v>
          </cell>
        </row>
        <row r="1917">
          <cell r="A1917">
            <v>41136</v>
          </cell>
          <cell r="B1917">
            <v>-936976</v>
          </cell>
          <cell r="C1917">
            <v>-5863838</v>
          </cell>
          <cell r="D1917">
            <v>-5863838</v>
          </cell>
        </row>
        <row r="1918">
          <cell r="A1918">
            <v>41137</v>
          </cell>
          <cell r="B1918">
            <v>-5634635</v>
          </cell>
          <cell r="C1918">
            <v>-35262990</v>
          </cell>
          <cell r="D1918">
            <v>-35262990</v>
          </cell>
        </row>
        <row r="1919">
          <cell r="A1919">
            <v>41138</v>
          </cell>
          <cell r="B1919">
            <v>-39734</v>
          </cell>
          <cell r="C1919">
            <v>-618160</v>
          </cell>
          <cell r="D1919">
            <v>-618160</v>
          </cell>
        </row>
        <row r="1920">
          <cell r="A1920">
            <v>41139</v>
          </cell>
          <cell r="B1920">
            <v>-232927</v>
          </cell>
          <cell r="C1920">
            <v>-3645185</v>
          </cell>
          <cell r="D1920">
            <v>-3645185</v>
          </cell>
        </row>
        <row r="1921">
          <cell r="A1921">
            <v>41140</v>
          </cell>
          <cell r="B1921">
            <v>0</v>
          </cell>
          <cell r="C1921">
            <v>0</v>
          </cell>
          <cell r="D1921">
            <v>0</v>
          </cell>
        </row>
        <row r="1922">
          <cell r="A1922">
            <v>41141</v>
          </cell>
          <cell r="B1922">
            <v>-76</v>
          </cell>
          <cell r="C1922">
            <v>-912</v>
          </cell>
          <cell r="D1922">
            <v>-912</v>
          </cell>
        </row>
        <row r="1923">
          <cell r="A1923">
            <v>41142</v>
          </cell>
          <cell r="B1923">
            <v>0</v>
          </cell>
          <cell r="C1923">
            <v>0</v>
          </cell>
          <cell r="D1923">
            <v>0</v>
          </cell>
        </row>
        <row r="1924">
          <cell r="A1924">
            <v>41143</v>
          </cell>
          <cell r="B1924">
            <v>0</v>
          </cell>
          <cell r="C1924">
            <v>0</v>
          </cell>
          <cell r="D1924">
            <v>0</v>
          </cell>
        </row>
        <row r="1925">
          <cell r="A1925">
            <v>41144</v>
          </cell>
          <cell r="B1925">
            <v>-151759</v>
          </cell>
          <cell r="C1925">
            <v>-2205464</v>
          </cell>
          <cell r="D1925">
            <v>-2205464</v>
          </cell>
        </row>
        <row r="1926">
          <cell r="A1926">
            <v>41145</v>
          </cell>
          <cell r="B1926">
            <v>-1235893</v>
          </cell>
          <cell r="C1926">
            <v>-17143436</v>
          </cell>
          <cell r="D1926">
            <v>-17143436</v>
          </cell>
        </row>
        <row r="1927">
          <cell r="A1927">
            <v>41146</v>
          </cell>
          <cell r="B1927">
            <v>0</v>
          </cell>
          <cell r="C1927">
            <v>0</v>
          </cell>
          <cell r="D1927">
            <v>0</v>
          </cell>
        </row>
        <row r="1928">
          <cell r="A1928">
            <v>41147</v>
          </cell>
          <cell r="B1928">
            <v>0</v>
          </cell>
          <cell r="C1928">
            <v>0</v>
          </cell>
          <cell r="D1928">
            <v>0</v>
          </cell>
        </row>
        <row r="1929">
          <cell r="A1929">
            <v>41148</v>
          </cell>
          <cell r="B1929">
            <v>0</v>
          </cell>
          <cell r="C1929">
            <v>0</v>
          </cell>
          <cell r="D1929">
            <v>0</v>
          </cell>
        </row>
        <row r="1930">
          <cell r="A1930">
            <v>41149</v>
          </cell>
          <cell r="B1930">
            <v>0</v>
          </cell>
          <cell r="C1930">
            <v>0</v>
          </cell>
          <cell r="D1930">
            <v>0</v>
          </cell>
        </row>
        <row r="1931">
          <cell r="A1931">
            <v>41150</v>
          </cell>
          <cell r="B1931">
            <v>-17769</v>
          </cell>
          <cell r="C1931">
            <v>-213230</v>
          </cell>
          <cell r="D1931">
            <v>-213230</v>
          </cell>
        </row>
        <row r="1932">
          <cell r="A1932">
            <v>41151</v>
          </cell>
          <cell r="B1932">
            <v>-106857</v>
          </cell>
          <cell r="C1932">
            <v>-1282286</v>
          </cell>
          <cell r="D1932">
            <v>-1282286</v>
          </cell>
        </row>
        <row r="1933">
          <cell r="A1933">
            <v>41152</v>
          </cell>
          <cell r="B1933">
            <v>0</v>
          </cell>
          <cell r="C1933">
            <v>0</v>
          </cell>
          <cell r="D1933">
            <v>0</v>
          </cell>
        </row>
        <row r="1934">
          <cell r="A1934">
            <v>41153</v>
          </cell>
          <cell r="B1934">
            <v>0</v>
          </cell>
          <cell r="C1934">
            <v>-2</v>
          </cell>
          <cell r="D1934">
            <v>-2</v>
          </cell>
        </row>
        <row r="1935">
          <cell r="A1935">
            <v>41159</v>
          </cell>
          <cell r="B1935">
            <v>-380</v>
          </cell>
          <cell r="C1935">
            <v>-11554</v>
          </cell>
          <cell r="D1935">
            <v>-11554</v>
          </cell>
        </row>
        <row r="1936">
          <cell r="A1936">
            <v>41160</v>
          </cell>
          <cell r="B1936">
            <v>-87889</v>
          </cell>
          <cell r="C1936">
            <v>-1081882</v>
          </cell>
          <cell r="D1936">
            <v>-1081882</v>
          </cell>
        </row>
        <row r="1937">
          <cell r="A1937">
            <v>41169</v>
          </cell>
          <cell r="B1937">
            <v>-2286</v>
          </cell>
          <cell r="C1937">
            <v>-69478</v>
          </cell>
          <cell r="D1937">
            <v>-69478</v>
          </cell>
        </row>
        <row r="1938">
          <cell r="A1938">
            <v>41170</v>
          </cell>
          <cell r="B1938">
            <v>0</v>
          </cell>
          <cell r="C1938">
            <v>0</v>
          </cell>
          <cell r="D1938">
            <v>0</v>
          </cell>
        </row>
        <row r="1939">
          <cell r="A1939">
            <v>41171</v>
          </cell>
          <cell r="B1939">
            <v>0</v>
          </cell>
          <cell r="C1939">
            <v>0</v>
          </cell>
          <cell r="D1939">
            <v>0</v>
          </cell>
        </row>
        <row r="1940">
          <cell r="A1940">
            <v>41172</v>
          </cell>
          <cell r="B1940">
            <v>0</v>
          </cell>
          <cell r="C1940">
            <v>0</v>
          </cell>
          <cell r="D1940">
            <v>0</v>
          </cell>
        </row>
        <row r="1941">
          <cell r="A1941">
            <v>41180</v>
          </cell>
          <cell r="B1941">
            <v>-15084</v>
          </cell>
          <cell r="C1941">
            <v>-321924</v>
          </cell>
          <cell r="D1941">
            <v>-321924</v>
          </cell>
        </row>
        <row r="1942">
          <cell r="A1942">
            <v>41181</v>
          </cell>
          <cell r="B1942">
            <v>-90710</v>
          </cell>
          <cell r="C1942">
            <v>-1935931</v>
          </cell>
          <cell r="D1942">
            <v>-1935931</v>
          </cell>
        </row>
        <row r="1943">
          <cell r="A1943">
            <v>41182</v>
          </cell>
          <cell r="B1943">
            <v>0</v>
          </cell>
          <cell r="C1943">
            <v>0</v>
          </cell>
          <cell r="D1943">
            <v>0</v>
          </cell>
        </row>
        <row r="1944">
          <cell r="A1944">
            <v>41183</v>
          </cell>
          <cell r="B1944">
            <v>0</v>
          </cell>
          <cell r="C1944">
            <v>0</v>
          </cell>
          <cell r="D1944">
            <v>0</v>
          </cell>
        </row>
        <row r="1945">
          <cell r="A1945">
            <v>41184</v>
          </cell>
          <cell r="B1945">
            <v>0</v>
          </cell>
          <cell r="C1945">
            <v>0</v>
          </cell>
          <cell r="D1945">
            <v>0</v>
          </cell>
        </row>
        <row r="1946">
          <cell r="A1946">
            <v>41185</v>
          </cell>
          <cell r="B1946">
            <v>0</v>
          </cell>
          <cell r="C1946">
            <v>0</v>
          </cell>
          <cell r="D1946">
            <v>0</v>
          </cell>
        </row>
        <row r="1947">
          <cell r="A1947">
            <v>41186</v>
          </cell>
          <cell r="B1947">
            <v>0</v>
          </cell>
          <cell r="C1947">
            <v>0</v>
          </cell>
          <cell r="D1947">
            <v>0</v>
          </cell>
        </row>
        <row r="1948">
          <cell r="A1948">
            <v>41188</v>
          </cell>
          <cell r="B1948">
            <v>0</v>
          </cell>
          <cell r="C1948">
            <v>-42766694</v>
          </cell>
          <cell r="D1948">
            <v>-42766694</v>
          </cell>
        </row>
        <row r="1949">
          <cell r="A1949">
            <v>41189</v>
          </cell>
          <cell r="B1949">
            <v>0</v>
          </cell>
          <cell r="C1949">
            <v>-2265294</v>
          </cell>
          <cell r="D1949">
            <v>-2265294</v>
          </cell>
        </row>
        <row r="1950">
          <cell r="A1950">
            <v>41510</v>
          </cell>
          <cell r="B1950">
            <v>0</v>
          </cell>
          <cell r="C1950">
            <v>0</v>
          </cell>
          <cell r="D1950">
            <v>0</v>
          </cell>
        </row>
        <row r="1951">
          <cell r="A1951">
            <v>41511</v>
          </cell>
          <cell r="B1951">
            <v>-63746</v>
          </cell>
          <cell r="C1951">
            <v>-740001</v>
          </cell>
          <cell r="D1951">
            <v>-740001</v>
          </cell>
        </row>
        <row r="1952">
          <cell r="A1952">
            <v>41512</v>
          </cell>
          <cell r="B1952">
            <v>-158471</v>
          </cell>
          <cell r="C1952">
            <v>-1951700</v>
          </cell>
          <cell r="D1952">
            <v>-1951700</v>
          </cell>
        </row>
        <row r="1953">
          <cell r="A1953">
            <v>41520</v>
          </cell>
          <cell r="B1953">
            <v>0</v>
          </cell>
          <cell r="C1953">
            <v>0</v>
          </cell>
          <cell r="D1953">
            <v>0</v>
          </cell>
        </row>
        <row r="1954">
          <cell r="A1954">
            <v>41530</v>
          </cell>
          <cell r="B1954">
            <v>0</v>
          </cell>
          <cell r="C1954">
            <v>0</v>
          </cell>
          <cell r="D1954">
            <v>0</v>
          </cell>
        </row>
        <row r="1955">
          <cell r="A1955">
            <v>41531</v>
          </cell>
          <cell r="B1955">
            <v>0</v>
          </cell>
          <cell r="C1955">
            <v>0</v>
          </cell>
          <cell r="D1955">
            <v>0</v>
          </cell>
        </row>
        <row r="1956">
          <cell r="A1956">
            <v>41532</v>
          </cell>
          <cell r="B1956">
            <v>0</v>
          </cell>
          <cell r="C1956">
            <v>0</v>
          </cell>
          <cell r="D1956">
            <v>0</v>
          </cell>
        </row>
        <row r="1957">
          <cell r="A1957">
            <v>41541</v>
          </cell>
          <cell r="B1957">
            <v>0</v>
          </cell>
          <cell r="C1957">
            <v>0</v>
          </cell>
          <cell r="D1957">
            <v>0</v>
          </cell>
        </row>
        <row r="1958">
          <cell r="A1958">
            <v>41550</v>
          </cell>
          <cell r="B1958">
            <v>0</v>
          </cell>
          <cell r="C1958">
            <v>0</v>
          </cell>
          <cell r="D1958">
            <v>0</v>
          </cell>
        </row>
        <row r="1959">
          <cell r="A1959">
            <v>41567</v>
          </cell>
          <cell r="B1959">
            <v>0</v>
          </cell>
          <cell r="C1959">
            <v>0</v>
          </cell>
          <cell r="D1959">
            <v>0</v>
          </cell>
        </row>
        <row r="1960">
          <cell r="A1960">
            <v>41568</v>
          </cell>
          <cell r="B1960">
            <v>0</v>
          </cell>
          <cell r="C1960">
            <v>0</v>
          </cell>
          <cell r="D1960">
            <v>0</v>
          </cell>
        </row>
        <row r="1961">
          <cell r="A1961">
            <v>41571</v>
          </cell>
          <cell r="B1961">
            <v>0</v>
          </cell>
          <cell r="C1961">
            <v>0</v>
          </cell>
          <cell r="D1961">
            <v>0</v>
          </cell>
        </row>
        <row r="1962">
          <cell r="A1962">
            <v>41580</v>
          </cell>
          <cell r="B1962">
            <v>0</v>
          </cell>
          <cell r="C1962">
            <v>0</v>
          </cell>
          <cell r="D1962">
            <v>0</v>
          </cell>
        </row>
        <row r="1963">
          <cell r="A1963">
            <v>41581</v>
          </cell>
          <cell r="B1963">
            <v>0</v>
          </cell>
          <cell r="C1963">
            <v>0</v>
          </cell>
          <cell r="D1963">
            <v>0</v>
          </cell>
        </row>
        <row r="1964">
          <cell r="A1964">
            <v>41610</v>
          </cell>
          <cell r="B1964">
            <v>0</v>
          </cell>
          <cell r="C1964">
            <v>0</v>
          </cell>
          <cell r="D1964">
            <v>0</v>
          </cell>
        </row>
        <row r="1965">
          <cell r="A1965">
            <v>41611</v>
          </cell>
          <cell r="B1965">
            <v>20734</v>
          </cell>
          <cell r="C1965">
            <v>214049</v>
          </cell>
          <cell r="D1965">
            <v>214049</v>
          </cell>
        </row>
        <row r="1966">
          <cell r="A1966">
            <v>41612</v>
          </cell>
          <cell r="B1966">
            <v>63998</v>
          </cell>
          <cell r="C1966">
            <v>703811</v>
          </cell>
          <cell r="D1966">
            <v>703811</v>
          </cell>
        </row>
        <row r="1967">
          <cell r="A1967">
            <v>41614</v>
          </cell>
          <cell r="B1967">
            <v>0</v>
          </cell>
          <cell r="C1967">
            <v>0</v>
          </cell>
          <cell r="D1967">
            <v>0</v>
          </cell>
        </row>
        <row r="1968">
          <cell r="A1968">
            <v>41620</v>
          </cell>
          <cell r="B1968">
            <v>0</v>
          </cell>
          <cell r="C1968">
            <v>0</v>
          </cell>
          <cell r="D1968">
            <v>0</v>
          </cell>
        </row>
        <row r="1969">
          <cell r="A1969">
            <v>41630</v>
          </cell>
          <cell r="B1969">
            <v>0</v>
          </cell>
          <cell r="C1969">
            <v>0</v>
          </cell>
          <cell r="D1969">
            <v>0</v>
          </cell>
        </row>
        <row r="1970">
          <cell r="A1970">
            <v>41631</v>
          </cell>
          <cell r="B1970">
            <v>0</v>
          </cell>
          <cell r="C1970">
            <v>0</v>
          </cell>
          <cell r="D1970">
            <v>0</v>
          </cell>
        </row>
        <row r="1971">
          <cell r="A1971">
            <v>41632</v>
          </cell>
          <cell r="B1971">
            <v>0</v>
          </cell>
          <cell r="C1971">
            <v>0</v>
          </cell>
          <cell r="D1971">
            <v>0</v>
          </cell>
        </row>
        <row r="1972">
          <cell r="A1972">
            <v>41641</v>
          </cell>
          <cell r="B1972">
            <v>0</v>
          </cell>
          <cell r="C1972">
            <v>184</v>
          </cell>
          <cell r="D1972">
            <v>184</v>
          </cell>
        </row>
        <row r="1973">
          <cell r="A1973">
            <v>41650</v>
          </cell>
          <cell r="B1973">
            <v>0</v>
          </cell>
          <cell r="C1973">
            <v>0</v>
          </cell>
          <cell r="D1973">
            <v>0</v>
          </cell>
        </row>
        <row r="1974">
          <cell r="A1974">
            <v>41668</v>
          </cell>
          <cell r="B1974">
            <v>0</v>
          </cell>
          <cell r="C1974">
            <v>0</v>
          </cell>
          <cell r="D1974">
            <v>0</v>
          </cell>
        </row>
        <row r="1975">
          <cell r="A1975">
            <v>41671</v>
          </cell>
          <cell r="B1975">
            <v>0</v>
          </cell>
          <cell r="C1975">
            <v>0</v>
          </cell>
          <cell r="D1975">
            <v>0</v>
          </cell>
        </row>
        <row r="1976">
          <cell r="A1976">
            <v>41680</v>
          </cell>
          <cell r="B1976">
            <v>0</v>
          </cell>
          <cell r="C1976">
            <v>0</v>
          </cell>
          <cell r="D1976">
            <v>0</v>
          </cell>
        </row>
        <row r="1977">
          <cell r="A1977">
            <v>41681</v>
          </cell>
          <cell r="B1977">
            <v>0</v>
          </cell>
          <cell r="C1977">
            <v>0</v>
          </cell>
          <cell r="D1977">
            <v>0</v>
          </cell>
        </row>
        <row r="1978">
          <cell r="A1978">
            <v>41701</v>
          </cell>
          <cell r="B1978">
            <v>0</v>
          </cell>
          <cell r="C1978">
            <v>0</v>
          </cell>
          <cell r="D1978">
            <v>0</v>
          </cell>
        </row>
        <row r="1979">
          <cell r="A1979">
            <v>41710</v>
          </cell>
          <cell r="B1979">
            <v>0</v>
          </cell>
          <cell r="C1979">
            <v>0</v>
          </cell>
          <cell r="D1979">
            <v>0</v>
          </cell>
        </row>
        <row r="1980">
          <cell r="A1980">
            <v>41711</v>
          </cell>
          <cell r="B1980">
            <v>0</v>
          </cell>
          <cell r="C1980">
            <v>0</v>
          </cell>
          <cell r="D1980">
            <v>0</v>
          </cell>
        </row>
        <row r="1981">
          <cell r="A1981">
            <v>41712</v>
          </cell>
          <cell r="B1981">
            <v>0</v>
          </cell>
          <cell r="C1981">
            <v>0</v>
          </cell>
          <cell r="D1981">
            <v>0</v>
          </cell>
        </row>
        <row r="1982">
          <cell r="A1982">
            <v>41713</v>
          </cell>
          <cell r="B1982">
            <v>0</v>
          </cell>
          <cell r="C1982">
            <v>0</v>
          </cell>
          <cell r="D1982">
            <v>0</v>
          </cell>
        </row>
        <row r="1983">
          <cell r="A1983">
            <v>41721</v>
          </cell>
          <cell r="B1983">
            <v>0</v>
          </cell>
          <cell r="C1983">
            <v>0</v>
          </cell>
          <cell r="D1983">
            <v>0</v>
          </cell>
        </row>
        <row r="1984">
          <cell r="A1984">
            <v>41730</v>
          </cell>
          <cell r="B1984">
            <v>0</v>
          </cell>
          <cell r="C1984">
            <v>0</v>
          </cell>
          <cell r="D1984">
            <v>0</v>
          </cell>
        </row>
        <row r="1985">
          <cell r="A1985">
            <v>41740</v>
          </cell>
          <cell r="B1985">
            <v>0</v>
          </cell>
          <cell r="C1985">
            <v>0</v>
          </cell>
          <cell r="D1985">
            <v>0</v>
          </cell>
        </row>
        <row r="1986">
          <cell r="A1986">
            <v>41741</v>
          </cell>
          <cell r="B1986">
            <v>0</v>
          </cell>
          <cell r="C1986">
            <v>0</v>
          </cell>
          <cell r="D1986">
            <v>0</v>
          </cell>
        </row>
        <row r="1987">
          <cell r="A1987">
            <v>41802</v>
          </cell>
          <cell r="B1987">
            <v>-8428</v>
          </cell>
          <cell r="C1987">
            <v>-8428</v>
          </cell>
          <cell r="D1987">
            <v>-8428</v>
          </cell>
        </row>
        <row r="1988">
          <cell r="A1988">
            <v>41805</v>
          </cell>
          <cell r="B1988">
            <v>0</v>
          </cell>
          <cell r="C1988">
            <v>0</v>
          </cell>
          <cell r="D1988">
            <v>0</v>
          </cell>
        </row>
        <row r="1989">
          <cell r="A1989">
            <v>41806</v>
          </cell>
          <cell r="B1989">
            <v>367</v>
          </cell>
          <cell r="C1989">
            <v>-17950</v>
          </cell>
          <cell r="D1989">
            <v>-17950</v>
          </cell>
        </row>
        <row r="1990">
          <cell r="A1990">
            <v>41807</v>
          </cell>
          <cell r="B1990">
            <v>0</v>
          </cell>
          <cell r="C1990">
            <v>0</v>
          </cell>
          <cell r="D1990">
            <v>0</v>
          </cell>
        </row>
        <row r="1991">
          <cell r="A1991">
            <v>41808</v>
          </cell>
          <cell r="B1991">
            <v>-2300</v>
          </cell>
          <cell r="C1991">
            <v>-27600</v>
          </cell>
          <cell r="D1991">
            <v>-27600</v>
          </cell>
        </row>
        <row r="1992">
          <cell r="A1992">
            <v>41810</v>
          </cell>
          <cell r="B1992">
            <v>1000</v>
          </cell>
          <cell r="C1992">
            <v>4500</v>
          </cell>
          <cell r="D1992">
            <v>4500</v>
          </cell>
        </row>
        <row r="1993">
          <cell r="A1993">
            <v>41811</v>
          </cell>
          <cell r="B1993">
            <v>0</v>
          </cell>
          <cell r="C1993">
            <v>0</v>
          </cell>
          <cell r="D1993">
            <v>0</v>
          </cell>
        </row>
        <row r="1994">
          <cell r="A1994">
            <v>41812</v>
          </cell>
          <cell r="B1994">
            <v>0</v>
          </cell>
          <cell r="C1994">
            <v>0</v>
          </cell>
          <cell r="D1994">
            <v>0</v>
          </cell>
        </row>
        <row r="1995">
          <cell r="A1995">
            <v>41813</v>
          </cell>
          <cell r="B1995">
            <v>0</v>
          </cell>
          <cell r="C1995">
            <v>0</v>
          </cell>
          <cell r="D1995">
            <v>0</v>
          </cell>
        </row>
        <row r="1996">
          <cell r="A1996">
            <v>41814</v>
          </cell>
          <cell r="B1996">
            <v>0</v>
          </cell>
          <cell r="C1996">
            <v>0</v>
          </cell>
          <cell r="D1996">
            <v>0</v>
          </cell>
        </row>
        <row r="1997">
          <cell r="A1997">
            <v>41815</v>
          </cell>
          <cell r="B1997">
            <v>0</v>
          </cell>
          <cell r="C1997">
            <v>0</v>
          </cell>
          <cell r="D1997">
            <v>0</v>
          </cell>
        </row>
        <row r="1998">
          <cell r="A1998">
            <v>41816</v>
          </cell>
          <cell r="B1998">
            <v>8971</v>
          </cell>
          <cell r="C1998">
            <v>84353</v>
          </cell>
          <cell r="D1998">
            <v>84353</v>
          </cell>
        </row>
        <row r="1999">
          <cell r="A1999">
            <v>41819</v>
          </cell>
          <cell r="B1999">
            <v>0</v>
          </cell>
          <cell r="C1999">
            <v>0</v>
          </cell>
          <cell r="D1999">
            <v>0</v>
          </cell>
        </row>
        <row r="2000">
          <cell r="A2000">
            <v>41822</v>
          </cell>
          <cell r="B2000">
            <v>20901</v>
          </cell>
          <cell r="C2000">
            <v>40048</v>
          </cell>
          <cell r="D2000">
            <v>40048</v>
          </cell>
        </row>
        <row r="2001">
          <cell r="A2001">
            <v>41825</v>
          </cell>
          <cell r="B2001">
            <v>0</v>
          </cell>
          <cell r="C2001">
            <v>0</v>
          </cell>
          <cell r="D2001">
            <v>0</v>
          </cell>
        </row>
        <row r="2002">
          <cell r="A2002">
            <v>41901</v>
          </cell>
          <cell r="B2002">
            <v>0</v>
          </cell>
          <cell r="C2002">
            <v>-22185</v>
          </cell>
          <cell r="D2002">
            <v>-22185</v>
          </cell>
        </row>
        <row r="2003">
          <cell r="A2003">
            <v>41908</v>
          </cell>
          <cell r="B2003">
            <v>0</v>
          </cell>
          <cell r="C2003">
            <v>0</v>
          </cell>
          <cell r="D2003">
            <v>0</v>
          </cell>
        </row>
        <row r="2004">
          <cell r="A2004">
            <v>41910</v>
          </cell>
          <cell r="B2004">
            <v>-485832</v>
          </cell>
          <cell r="C2004">
            <v>-2735448</v>
          </cell>
          <cell r="D2004">
            <v>-2735448</v>
          </cell>
        </row>
        <row r="2005">
          <cell r="A2005">
            <v>41911</v>
          </cell>
          <cell r="B2005">
            <v>0</v>
          </cell>
          <cell r="C2005">
            <v>0</v>
          </cell>
          <cell r="D2005">
            <v>0</v>
          </cell>
        </row>
        <row r="2006">
          <cell r="A2006">
            <v>41912</v>
          </cell>
          <cell r="B2006">
            <v>-43500</v>
          </cell>
          <cell r="C2006">
            <v>-2409845</v>
          </cell>
          <cell r="D2006">
            <v>-2409845</v>
          </cell>
        </row>
        <row r="2007">
          <cell r="A2007">
            <v>41913</v>
          </cell>
          <cell r="B2007">
            <v>-89419</v>
          </cell>
          <cell r="C2007">
            <v>-507566</v>
          </cell>
          <cell r="D2007">
            <v>-507566</v>
          </cell>
        </row>
        <row r="2008">
          <cell r="A2008">
            <v>41914</v>
          </cell>
          <cell r="B2008">
            <v>0</v>
          </cell>
          <cell r="C2008">
            <v>0</v>
          </cell>
          <cell r="D2008">
            <v>0</v>
          </cell>
        </row>
        <row r="2009">
          <cell r="A2009">
            <v>41919</v>
          </cell>
          <cell r="B2009">
            <v>0</v>
          </cell>
          <cell r="C2009">
            <v>0</v>
          </cell>
          <cell r="D2009">
            <v>0</v>
          </cell>
        </row>
        <row r="2010">
          <cell r="A2010">
            <v>41920</v>
          </cell>
          <cell r="B2010">
            <v>0</v>
          </cell>
          <cell r="C2010">
            <v>0</v>
          </cell>
          <cell r="D2010">
            <v>0</v>
          </cell>
        </row>
        <row r="2011">
          <cell r="A2011">
            <v>41921</v>
          </cell>
          <cell r="B2011">
            <v>0</v>
          </cell>
          <cell r="C2011">
            <v>0</v>
          </cell>
          <cell r="D2011">
            <v>0</v>
          </cell>
        </row>
        <row r="2012">
          <cell r="A2012">
            <v>41923</v>
          </cell>
          <cell r="B2012">
            <v>0</v>
          </cell>
          <cell r="C2012">
            <v>0</v>
          </cell>
          <cell r="D2012">
            <v>0</v>
          </cell>
        </row>
        <row r="2013">
          <cell r="A2013">
            <v>41926</v>
          </cell>
          <cell r="B2013">
            <v>0</v>
          </cell>
          <cell r="C2013">
            <v>-5335</v>
          </cell>
          <cell r="D2013">
            <v>-5335</v>
          </cell>
        </row>
        <row r="2014">
          <cell r="A2014">
            <v>42101</v>
          </cell>
          <cell r="B2014">
            <v>0</v>
          </cell>
          <cell r="C2014">
            <v>0</v>
          </cell>
          <cell r="D2014">
            <v>0</v>
          </cell>
        </row>
        <row r="2015">
          <cell r="A2015">
            <v>42110</v>
          </cell>
          <cell r="B2015">
            <v>-81607</v>
          </cell>
          <cell r="C2015">
            <v>-995164</v>
          </cell>
          <cell r="D2015">
            <v>-995164</v>
          </cell>
        </row>
        <row r="2016">
          <cell r="A2016">
            <v>42111</v>
          </cell>
          <cell r="B2016">
            <v>-1012</v>
          </cell>
          <cell r="C2016">
            <v>-1012</v>
          </cell>
          <cell r="D2016">
            <v>-1012</v>
          </cell>
        </row>
        <row r="2017">
          <cell r="A2017">
            <v>42113</v>
          </cell>
          <cell r="B2017">
            <v>0</v>
          </cell>
          <cell r="C2017">
            <v>0</v>
          </cell>
          <cell r="D2017">
            <v>0</v>
          </cell>
        </row>
        <row r="2018">
          <cell r="A2018">
            <v>42120</v>
          </cell>
          <cell r="B2018">
            <v>0</v>
          </cell>
          <cell r="C2018">
            <v>0</v>
          </cell>
          <cell r="D2018">
            <v>0</v>
          </cell>
        </row>
        <row r="2019">
          <cell r="A2019">
            <v>42121</v>
          </cell>
          <cell r="B2019">
            <v>0</v>
          </cell>
          <cell r="C2019">
            <v>0</v>
          </cell>
          <cell r="D2019">
            <v>0</v>
          </cell>
        </row>
        <row r="2020">
          <cell r="A2020">
            <v>42125</v>
          </cell>
          <cell r="B2020">
            <v>0</v>
          </cell>
          <cell r="C2020">
            <v>0</v>
          </cell>
          <cell r="D2020">
            <v>0</v>
          </cell>
        </row>
        <row r="2021">
          <cell r="A2021">
            <v>42126</v>
          </cell>
          <cell r="B2021">
            <v>0</v>
          </cell>
          <cell r="C2021">
            <v>0</v>
          </cell>
          <cell r="D2021">
            <v>0</v>
          </cell>
        </row>
        <row r="2022">
          <cell r="A2022">
            <v>42128</v>
          </cell>
          <cell r="B2022">
            <v>0</v>
          </cell>
          <cell r="C2022">
            <v>0</v>
          </cell>
          <cell r="D2022">
            <v>0</v>
          </cell>
        </row>
        <row r="2023">
          <cell r="A2023">
            <v>42130</v>
          </cell>
          <cell r="B2023">
            <v>0</v>
          </cell>
          <cell r="C2023">
            <v>0</v>
          </cell>
          <cell r="D2023">
            <v>0</v>
          </cell>
        </row>
        <row r="2024">
          <cell r="A2024">
            <v>42131</v>
          </cell>
          <cell r="B2024">
            <v>0</v>
          </cell>
          <cell r="C2024">
            <v>0</v>
          </cell>
          <cell r="D2024">
            <v>0</v>
          </cell>
        </row>
        <row r="2025">
          <cell r="A2025">
            <v>42132</v>
          </cell>
          <cell r="B2025">
            <v>0</v>
          </cell>
          <cell r="C2025">
            <v>0</v>
          </cell>
          <cell r="D2025">
            <v>0</v>
          </cell>
        </row>
        <row r="2026">
          <cell r="A2026">
            <v>42140</v>
          </cell>
          <cell r="B2026">
            <v>-737520</v>
          </cell>
          <cell r="C2026">
            <v>-10247987</v>
          </cell>
          <cell r="D2026">
            <v>-10247987</v>
          </cell>
        </row>
        <row r="2027">
          <cell r="A2027">
            <v>42142</v>
          </cell>
          <cell r="B2027">
            <v>-13461</v>
          </cell>
          <cell r="C2027">
            <v>-96701</v>
          </cell>
          <cell r="D2027">
            <v>-96701</v>
          </cell>
        </row>
        <row r="2028">
          <cell r="A2028">
            <v>42144</v>
          </cell>
          <cell r="B2028">
            <v>-6411</v>
          </cell>
          <cell r="C2028">
            <v>-31590</v>
          </cell>
          <cell r="D2028">
            <v>-31590</v>
          </cell>
        </row>
        <row r="2029">
          <cell r="A2029">
            <v>42146</v>
          </cell>
          <cell r="B2029">
            <v>0</v>
          </cell>
          <cell r="C2029">
            <v>0</v>
          </cell>
          <cell r="D2029">
            <v>0</v>
          </cell>
        </row>
        <row r="2030">
          <cell r="A2030">
            <v>42148</v>
          </cell>
          <cell r="B2030">
            <v>0</v>
          </cell>
          <cell r="C2030">
            <v>0</v>
          </cell>
          <cell r="D2030">
            <v>0</v>
          </cell>
        </row>
        <row r="2031">
          <cell r="A2031">
            <v>42501</v>
          </cell>
          <cell r="B2031">
            <v>0</v>
          </cell>
          <cell r="C2031">
            <v>0</v>
          </cell>
          <cell r="D2031">
            <v>0</v>
          </cell>
        </row>
        <row r="2032">
          <cell r="A2032">
            <v>42502</v>
          </cell>
          <cell r="B2032">
            <v>2872</v>
          </cell>
          <cell r="C2032">
            <v>34459</v>
          </cell>
          <cell r="D2032">
            <v>34459</v>
          </cell>
        </row>
        <row r="2033">
          <cell r="A2033">
            <v>42601</v>
          </cell>
          <cell r="B2033">
            <v>0</v>
          </cell>
          <cell r="C2033">
            <v>0</v>
          </cell>
          <cell r="D2033">
            <v>0</v>
          </cell>
        </row>
        <row r="2034">
          <cell r="A2034">
            <v>42602</v>
          </cell>
          <cell r="B2034">
            <v>0</v>
          </cell>
          <cell r="C2034">
            <v>0</v>
          </cell>
          <cell r="D2034">
            <v>0</v>
          </cell>
        </row>
        <row r="2035">
          <cell r="A2035">
            <v>42603</v>
          </cell>
          <cell r="B2035">
            <v>3917</v>
          </cell>
          <cell r="C2035">
            <v>195258</v>
          </cell>
          <cell r="D2035">
            <v>195258</v>
          </cell>
        </row>
        <row r="2036">
          <cell r="A2036">
            <v>42604</v>
          </cell>
          <cell r="B2036">
            <v>0</v>
          </cell>
          <cell r="C2036">
            <v>0</v>
          </cell>
          <cell r="D2036">
            <v>0</v>
          </cell>
        </row>
        <row r="2037">
          <cell r="A2037">
            <v>42605</v>
          </cell>
          <cell r="B2037">
            <v>0</v>
          </cell>
          <cell r="C2037">
            <v>0</v>
          </cell>
          <cell r="D2037">
            <v>0</v>
          </cell>
        </row>
        <row r="2038">
          <cell r="A2038">
            <v>42606</v>
          </cell>
          <cell r="B2038">
            <v>0</v>
          </cell>
          <cell r="C2038">
            <v>0</v>
          </cell>
          <cell r="D2038">
            <v>0</v>
          </cell>
        </row>
        <row r="2039">
          <cell r="A2039">
            <v>42607</v>
          </cell>
          <cell r="B2039">
            <v>6752</v>
          </cell>
          <cell r="C2039">
            <v>45213</v>
          </cell>
          <cell r="D2039">
            <v>45213</v>
          </cell>
        </row>
        <row r="2040">
          <cell r="A2040">
            <v>42610</v>
          </cell>
          <cell r="B2040">
            <v>116486</v>
          </cell>
          <cell r="C2040">
            <v>166375</v>
          </cell>
          <cell r="D2040">
            <v>166375</v>
          </cell>
        </row>
        <row r="2041">
          <cell r="A2041">
            <v>42615</v>
          </cell>
          <cell r="B2041">
            <v>7421</v>
          </cell>
          <cell r="C2041">
            <v>128322</v>
          </cell>
          <cell r="D2041">
            <v>128322</v>
          </cell>
        </row>
        <row r="2042">
          <cell r="A2042">
            <v>42630</v>
          </cell>
          <cell r="B2042">
            <v>0</v>
          </cell>
          <cell r="C2042">
            <v>0</v>
          </cell>
          <cell r="D2042">
            <v>0</v>
          </cell>
        </row>
        <row r="2043">
          <cell r="A2043">
            <v>42631</v>
          </cell>
          <cell r="B2043">
            <v>0</v>
          </cell>
          <cell r="C2043">
            <v>0</v>
          </cell>
          <cell r="D2043">
            <v>0</v>
          </cell>
        </row>
        <row r="2044">
          <cell r="A2044">
            <v>42640</v>
          </cell>
          <cell r="B2044">
            <v>0</v>
          </cell>
          <cell r="C2044">
            <v>0</v>
          </cell>
          <cell r="D2044">
            <v>0</v>
          </cell>
        </row>
        <row r="2045">
          <cell r="A2045">
            <v>42641</v>
          </cell>
          <cell r="B2045">
            <v>0</v>
          </cell>
          <cell r="C2045">
            <v>0</v>
          </cell>
          <cell r="D2045">
            <v>0</v>
          </cell>
        </row>
        <row r="2046">
          <cell r="A2046">
            <v>42650</v>
          </cell>
          <cell r="B2046">
            <v>0</v>
          </cell>
          <cell r="C2046">
            <v>0</v>
          </cell>
          <cell r="D2046">
            <v>0</v>
          </cell>
        </row>
        <row r="2047">
          <cell r="A2047">
            <v>42651</v>
          </cell>
          <cell r="B2047">
            <v>0</v>
          </cell>
          <cell r="C2047">
            <v>0</v>
          </cell>
          <cell r="D2047">
            <v>0</v>
          </cell>
        </row>
        <row r="2048">
          <cell r="A2048">
            <v>42652</v>
          </cell>
          <cell r="B2048">
            <v>0</v>
          </cell>
          <cell r="C2048">
            <v>0</v>
          </cell>
          <cell r="D2048">
            <v>0</v>
          </cell>
        </row>
        <row r="2049">
          <cell r="A2049">
            <v>42660</v>
          </cell>
          <cell r="B2049">
            <v>0</v>
          </cell>
          <cell r="C2049">
            <v>0</v>
          </cell>
          <cell r="D2049">
            <v>0</v>
          </cell>
        </row>
        <row r="2050">
          <cell r="A2050">
            <v>42661</v>
          </cell>
          <cell r="B2050">
            <v>0</v>
          </cell>
          <cell r="C2050">
            <v>0</v>
          </cell>
          <cell r="D2050">
            <v>0</v>
          </cell>
        </row>
        <row r="2051">
          <cell r="A2051">
            <v>42704</v>
          </cell>
          <cell r="B2051">
            <v>0</v>
          </cell>
          <cell r="C2051">
            <v>0</v>
          </cell>
          <cell r="D2051">
            <v>0</v>
          </cell>
        </row>
        <row r="2052">
          <cell r="A2052">
            <v>42705</v>
          </cell>
          <cell r="B2052">
            <v>0</v>
          </cell>
          <cell r="C2052">
            <v>0</v>
          </cell>
          <cell r="D2052">
            <v>0</v>
          </cell>
        </row>
        <row r="2053">
          <cell r="A2053">
            <v>42706</v>
          </cell>
          <cell r="B2053">
            <v>0</v>
          </cell>
          <cell r="C2053">
            <v>0</v>
          </cell>
          <cell r="D2053">
            <v>0</v>
          </cell>
        </row>
        <row r="2054">
          <cell r="A2054">
            <v>42707</v>
          </cell>
          <cell r="B2054">
            <v>0</v>
          </cell>
          <cell r="C2054">
            <v>0</v>
          </cell>
          <cell r="D2054">
            <v>0</v>
          </cell>
        </row>
        <row r="2055">
          <cell r="A2055">
            <v>42708</v>
          </cell>
          <cell r="B2055">
            <v>0</v>
          </cell>
          <cell r="C2055">
            <v>0</v>
          </cell>
          <cell r="D2055">
            <v>0</v>
          </cell>
        </row>
        <row r="2056">
          <cell r="A2056">
            <v>42709</v>
          </cell>
          <cell r="B2056">
            <v>0</v>
          </cell>
          <cell r="C2056">
            <v>0</v>
          </cell>
          <cell r="D2056">
            <v>0</v>
          </cell>
        </row>
        <row r="2057">
          <cell r="A2057">
            <v>42710</v>
          </cell>
          <cell r="B2057">
            <v>0</v>
          </cell>
          <cell r="C2057">
            <v>0</v>
          </cell>
          <cell r="D2057">
            <v>0</v>
          </cell>
        </row>
        <row r="2058">
          <cell r="A2058">
            <v>42711</v>
          </cell>
          <cell r="B2058">
            <v>0</v>
          </cell>
          <cell r="C2058">
            <v>0</v>
          </cell>
          <cell r="D2058">
            <v>0</v>
          </cell>
        </row>
        <row r="2059">
          <cell r="A2059">
            <v>42712</v>
          </cell>
          <cell r="B2059">
            <v>0</v>
          </cell>
          <cell r="C2059">
            <v>0</v>
          </cell>
          <cell r="D2059">
            <v>0</v>
          </cell>
        </row>
        <row r="2060">
          <cell r="A2060">
            <v>42713</v>
          </cell>
          <cell r="B2060">
            <v>0</v>
          </cell>
          <cell r="C2060">
            <v>0</v>
          </cell>
          <cell r="D2060">
            <v>0</v>
          </cell>
        </row>
        <row r="2061">
          <cell r="A2061">
            <v>42714</v>
          </cell>
          <cell r="B2061">
            <v>0</v>
          </cell>
          <cell r="C2061">
            <v>0</v>
          </cell>
          <cell r="D2061">
            <v>0</v>
          </cell>
        </row>
        <row r="2062">
          <cell r="A2062">
            <v>42716</v>
          </cell>
          <cell r="B2062">
            <v>0</v>
          </cell>
          <cell r="C2062">
            <v>0</v>
          </cell>
          <cell r="D2062">
            <v>0</v>
          </cell>
        </row>
        <row r="2063">
          <cell r="A2063">
            <v>42717</v>
          </cell>
          <cell r="B2063">
            <v>0</v>
          </cell>
          <cell r="C2063">
            <v>0</v>
          </cell>
          <cell r="D2063">
            <v>0</v>
          </cell>
        </row>
        <row r="2064">
          <cell r="A2064">
            <v>42718</v>
          </cell>
          <cell r="B2064">
            <v>0</v>
          </cell>
          <cell r="C2064">
            <v>0</v>
          </cell>
          <cell r="D2064">
            <v>0</v>
          </cell>
        </row>
        <row r="2065">
          <cell r="A2065">
            <v>42719</v>
          </cell>
          <cell r="B2065">
            <v>0</v>
          </cell>
          <cell r="C2065">
            <v>0</v>
          </cell>
          <cell r="D2065">
            <v>0</v>
          </cell>
        </row>
        <row r="2066">
          <cell r="A2066">
            <v>42721</v>
          </cell>
          <cell r="B2066">
            <v>0</v>
          </cell>
          <cell r="C2066">
            <v>0</v>
          </cell>
          <cell r="D2066">
            <v>0</v>
          </cell>
        </row>
        <row r="2067">
          <cell r="A2067">
            <v>42722</v>
          </cell>
          <cell r="B2067">
            <v>0</v>
          </cell>
          <cell r="C2067">
            <v>0</v>
          </cell>
          <cell r="D2067">
            <v>0</v>
          </cell>
        </row>
        <row r="2068">
          <cell r="A2068">
            <v>42723</v>
          </cell>
          <cell r="B2068">
            <v>1364583</v>
          </cell>
          <cell r="C2068">
            <v>10370833</v>
          </cell>
          <cell r="D2068">
            <v>10370833</v>
          </cell>
        </row>
        <row r="2069">
          <cell r="A2069">
            <v>42724</v>
          </cell>
          <cell r="B2069">
            <v>6781</v>
          </cell>
          <cell r="C2069">
            <v>81372</v>
          </cell>
          <cell r="D2069">
            <v>81372</v>
          </cell>
        </row>
        <row r="2070">
          <cell r="A2070">
            <v>42725</v>
          </cell>
          <cell r="B2070">
            <v>34292</v>
          </cell>
          <cell r="C2070">
            <v>416782</v>
          </cell>
          <cell r="D2070">
            <v>416782</v>
          </cell>
        </row>
        <row r="2071">
          <cell r="A2071">
            <v>42726</v>
          </cell>
          <cell r="B2071">
            <v>0</v>
          </cell>
          <cell r="C2071">
            <v>0</v>
          </cell>
          <cell r="D2071">
            <v>0</v>
          </cell>
        </row>
        <row r="2072">
          <cell r="A2072">
            <v>42727</v>
          </cell>
          <cell r="B2072">
            <v>0</v>
          </cell>
          <cell r="C2072">
            <v>0</v>
          </cell>
          <cell r="D2072">
            <v>0</v>
          </cell>
        </row>
        <row r="2073">
          <cell r="A2073">
            <v>42728</v>
          </cell>
          <cell r="B2073">
            <v>176658</v>
          </cell>
          <cell r="C2073">
            <v>2068842</v>
          </cell>
          <cell r="D2073">
            <v>2068842</v>
          </cell>
        </row>
        <row r="2074">
          <cell r="A2074">
            <v>42729</v>
          </cell>
          <cell r="B2074">
            <v>0</v>
          </cell>
          <cell r="C2074">
            <v>0</v>
          </cell>
          <cell r="D2074">
            <v>0</v>
          </cell>
        </row>
        <row r="2075">
          <cell r="A2075">
            <v>42730</v>
          </cell>
          <cell r="B2075">
            <v>0</v>
          </cell>
          <cell r="C2075">
            <v>0</v>
          </cell>
          <cell r="D2075">
            <v>0</v>
          </cell>
        </row>
        <row r="2076">
          <cell r="A2076">
            <v>42731</v>
          </cell>
          <cell r="B2076">
            <v>185204</v>
          </cell>
          <cell r="C2076">
            <v>2172537</v>
          </cell>
          <cell r="D2076">
            <v>2172537</v>
          </cell>
        </row>
        <row r="2077">
          <cell r="A2077">
            <v>42733</v>
          </cell>
          <cell r="B2077">
            <v>0</v>
          </cell>
          <cell r="C2077">
            <v>0</v>
          </cell>
          <cell r="D2077">
            <v>0</v>
          </cell>
        </row>
        <row r="2078">
          <cell r="A2078">
            <v>42734</v>
          </cell>
          <cell r="B2078">
            <v>0</v>
          </cell>
          <cell r="C2078">
            <v>0</v>
          </cell>
          <cell r="D2078">
            <v>0</v>
          </cell>
        </row>
        <row r="2079">
          <cell r="A2079">
            <v>42735</v>
          </cell>
          <cell r="B2079">
            <v>0</v>
          </cell>
          <cell r="C2079">
            <v>0</v>
          </cell>
          <cell r="D2079">
            <v>0</v>
          </cell>
        </row>
        <row r="2080">
          <cell r="A2080">
            <v>42736</v>
          </cell>
          <cell r="B2080">
            <v>72312</v>
          </cell>
          <cell r="C2080">
            <v>851478</v>
          </cell>
          <cell r="D2080">
            <v>851478</v>
          </cell>
        </row>
        <row r="2081">
          <cell r="A2081">
            <v>42737</v>
          </cell>
          <cell r="B2081">
            <v>19430</v>
          </cell>
          <cell r="C2081">
            <v>233119</v>
          </cell>
          <cell r="D2081">
            <v>233119</v>
          </cell>
        </row>
        <row r="2082">
          <cell r="A2082">
            <v>42738</v>
          </cell>
          <cell r="B2082">
            <v>0</v>
          </cell>
          <cell r="C2082">
            <v>790614</v>
          </cell>
          <cell r="D2082">
            <v>790614</v>
          </cell>
        </row>
        <row r="2083">
          <cell r="A2083">
            <v>42739</v>
          </cell>
          <cell r="B2083">
            <v>365625</v>
          </cell>
          <cell r="C2083">
            <v>4387500</v>
          </cell>
          <cell r="D2083">
            <v>4387500</v>
          </cell>
        </row>
        <row r="2084">
          <cell r="A2084">
            <v>42741</v>
          </cell>
          <cell r="B2084">
            <v>0</v>
          </cell>
          <cell r="C2084">
            <v>0</v>
          </cell>
          <cell r="D2084">
            <v>0</v>
          </cell>
        </row>
        <row r="2085">
          <cell r="A2085">
            <v>42744</v>
          </cell>
          <cell r="B2085">
            <v>0</v>
          </cell>
          <cell r="C2085">
            <v>0</v>
          </cell>
          <cell r="D2085">
            <v>0</v>
          </cell>
        </row>
        <row r="2086">
          <cell r="A2086">
            <v>42745</v>
          </cell>
          <cell r="B2086">
            <v>282561</v>
          </cell>
          <cell r="C2086">
            <v>2954618</v>
          </cell>
          <cell r="D2086">
            <v>2954618</v>
          </cell>
        </row>
        <row r="2087">
          <cell r="A2087">
            <v>42746</v>
          </cell>
          <cell r="B2087">
            <v>1203125</v>
          </cell>
          <cell r="C2087">
            <v>14437500</v>
          </cell>
          <cell r="D2087">
            <v>14437500</v>
          </cell>
        </row>
        <row r="2088">
          <cell r="A2088">
            <v>42747</v>
          </cell>
          <cell r="B2088">
            <v>257911</v>
          </cell>
          <cell r="C2088">
            <v>3094935</v>
          </cell>
          <cell r="D2088">
            <v>3094935</v>
          </cell>
        </row>
        <row r="2089">
          <cell r="A2089">
            <v>42748</v>
          </cell>
          <cell r="B2089">
            <v>396000</v>
          </cell>
          <cell r="C2089">
            <v>4752000</v>
          </cell>
          <cell r="D2089">
            <v>4752000</v>
          </cell>
        </row>
        <row r="2090">
          <cell r="A2090">
            <v>42749</v>
          </cell>
          <cell r="B2090">
            <v>1753125</v>
          </cell>
          <cell r="C2090">
            <v>21037500</v>
          </cell>
          <cell r="D2090">
            <v>21037500</v>
          </cell>
        </row>
        <row r="2091">
          <cell r="A2091">
            <v>42750</v>
          </cell>
          <cell r="B2091">
            <v>559896</v>
          </cell>
          <cell r="C2091">
            <v>6718750</v>
          </cell>
          <cell r="D2091">
            <v>6718750</v>
          </cell>
        </row>
        <row r="2092">
          <cell r="A2092">
            <v>42751</v>
          </cell>
          <cell r="B2092">
            <v>1302083</v>
          </cell>
          <cell r="C2092">
            <v>15625000</v>
          </cell>
          <cell r="D2092">
            <v>15625000</v>
          </cell>
        </row>
        <row r="2093">
          <cell r="A2093">
            <v>42804</v>
          </cell>
          <cell r="B2093">
            <v>0</v>
          </cell>
          <cell r="C2093">
            <v>0</v>
          </cell>
          <cell r="D2093">
            <v>0</v>
          </cell>
        </row>
        <row r="2094">
          <cell r="A2094">
            <v>42805</v>
          </cell>
          <cell r="B2094">
            <v>0</v>
          </cell>
          <cell r="C2094">
            <v>0</v>
          </cell>
          <cell r="D2094">
            <v>0</v>
          </cell>
        </row>
        <row r="2095">
          <cell r="A2095">
            <v>42807</v>
          </cell>
          <cell r="B2095">
            <v>0</v>
          </cell>
          <cell r="C2095">
            <v>0</v>
          </cell>
          <cell r="D2095">
            <v>0</v>
          </cell>
        </row>
        <row r="2096">
          <cell r="A2096">
            <v>42808</v>
          </cell>
          <cell r="B2096">
            <v>0</v>
          </cell>
          <cell r="C2096">
            <v>0</v>
          </cell>
          <cell r="D2096">
            <v>0</v>
          </cell>
        </row>
        <row r="2097">
          <cell r="A2097">
            <v>42809</v>
          </cell>
          <cell r="B2097">
            <v>831</v>
          </cell>
          <cell r="C2097">
            <v>10016</v>
          </cell>
          <cell r="D2097">
            <v>10016</v>
          </cell>
        </row>
        <row r="2098">
          <cell r="A2098">
            <v>42810</v>
          </cell>
          <cell r="B2098">
            <v>0</v>
          </cell>
          <cell r="C2098">
            <v>0</v>
          </cell>
          <cell r="D2098">
            <v>0</v>
          </cell>
        </row>
        <row r="2099">
          <cell r="A2099">
            <v>42811</v>
          </cell>
          <cell r="B2099">
            <v>0</v>
          </cell>
          <cell r="C2099">
            <v>0</v>
          </cell>
          <cell r="D2099">
            <v>0</v>
          </cell>
        </row>
        <row r="2100">
          <cell r="A2100">
            <v>42812</v>
          </cell>
          <cell r="B2100">
            <v>0</v>
          </cell>
          <cell r="C2100">
            <v>0</v>
          </cell>
          <cell r="D2100">
            <v>0</v>
          </cell>
        </row>
        <row r="2101">
          <cell r="A2101">
            <v>42813</v>
          </cell>
          <cell r="B2101">
            <v>0</v>
          </cell>
          <cell r="C2101">
            <v>0</v>
          </cell>
          <cell r="D2101">
            <v>0</v>
          </cell>
        </row>
        <row r="2102">
          <cell r="A2102">
            <v>42814</v>
          </cell>
          <cell r="B2102">
            <v>0</v>
          </cell>
          <cell r="C2102">
            <v>0</v>
          </cell>
          <cell r="D2102">
            <v>0</v>
          </cell>
        </row>
        <row r="2103">
          <cell r="A2103">
            <v>42815</v>
          </cell>
          <cell r="B2103">
            <v>0</v>
          </cell>
          <cell r="C2103">
            <v>0</v>
          </cell>
          <cell r="D2103">
            <v>0</v>
          </cell>
        </row>
        <row r="2104">
          <cell r="A2104">
            <v>42816</v>
          </cell>
          <cell r="B2104">
            <v>2329</v>
          </cell>
          <cell r="C2104">
            <v>27948</v>
          </cell>
          <cell r="D2104">
            <v>27948</v>
          </cell>
        </row>
        <row r="2105">
          <cell r="A2105">
            <v>42817</v>
          </cell>
          <cell r="B2105">
            <v>5695</v>
          </cell>
          <cell r="C2105">
            <v>69214</v>
          </cell>
          <cell r="D2105">
            <v>69214</v>
          </cell>
        </row>
        <row r="2106">
          <cell r="A2106">
            <v>42818</v>
          </cell>
          <cell r="B2106">
            <v>0</v>
          </cell>
          <cell r="C2106">
            <v>0</v>
          </cell>
          <cell r="D2106">
            <v>0</v>
          </cell>
        </row>
        <row r="2107">
          <cell r="A2107">
            <v>42819</v>
          </cell>
          <cell r="B2107">
            <v>7091</v>
          </cell>
          <cell r="C2107">
            <v>85093</v>
          </cell>
          <cell r="D2107">
            <v>85093</v>
          </cell>
        </row>
        <row r="2108">
          <cell r="A2108">
            <v>42820</v>
          </cell>
          <cell r="B2108">
            <v>0</v>
          </cell>
          <cell r="C2108">
            <v>0</v>
          </cell>
          <cell r="D2108">
            <v>0</v>
          </cell>
        </row>
        <row r="2109">
          <cell r="A2109">
            <v>42821</v>
          </cell>
          <cell r="B2109">
            <v>0</v>
          </cell>
          <cell r="C2109">
            <v>0</v>
          </cell>
          <cell r="D2109">
            <v>0</v>
          </cell>
        </row>
        <row r="2110">
          <cell r="A2110">
            <v>42822</v>
          </cell>
          <cell r="B2110">
            <v>0</v>
          </cell>
          <cell r="C2110">
            <v>0</v>
          </cell>
          <cell r="D2110">
            <v>0</v>
          </cell>
        </row>
        <row r="2111">
          <cell r="A2111">
            <v>42823</v>
          </cell>
          <cell r="B2111">
            <v>15842</v>
          </cell>
          <cell r="C2111">
            <v>120397</v>
          </cell>
          <cell r="D2111">
            <v>120397</v>
          </cell>
        </row>
        <row r="2112">
          <cell r="A2112">
            <v>42824</v>
          </cell>
          <cell r="B2112">
            <v>2558</v>
          </cell>
          <cell r="C2112">
            <v>30692</v>
          </cell>
          <cell r="D2112">
            <v>30692</v>
          </cell>
        </row>
        <row r="2113">
          <cell r="A2113">
            <v>42825</v>
          </cell>
          <cell r="B2113">
            <v>8168</v>
          </cell>
          <cell r="C2113">
            <v>99271</v>
          </cell>
          <cell r="D2113">
            <v>99271</v>
          </cell>
        </row>
        <row r="2114">
          <cell r="A2114">
            <v>42826</v>
          </cell>
          <cell r="B2114">
            <v>2490</v>
          </cell>
          <cell r="C2114">
            <v>25235</v>
          </cell>
          <cell r="D2114">
            <v>25235</v>
          </cell>
        </row>
        <row r="2115">
          <cell r="A2115">
            <v>42827</v>
          </cell>
          <cell r="B2115">
            <v>468</v>
          </cell>
          <cell r="C2115">
            <v>5614</v>
          </cell>
          <cell r="D2115">
            <v>5614</v>
          </cell>
        </row>
        <row r="2116">
          <cell r="A2116">
            <v>42828</v>
          </cell>
          <cell r="B2116">
            <v>3267</v>
          </cell>
          <cell r="C2116">
            <v>39202</v>
          </cell>
          <cell r="D2116">
            <v>39202</v>
          </cell>
        </row>
        <row r="2117">
          <cell r="A2117">
            <v>42829</v>
          </cell>
          <cell r="B2117">
            <v>15689</v>
          </cell>
          <cell r="C2117">
            <v>188270</v>
          </cell>
          <cell r="D2117">
            <v>188270</v>
          </cell>
        </row>
        <row r="2118">
          <cell r="A2118">
            <v>42830</v>
          </cell>
          <cell r="B2118">
            <v>3932</v>
          </cell>
          <cell r="C2118">
            <v>47186</v>
          </cell>
          <cell r="D2118">
            <v>47186</v>
          </cell>
        </row>
        <row r="2119">
          <cell r="A2119">
            <v>42831</v>
          </cell>
          <cell r="B2119">
            <v>7095</v>
          </cell>
          <cell r="C2119">
            <v>85142</v>
          </cell>
          <cell r="D2119">
            <v>85142</v>
          </cell>
        </row>
        <row r="2120">
          <cell r="A2120">
            <v>42833</v>
          </cell>
          <cell r="B2120">
            <v>7577</v>
          </cell>
          <cell r="C2120">
            <v>90927</v>
          </cell>
          <cell r="D2120">
            <v>90927</v>
          </cell>
        </row>
        <row r="2121">
          <cell r="A2121">
            <v>42836</v>
          </cell>
          <cell r="B2121">
            <v>3212</v>
          </cell>
          <cell r="C2121">
            <v>38550</v>
          </cell>
          <cell r="D2121">
            <v>38550</v>
          </cell>
        </row>
        <row r="2122">
          <cell r="A2122">
            <v>42837</v>
          </cell>
          <cell r="B2122">
            <v>1780</v>
          </cell>
          <cell r="C2122">
            <v>21362</v>
          </cell>
          <cell r="D2122">
            <v>21362</v>
          </cell>
        </row>
        <row r="2123">
          <cell r="A2123">
            <v>42838</v>
          </cell>
          <cell r="B2123">
            <v>10077</v>
          </cell>
          <cell r="C2123">
            <v>120925</v>
          </cell>
          <cell r="D2123">
            <v>120925</v>
          </cell>
        </row>
        <row r="2124">
          <cell r="A2124">
            <v>42839</v>
          </cell>
          <cell r="B2124">
            <v>7561</v>
          </cell>
          <cell r="C2124">
            <v>90728</v>
          </cell>
          <cell r="D2124">
            <v>90728</v>
          </cell>
        </row>
        <row r="2125">
          <cell r="A2125">
            <v>42841</v>
          </cell>
          <cell r="B2125">
            <v>11160</v>
          </cell>
          <cell r="C2125">
            <v>138391</v>
          </cell>
          <cell r="D2125">
            <v>138391</v>
          </cell>
        </row>
        <row r="2126">
          <cell r="A2126">
            <v>42842</v>
          </cell>
          <cell r="B2126">
            <v>0</v>
          </cell>
          <cell r="C2126">
            <v>0</v>
          </cell>
          <cell r="D2126">
            <v>0</v>
          </cell>
        </row>
        <row r="2127">
          <cell r="A2127">
            <v>42843</v>
          </cell>
          <cell r="B2127">
            <v>0</v>
          </cell>
          <cell r="C2127">
            <v>0</v>
          </cell>
          <cell r="D2127">
            <v>0</v>
          </cell>
        </row>
        <row r="2128">
          <cell r="A2128">
            <v>42844</v>
          </cell>
          <cell r="B2128">
            <v>3780</v>
          </cell>
          <cell r="C2128">
            <v>45362</v>
          </cell>
          <cell r="D2128">
            <v>45362</v>
          </cell>
        </row>
        <row r="2129">
          <cell r="A2129">
            <v>42845</v>
          </cell>
          <cell r="B2129">
            <v>10289</v>
          </cell>
          <cell r="C2129">
            <v>114170</v>
          </cell>
          <cell r="D2129">
            <v>114170</v>
          </cell>
        </row>
        <row r="2130">
          <cell r="A2130">
            <v>42846</v>
          </cell>
          <cell r="B2130">
            <v>18119</v>
          </cell>
          <cell r="C2130">
            <v>217430</v>
          </cell>
          <cell r="D2130">
            <v>217430</v>
          </cell>
        </row>
        <row r="2131">
          <cell r="A2131">
            <v>42847</v>
          </cell>
          <cell r="B2131">
            <v>4422</v>
          </cell>
          <cell r="C2131">
            <v>53065</v>
          </cell>
          <cell r="D2131">
            <v>53065</v>
          </cell>
        </row>
        <row r="2132">
          <cell r="A2132">
            <v>42848</v>
          </cell>
          <cell r="B2132">
            <v>7548</v>
          </cell>
          <cell r="C2132">
            <v>90578</v>
          </cell>
          <cell r="D2132">
            <v>90578</v>
          </cell>
        </row>
        <row r="2133">
          <cell r="A2133">
            <v>42849</v>
          </cell>
          <cell r="B2133">
            <v>267086</v>
          </cell>
          <cell r="C2133">
            <v>3205037</v>
          </cell>
          <cell r="D2133">
            <v>3205037</v>
          </cell>
        </row>
        <row r="2134">
          <cell r="A2134">
            <v>42850</v>
          </cell>
          <cell r="B2134">
            <v>22172</v>
          </cell>
          <cell r="C2134">
            <v>266058</v>
          </cell>
          <cell r="D2134">
            <v>266058</v>
          </cell>
        </row>
        <row r="2135">
          <cell r="A2135">
            <v>42851</v>
          </cell>
          <cell r="B2135">
            <v>12468</v>
          </cell>
          <cell r="C2135">
            <v>149615</v>
          </cell>
          <cell r="D2135">
            <v>149615</v>
          </cell>
        </row>
        <row r="2136">
          <cell r="A2136">
            <v>42903</v>
          </cell>
          <cell r="B2136">
            <v>0</v>
          </cell>
          <cell r="C2136">
            <v>0</v>
          </cell>
          <cell r="D2136">
            <v>0</v>
          </cell>
        </row>
        <row r="2137">
          <cell r="A2137">
            <v>42904</v>
          </cell>
          <cell r="B2137">
            <v>0</v>
          </cell>
          <cell r="C2137">
            <v>0</v>
          </cell>
          <cell r="D2137">
            <v>0</v>
          </cell>
        </row>
        <row r="2138">
          <cell r="A2138">
            <v>42905</v>
          </cell>
          <cell r="B2138">
            <v>0</v>
          </cell>
          <cell r="C2138">
            <v>0</v>
          </cell>
          <cell r="D2138">
            <v>0</v>
          </cell>
        </row>
        <row r="2139">
          <cell r="A2139">
            <v>42906</v>
          </cell>
          <cell r="B2139">
            <v>0</v>
          </cell>
          <cell r="C2139">
            <v>0</v>
          </cell>
          <cell r="D2139">
            <v>0</v>
          </cell>
        </row>
        <row r="2140">
          <cell r="A2140">
            <v>42907</v>
          </cell>
          <cell r="B2140">
            <v>0</v>
          </cell>
          <cell r="C2140">
            <v>0</v>
          </cell>
          <cell r="D2140">
            <v>0</v>
          </cell>
        </row>
        <row r="2141">
          <cell r="A2141">
            <v>42908</v>
          </cell>
          <cell r="B2141">
            <v>0</v>
          </cell>
          <cell r="C2141">
            <v>0</v>
          </cell>
          <cell r="D2141">
            <v>0</v>
          </cell>
        </row>
        <row r="2142">
          <cell r="A2142">
            <v>42909</v>
          </cell>
          <cell r="B2142">
            <v>0</v>
          </cell>
          <cell r="C2142">
            <v>0</v>
          </cell>
          <cell r="D2142">
            <v>0</v>
          </cell>
        </row>
        <row r="2143">
          <cell r="A2143">
            <v>42910</v>
          </cell>
          <cell r="B2143">
            <v>0</v>
          </cell>
          <cell r="C2143">
            <v>0</v>
          </cell>
          <cell r="D2143">
            <v>0</v>
          </cell>
        </row>
        <row r="2144">
          <cell r="A2144">
            <v>42911</v>
          </cell>
          <cell r="B2144">
            <v>-169</v>
          </cell>
          <cell r="C2144">
            <v>-2028</v>
          </cell>
          <cell r="D2144">
            <v>-2028</v>
          </cell>
        </row>
        <row r="2145">
          <cell r="A2145">
            <v>42944</v>
          </cell>
          <cell r="B2145">
            <v>0</v>
          </cell>
          <cell r="C2145">
            <v>0</v>
          </cell>
          <cell r="D2145">
            <v>0</v>
          </cell>
        </row>
        <row r="2146">
          <cell r="A2146">
            <v>42945</v>
          </cell>
          <cell r="B2146">
            <v>0</v>
          </cell>
          <cell r="C2146">
            <v>0</v>
          </cell>
          <cell r="D2146">
            <v>0</v>
          </cell>
        </row>
        <row r="2147">
          <cell r="A2147">
            <v>42946</v>
          </cell>
          <cell r="B2147">
            <v>-7859</v>
          </cell>
          <cell r="C2147">
            <v>-94311</v>
          </cell>
          <cell r="D2147">
            <v>-94311</v>
          </cell>
        </row>
        <row r="2148">
          <cell r="A2148">
            <v>43002</v>
          </cell>
          <cell r="B2148">
            <v>0</v>
          </cell>
          <cell r="C2148">
            <v>0</v>
          </cell>
          <cell r="D2148">
            <v>0</v>
          </cell>
        </row>
        <row r="2149">
          <cell r="A2149">
            <v>43009</v>
          </cell>
          <cell r="B2149">
            <v>0</v>
          </cell>
          <cell r="C2149">
            <v>0</v>
          </cell>
          <cell r="D2149">
            <v>0</v>
          </cell>
        </row>
        <row r="2150">
          <cell r="A2150">
            <v>43101</v>
          </cell>
          <cell r="B2150">
            <v>436061</v>
          </cell>
          <cell r="C2150">
            <v>5404448</v>
          </cell>
          <cell r="D2150">
            <v>5404448</v>
          </cell>
        </row>
        <row r="2151">
          <cell r="A2151">
            <v>43102</v>
          </cell>
          <cell r="B2151">
            <v>0</v>
          </cell>
          <cell r="C2151">
            <v>0</v>
          </cell>
          <cell r="D2151">
            <v>0</v>
          </cell>
        </row>
        <row r="2152">
          <cell r="A2152">
            <v>43103</v>
          </cell>
          <cell r="B2152">
            <v>0</v>
          </cell>
          <cell r="C2152">
            <v>0</v>
          </cell>
          <cell r="D2152">
            <v>0</v>
          </cell>
        </row>
        <row r="2153">
          <cell r="A2153">
            <v>43104</v>
          </cell>
          <cell r="B2153">
            <v>0</v>
          </cell>
          <cell r="C2153">
            <v>0</v>
          </cell>
          <cell r="D2153">
            <v>0</v>
          </cell>
        </row>
        <row r="2154">
          <cell r="A2154">
            <v>43105</v>
          </cell>
          <cell r="B2154">
            <v>0</v>
          </cell>
          <cell r="C2154">
            <v>0</v>
          </cell>
          <cell r="D2154">
            <v>0</v>
          </cell>
        </row>
        <row r="2155">
          <cell r="A2155">
            <v>43106</v>
          </cell>
          <cell r="B2155">
            <v>0</v>
          </cell>
          <cell r="C2155">
            <v>0</v>
          </cell>
          <cell r="D2155">
            <v>0</v>
          </cell>
        </row>
        <row r="2156">
          <cell r="A2156">
            <v>43107</v>
          </cell>
          <cell r="B2156">
            <v>0</v>
          </cell>
          <cell r="C2156">
            <v>0</v>
          </cell>
          <cell r="D2156">
            <v>0</v>
          </cell>
        </row>
        <row r="2157">
          <cell r="A2157">
            <v>43108</v>
          </cell>
          <cell r="B2157">
            <v>0</v>
          </cell>
          <cell r="C2157">
            <v>0</v>
          </cell>
          <cell r="D2157">
            <v>0</v>
          </cell>
        </row>
        <row r="2158">
          <cell r="A2158">
            <v>43110</v>
          </cell>
          <cell r="B2158">
            <v>0</v>
          </cell>
          <cell r="C2158">
            <v>0</v>
          </cell>
          <cell r="D2158">
            <v>0</v>
          </cell>
        </row>
        <row r="2159">
          <cell r="A2159">
            <v>43131</v>
          </cell>
          <cell r="B2159">
            <v>0</v>
          </cell>
          <cell r="C2159">
            <v>0</v>
          </cell>
          <cell r="D2159">
            <v>0</v>
          </cell>
        </row>
        <row r="2160">
          <cell r="A2160">
            <v>43133</v>
          </cell>
          <cell r="B2160">
            <v>0</v>
          </cell>
          <cell r="C2160">
            <v>0</v>
          </cell>
          <cell r="D2160">
            <v>0</v>
          </cell>
        </row>
        <row r="2161">
          <cell r="A2161">
            <v>43135</v>
          </cell>
          <cell r="B2161">
            <v>0</v>
          </cell>
          <cell r="C2161">
            <v>7695</v>
          </cell>
          <cell r="D2161">
            <v>7695</v>
          </cell>
        </row>
        <row r="2162">
          <cell r="A2162">
            <v>43137</v>
          </cell>
          <cell r="B2162">
            <v>117740</v>
          </cell>
          <cell r="C2162">
            <v>3359383</v>
          </cell>
          <cell r="D2162">
            <v>3359383</v>
          </cell>
        </row>
        <row r="2163">
          <cell r="A2163">
            <v>43139</v>
          </cell>
          <cell r="B2163">
            <v>6363</v>
          </cell>
          <cell r="C2163">
            <v>90570</v>
          </cell>
          <cell r="D2163">
            <v>90570</v>
          </cell>
        </row>
        <row r="2164">
          <cell r="A2164">
            <v>43140</v>
          </cell>
          <cell r="B2164">
            <v>0</v>
          </cell>
          <cell r="C2164">
            <v>0</v>
          </cell>
          <cell r="D2164">
            <v>0</v>
          </cell>
        </row>
        <row r="2165">
          <cell r="A2165">
            <v>43141</v>
          </cell>
          <cell r="B2165">
            <v>0</v>
          </cell>
          <cell r="C2165">
            <v>0</v>
          </cell>
          <cell r="D2165">
            <v>0</v>
          </cell>
        </row>
        <row r="2166">
          <cell r="A2166">
            <v>43142</v>
          </cell>
          <cell r="B2166">
            <v>0</v>
          </cell>
          <cell r="C2166">
            <v>0</v>
          </cell>
          <cell r="D2166">
            <v>0</v>
          </cell>
        </row>
        <row r="2167">
          <cell r="A2167">
            <v>43150</v>
          </cell>
          <cell r="B2167">
            <v>0</v>
          </cell>
          <cell r="C2167">
            <v>0</v>
          </cell>
          <cell r="D2167">
            <v>0</v>
          </cell>
        </row>
        <row r="2168">
          <cell r="A2168">
            <v>43186</v>
          </cell>
          <cell r="B2168">
            <v>0</v>
          </cell>
          <cell r="C2168">
            <v>0</v>
          </cell>
          <cell r="D2168">
            <v>0</v>
          </cell>
        </row>
        <row r="2169">
          <cell r="A2169">
            <v>43189</v>
          </cell>
          <cell r="B2169">
            <v>0</v>
          </cell>
          <cell r="C2169">
            <v>0</v>
          </cell>
          <cell r="D2169">
            <v>0</v>
          </cell>
        </row>
        <row r="2170">
          <cell r="A2170">
            <v>43190</v>
          </cell>
          <cell r="B2170">
            <v>0</v>
          </cell>
          <cell r="C2170">
            <v>3219</v>
          </cell>
          <cell r="D2170">
            <v>3219</v>
          </cell>
        </row>
        <row r="2171">
          <cell r="A2171">
            <v>43191</v>
          </cell>
          <cell r="B2171">
            <v>0</v>
          </cell>
          <cell r="C2171">
            <v>1342370</v>
          </cell>
          <cell r="D2171">
            <v>1342370</v>
          </cell>
        </row>
        <row r="2172">
          <cell r="A2172">
            <v>43192</v>
          </cell>
          <cell r="B2172">
            <v>16450</v>
          </cell>
          <cell r="C2172">
            <v>470429</v>
          </cell>
          <cell r="D2172">
            <v>470429</v>
          </cell>
        </row>
        <row r="2173">
          <cell r="A2173">
            <v>43193</v>
          </cell>
          <cell r="B2173">
            <v>3293</v>
          </cell>
          <cell r="C2173">
            <v>1803355</v>
          </cell>
          <cell r="D2173">
            <v>1803355</v>
          </cell>
        </row>
        <row r="2174">
          <cell r="A2174">
            <v>43194</v>
          </cell>
          <cell r="B2174">
            <v>22725</v>
          </cell>
          <cell r="C2174">
            <v>370731</v>
          </cell>
          <cell r="D2174">
            <v>370731</v>
          </cell>
        </row>
        <row r="2175">
          <cell r="A2175">
            <v>43195</v>
          </cell>
          <cell r="B2175">
            <v>1721</v>
          </cell>
          <cell r="C2175">
            <v>19076</v>
          </cell>
          <cell r="D2175">
            <v>19076</v>
          </cell>
        </row>
        <row r="2176">
          <cell r="A2176">
            <v>43196</v>
          </cell>
          <cell r="B2176">
            <v>0</v>
          </cell>
          <cell r="C2176">
            <v>0</v>
          </cell>
          <cell r="D2176">
            <v>0</v>
          </cell>
        </row>
        <row r="2177">
          <cell r="A2177">
            <v>43197</v>
          </cell>
          <cell r="B2177">
            <v>0</v>
          </cell>
          <cell r="C2177">
            <v>0</v>
          </cell>
          <cell r="D2177">
            <v>0</v>
          </cell>
        </row>
        <row r="2178">
          <cell r="A2178">
            <v>43198</v>
          </cell>
          <cell r="B2178">
            <v>0</v>
          </cell>
          <cell r="C2178">
            <v>0</v>
          </cell>
          <cell r="D2178">
            <v>0</v>
          </cell>
        </row>
        <row r="2179">
          <cell r="A2179">
            <v>43199</v>
          </cell>
          <cell r="B2179">
            <v>14227</v>
          </cell>
          <cell r="C2179">
            <v>246503</v>
          </cell>
          <cell r="D2179">
            <v>246503</v>
          </cell>
        </row>
        <row r="2180">
          <cell r="A2180">
            <v>43201</v>
          </cell>
          <cell r="B2180">
            <v>-186414</v>
          </cell>
          <cell r="C2180">
            <v>-1049592</v>
          </cell>
          <cell r="D2180">
            <v>-1049592</v>
          </cell>
        </row>
        <row r="2181">
          <cell r="A2181">
            <v>43901</v>
          </cell>
          <cell r="B2181">
            <v>0</v>
          </cell>
          <cell r="C2181">
            <v>0</v>
          </cell>
          <cell r="D2181">
            <v>0</v>
          </cell>
        </row>
        <row r="2182">
          <cell r="A2182">
            <v>44002</v>
          </cell>
          <cell r="B2182">
            <v>-32145553</v>
          </cell>
          <cell r="C2182">
            <v>-439863138</v>
          </cell>
          <cell r="D2182">
            <v>-439863138</v>
          </cell>
        </row>
        <row r="2183">
          <cell r="A2183">
            <v>44004</v>
          </cell>
          <cell r="B2183">
            <v>-33761850</v>
          </cell>
          <cell r="C2183">
            <v>-473858071</v>
          </cell>
          <cell r="D2183">
            <v>-473858071</v>
          </cell>
        </row>
        <row r="2184">
          <cell r="A2184">
            <v>44005</v>
          </cell>
          <cell r="B2184">
            <v>-2207170</v>
          </cell>
          <cell r="C2184">
            <v>-30984020</v>
          </cell>
          <cell r="D2184">
            <v>-30984020</v>
          </cell>
        </row>
        <row r="2185">
          <cell r="A2185">
            <v>44006</v>
          </cell>
          <cell r="B2185">
            <v>-471454</v>
          </cell>
          <cell r="C2185">
            <v>-6617646</v>
          </cell>
          <cell r="D2185">
            <v>-6617646</v>
          </cell>
        </row>
        <row r="2186">
          <cell r="A2186">
            <v>44007</v>
          </cell>
          <cell r="B2186">
            <v>2311985</v>
          </cell>
          <cell r="C2186">
            <v>32445941</v>
          </cell>
          <cell r="D2186">
            <v>32445941</v>
          </cell>
        </row>
        <row r="2187">
          <cell r="A2187">
            <v>44008</v>
          </cell>
          <cell r="B2187">
            <v>-1047214</v>
          </cell>
          <cell r="C2187">
            <v>-14563514</v>
          </cell>
          <cell r="D2187">
            <v>-14563514</v>
          </cell>
        </row>
        <row r="2188">
          <cell r="A2188">
            <v>44009</v>
          </cell>
          <cell r="B2188">
            <v>-1675971</v>
          </cell>
          <cell r="C2188">
            <v>-23301114</v>
          </cell>
          <cell r="D2188">
            <v>-23301114</v>
          </cell>
        </row>
        <row r="2189">
          <cell r="A2189">
            <v>44200</v>
          </cell>
          <cell r="B2189">
            <v>0</v>
          </cell>
          <cell r="C2189">
            <v>0</v>
          </cell>
          <cell r="D2189">
            <v>0</v>
          </cell>
        </row>
        <row r="2190">
          <cell r="A2190">
            <v>44202</v>
          </cell>
          <cell r="B2190">
            <v>-5071414</v>
          </cell>
          <cell r="C2190">
            <v>-65381207</v>
          </cell>
          <cell r="D2190">
            <v>-65381207</v>
          </cell>
        </row>
        <row r="2191">
          <cell r="A2191">
            <v>44204</v>
          </cell>
          <cell r="B2191">
            <v>-4293124</v>
          </cell>
          <cell r="C2191">
            <v>-57550462</v>
          </cell>
          <cell r="D2191">
            <v>-57550462</v>
          </cell>
        </row>
        <row r="2192">
          <cell r="A2192">
            <v>44205</v>
          </cell>
          <cell r="B2192">
            <v>-231599</v>
          </cell>
          <cell r="C2192">
            <v>-3135738</v>
          </cell>
          <cell r="D2192">
            <v>-3135738</v>
          </cell>
        </row>
        <row r="2193">
          <cell r="A2193">
            <v>44206</v>
          </cell>
          <cell r="B2193">
            <v>-51830</v>
          </cell>
          <cell r="C2193">
            <v>-699569</v>
          </cell>
          <cell r="D2193">
            <v>-699569</v>
          </cell>
        </row>
        <row r="2194">
          <cell r="A2194">
            <v>44207</v>
          </cell>
          <cell r="B2194">
            <v>298827</v>
          </cell>
          <cell r="C2194">
            <v>3999923</v>
          </cell>
          <cell r="D2194">
            <v>3999923</v>
          </cell>
        </row>
        <row r="2195">
          <cell r="A2195">
            <v>44208</v>
          </cell>
          <cell r="B2195">
            <v>-191886</v>
          </cell>
          <cell r="C2195">
            <v>-2578418</v>
          </cell>
          <cell r="D2195">
            <v>-2578418</v>
          </cell>
        </row>
        <row r="2196">
          <cell r="A2196">
            <v>44209</v>
          </cell>
          <cell r="B2196">
            <v>-205735</v>
          </cell>
          <cell r="C2196">
            <v>-2752208</v>
          </cell>
          <cell r="D2196">
            <v>-2752208</v>
          </cell>
        </row>
        <row r="2197">
          <cell r="A2197">
            <v>44210</v>
          </cell>
          <cell r="B2197">
            <v>0</v>
          </cell>
          <cell r="C2197">
            <v>-30311</v>
          </cell>
          <cell r="D2197">
            <v>-30311</v>
          </cell>
        </row>
        <row r="2198">
          <cell r="A2198">
            <v>44212</v>
          </cell>
          <cell r="B2198">
            <v>-13690240</v>
          </cell>
          <cell r="C2198">
            <v>-169799956</v>
          </cell>
          <cell r="D2198">
            <v>-169799956</v>
          </cell>
        </row>
        <row r="2199">
          <cell r="A2199">
            <v>44214</v>
          </cell>
          <cell r="B2199">
            <v>-22835406</v>
          </cell>
          <cell r="C2199">
            <v>-284086379</v>
          </cell>
          <cell r="D2199">
            <v>-284086379</v>
          </cell>
        </row>
        <row r="2200">
          <cell r="A2200">
            <v>44215</v>
          </cell>
          <cell r="B2200">
            <v>-1085240</v>
          </cell>
          <cell r="C2200">
            <v>-13483318</v>
          </cell>
          <cell r="D2200">
            <v>-13483318</v>
          </cell>
        </row>
        <row r="2201">
          <cell r="A2201">
            <v>44216</v>
          </cell>
          <cell r="B2201">
            <v>-252029</v>
          </cell>
          <cell r="C2201">
            <v>-3128855</v>
          </cell>
          <cell r="D2201">
            <v>-3128855</v>
          </cell>
        </row>
        <row r="2202">
          <cell r="A2202">
            <v>44217</v>
          </cell>
          <cell r="B2202">
            <v>1599722</v>
          </cell>
          <cell r="C2202">
            <v>19844608</v>
          </cell>
          <cell r="D2202">
            <v>19844608</v>
          </cell>
        </row>
        <row r="2203">
          <cell r="A2203">
            <v>44218</v>
          </cell>
          <cell r="B2203">
            <v>-971773</v>
          </cell>
          <cell r="C2203">
            <v>-12054951</v>
          </cell>
          <cell r="D2203">
            <v>-12054951</v>
          </cell>
        </row>
        <row r="2204">
          <cell r="A2204">
            <v>44219</v>
          </cell>
          <cell r="B2204">
            <v>-929216</v>
          </cell>
          <cell r="C2204">
            <v>-11532915</v>
          </cell>
          <cell r="D2204">
            <v>-11532915</v>
          </cell>
        </row>
        <row r="2205">
          <cell r="A2205">
            <v>44220</v>
          </cell>
          <cell r="B2205">
            <v>0</v>
          </cell>
          <cell r="C2205">
            <v>0</v>
          </cell>
          <cell r="D2205">
            <v>0</v>
          </cell>
        </row>
        <row r="2206">
          <cell r="A2206">
            <v>44222</v>
          </cell>
          <cell r="B2206">
            <v>-908</v>
          </cell>
          <cell r="C2206">
            <v>-10900</v>
          </cell>
          <cell r="D2206">
            <v>-10900</v>
          </cell>
        </row>
        <row r="2207">
          <cell r="A2207">
            <v>44224</v>
          </cell>
          <cell r="B2207">
            <v>-434</v>
          </cell>
          <cell r="C2207">
            <v>-5212</v>
          </cell>
          <cell r="D2207">
            <v>-5212</v>
          </cell>
        </row>
        <row r="2208">
          <cell r="A2208">
            <v>44225</v>
          </cell>
          <cell r="B2208">
            <v>-4</v>
          </cell>
          <cell r="C2208">
            <v>-44</v>
          </cell>
          <cell r="D2208">
            <v>-44</v>
          </cell>
        </row>
        <row r="2209">
          <cell r="A2209">
            <v>44226</v>
          </cell>
          <cell r="B2209">
            <v>-2</v>
          </cell>
          <cell r="C2209">
            <v>-25</v>
          </cell>
          <cell r="D2209">
            <v>-25</v>
          </cell>
        </row>
        <row r="2210">
          <cell r="A2210">
            <v>44227</v>
          </cell>
          <cell r="B2210">
            <v>33</v>
          </cell>
          <cell r="C2210">
            <v>396</v>
          </cell>
          <cell r="D2210">
            <v>396</v>
          </cell>
        </row>
        <row r="2211">
          <cell r="A2211">
            <v>44228</v>
          </cell>
          <cell r="B2211">
            <v>0</v>
          </cell>
          <cell r="C2211">
            <v>0</v>
          </cell>
          <cell r="D2211">
            <v>0</v>
          </cell>
        </row>
        <row r="2212">
          <cell r="A2212">
            <v>44229</v>
          </cell>
          <cell r="B2212">
            <v>-15</v>
          </cell>
          <cell r="C2212">
            <v>-182</v>
          </cell>
          <cell r="D2212">
            <v>-182</v>
          </cell>
        </row>
        <row r="2213">
          <cell r="A2213">
            <v>44230</v>
          </cell>
          <cell r="B2213">
            <v>0</v>
          </cell>
          <cell r="C2213">
            <v>-458963</v>
          </cell>
          <cell r="D2213">
            <v>-458963</v>
          </cell>
        </row>
        <row r="2214">
          <cell r="A2214">
            <v>44232</v>
          </cell>
          <cell r="B2214">
            <v>-1315206</v>
          </cell>
          <cell r="C2214">
            <v>-14721914</v>
          </cell>
          <cell r="D2214">
            <v>-14721914</v>
          </cell>
        </row>
        <row r="2215">
          <cell r="A2215">
            <v>44234</v>
          </cell>
          <cell r="B2215">
            <v>-4604744</v>
          </cell>
          <cell r="C2215">
            <v>-47552904</v>
          </cell>
          <cell r="D2215">
            <v>-47552904</v>
          </cell>
        </row>
        <row r="2216">
          <cell r="A2216">
            <v>44235</v>
          </cell>
          <cell r="B2216">
            <v>-20080</v>
          </cell>
          <cell r="C2216">
            <v>-206534</v>
          </cell>
          <cell r="D2216">
            <v>-206534</v>
          </cell>
        </row>
        <row r="2217">
          <cell r="A2217">
            <v>44236</v>
          </cell>
          <cell r="B2217">
            <v>-43605</v>
          </cell>
          <cell r="C2217">
            <v>-447629</v>
          </cell>
          <cell r="D2217">
            <v>-447629</v>
          </cell>
        </row>
        <row r="2218">
          <cell r="A2218">
            <v>44237</v>
          </cell>
          <cell r="B2218">
            <v>334272</v>
          </cell>
          <cell r="C2218">
            <v>3431330</v>
          </cell>
          <cell r="D2218">
            <v>3431330</v>
          </cell>
        </row>
        <row r="2219">
          <cell r="A2219">
            <v>44238</v>
          </cell>
          <cell r="B2219">
            <v>0</v>
          </cell>
          <cell r="C2219">
            <v>0</v>
          </cell>
          <cell r="D2219">
            <v>0</v>
          </cell>
        </row>
        <row r="2220">
          <cell r="A2220">
            <v>44239</v>
          </cell>
          <cell r="B2220">
            <v>-144855</v>
          </cell>
          <cell r="C2220">
            <v>-1537348</v>
          </cell>
          <cell r="D2220">
            <v>-1537348</v>
          </cell>
        </row>
        <row r="2221">
          <cell r="A2221">
            <v>44240</v>
          </cell>
          <cell r="B2221">
            <v>0</v>
          </cell>
          <cell r="C2221">
            <v>0</v>
          </cell>
          <cell r="D2221">
            <v>0</v>
          </cell>
        </row>
        <row r="2222">
          <cell r="A2222">
            <v>44242</v>
          </cell>
          <cell r="B2222">
            <v>-123270</v>
          </cell>
          <cell r="C2222">
            <v>-1379368</v>
          </cell>
          <cell r="D2222">
            <v>-1379368</v>
          </cell>
        </row>
        <row r="2223">
          <cell r="A2223">
            <v>44244</v>
          </cell>
          <cell r="B2223">
            <v>-121063</v>
          </cell>
          <cell r="C2223">
            <v>-1359650</v>
          </cell>
          <cell r="D2223">
            <v>-1359650</v>
          </cell>
        </row>
        <row r="2224">
          <cell r="A2224">
            <v>44245</v>
          </cell>
          <cell r="B2224">
            <v>-6159</v>
          </cell>
          <cell r="C2224">
            <v>-68609</v>
          </cell>
          <cell r="D2224">
            <v>-68609</v>
          </cell>
        </row>
        <row r="2225">
          <cell r="A2225">
            <v>44246</v>
          </cell>
          <cell r="B2225">
            <v>-1402</v>
          </cell>
          <cell r="C2225">
            <v>-15650</v>
          </cell>
          <cell r="D2225">
            <v>-15650</v>
          </cell>
        </row>
        <row r="2226">
          <cell r="A2226">
            <v>44247</v>
          </cell>
          <cell r="B2226">
            <v>8468</v>
          </cell>
          <cell r="C2226">
            <v>95266</v>
          </cell>
          <cell r="D2226">
            <v>95266</v>
          </cell>
        </row>
        <row r="2227">
          <cell r="A2227">
            <v>44248</v>
          </cell>
          <cell r="B2227">
            <v>-4878</v>
          </cell>
          <cell r="C2227">
            <v>-59604</v>
          </cell>
          <cell r="D2227">
            <v>-59604</v>
          </cell>
        </row>
        <row r="2228">
          <cell r="A2228">
            <v>44249</v>
          </cell>
          <cell r="B2228">
            <v>-5616</v>
          </cell>
          <cell r="C2228">
            <v>-61964</v>
          </cell>
          <cell r="D2228">
            <v>-61964</v>
          </cell>
        </row>
        <row r="2229">
          <cell r="A2229">
            <v>44250</v>
          </cell>
          <cell r="B2229">
            <v>0</v>
          </cell>
          <cell r="C2229">
            <v>-145859</v>
          </cell>
          <cell r="D2229">
            <v>-145859</v>
          </cell>
        </row>
        <row r="2230">
          <cell r="A2230">
            <v>44252</v>
          </cell>
          <cell r="B2230">
            <v>-2751496</v>
          </cell>
          <cell r="C2230">
            <v>-35910985</v>
          </cell>
          <cell r="D2230">
            <v>-35910985</v>
          </cell>
        </row>
        <row r="2231">
          <cell r="A2231">
            <v>44254</v>
          </cell>
          <cell r="B2231">
            <v>-5695939</v>
          </cell>
          <cell r="C2231">
            <v>-69908524</v>
          </cell>
          <cell r="D2231">
            <v>-69908524</v>
          </cell>
        </row>
        <row r="2232">
          <cell r="A2232">
            <v>44255</v>
          </cell>
          <cell r="B2232">
            <v>-221298</v>
          </cell>
          <cell r="C2232">
            <v>-2626502</v>
          </cell>
          <cell r="D2232">
            <v>-2626502</v>
          </cell>
        </row>
        <row r="2233">
          <cell r="A2233">
            <v>44256</v>
          </cell>
          <cell r="B2233">
            <v>-60097</v>
          </cell>
          <cell r="C2233">
            <v>-735294</v>
          </cell>
          <cell r="D2233">
            <v>-735294</v>
          </cell>
        </row>
        <row r="2234">
          <cell r="A2234">
            <v>44257</v>
          </cell>
          <cell r="B2234">
            <v>399667</v>
          </cell>
          <cell r="C2234">
            <v>4910960</v>
          </cell>
          <cell r="D2234">
            <v>4910960</v>
          </cell>
        </row>
        <row r="2235">
          <cell r="A2235">
            <v>44258</v>
          </cell>
          <cell r="B2235">
            <v>-238461</v>
          </cell>
          <cell r="C2235">
            <v>-2999487</v>
          </cell>
          <cell r="D2235">
            <v>-2999487</v>
          </cell>
        </row>
        <row r="2236">
          <cell r="A2236">
            <v>44259</v>
          </cell>
          <cell r="B2236">
            <v>-220681</v>
          </cell>
          <cell r="C2236">
            <v>-2686729</v>
          </cell>
          <cell r="D2236">
            <v>-2686729</v>
          </cell>
        </row>
        <row r="2237">
          <cell r="A2237">
            <v>44401</v>
          </cell>
          <cell r="B2237">
            <v>-813000</v>
          </cell>
          <cell r="C2237">
            <v>-9627870</v>
          </cell>
          <cell r="D2237">
            <v>-9627870</v>
          </cell>
        </row>
        <row r="2238">
          <cell r="A2238">
            <v>44403</v>
          </cell>
          <cell r="B2238">
            <v>-273706</v>
          </cell>
          <cell r="C2238">
            <v>-3090768</v>
          </cell>
          <cell r="D2238">
            <v>-3090768</v>
          </cell>
        </row>
        <row r="2239">
          <cell r="A2239">
            <v>44405</v>
          </cell>
          <cell r="B2239">
            <v>-2443</v>
          </cell>
          <cell r="C2239">
            <v>-27611</v>
          </cell>
          <cell r="D2239">
            <v>-27611</v>
          </cell>
        </row>
        <row r="2240">
          <cell r="A2240">
            <v>44406</v>
          </cell>
          <cell r="B2240">
            <v>-1317</v>
          </cell>
          <cell r="C2240">
            <v>-14796</v>
          </cell>
          <cell r="D2240">
            <v>-14796</v>
          </cell>
        </row>
        <row r="2241">
          <cell r="A2241">
            <v>44407</v>
          </cell>
          <cell r="B2241">
            <v>20691</v>
          </cell>
          <cell r="C2241">
            <v>233407</v>
          </cell>
          <cell r="D2241">
            <v>233407</v>
          </cell>
        </row>
        <row r="2242">
          <cell r="A2242">
            <v>44408</v>
          </cell>
          <cell r="B2242">
            <v>-22801</v>
          </cell>
          <cell r="C2242">
            <v>-269442</v>
          </cell>
          <cell r="D2242">
            <v>-269442</v>
          </cell>
        </row>
        <row r="2243">
          <cell r="A2243">
            <v>44409</v>
          </cell>
          <cell r="B2243">
            <v>-9590</v>
          </cell>
          <cell r="C2243">
            <v>-108650</v>
          </cell>
          <cell r="D2243">
            <v>-108650</v>
          </cell>
        </row>
        <row r="2244">
          <cell r="A2244">
            <v>44500</v>
          </cell>
          <cell r="B2244">
            <v>0</v>
          </cell>
          <cell r="C2244">
            <v>-2724</v>
          </cell>
          <cell r="D2244">
            <v>-2724</v>
          </cell>
        </row>
        <row r="2245">
          <cell r="A2245">
            <v>44501</v>
          </cell>
          <cell r="B2245">
            <v>-4716226</v>
          </cell>
          <cell r="C2245">
            <v>-57411381</v>
          </cell>
          <cell r="D2245">
            <v>-57411381</v>
          </cell>
        </row>
        <row r="2246">
          <cell r="A2246">
            <v>44503</v>
          </cell>
          <cell r="B2246">
            <v>-7070342</v>
          </cell>
          <cell r="C2246">
            <v>-85948510</v>
          </cell>
          <cell r="D2246">
            <v>-85948510</v>
          </cell>
        </row>
        <row r="2247">
          <cell r="A2247">
            <v>44505</v>
          </cell>
          <cell r="B2247">
            <v>-335081</v>
          </cell>
          <cell r="C2247">
            <v>-4053019</v>
          </cell>
          <cell r="D2247">
            <v>-4053019</v>
          </cell>
        </row>
        <row r="2248">
          <cell r="A2248">
            <v>44506</v>
          </cell>
          <cell r="B2248">
            <v>-77526</v>
          </cell>
          <cell r="C2248">
            <v>-937610</v>
          </cell>
          <cell r="D2248">
            <v>-937610</v>
          </cell>
        </row>
        <row r="2249">
          <cell r="A2249">
            <v>44507</v>
          </cell>
          <cell r="B2249">
            <v>498167</v>
          </cell>
          <cell r="C2249">
            <v>6020168</v>
          </cell>
          <cell r="D2249">
            <v>6020168</v>
          </cell>
        </row>
        <row r="2250">
          <cell r="A2250">
            <v>44508</v>
          </cell>
          <cell r="B2250">
            <v>-270470</v>
          </cell>
          <cell r="C2250">
            <v>-3333921</v>
          </cell>
          <cell r="D2250">
            <v>-3333921</v>
          </cell>
        </row>
        <row r="2251">
          <cell r="A2251">
            <v>44509</v>
          </cell>
          <cell r="B2251">
            <v>-291932</v>
          </cell>
          <cell r="C2251">
            <v>-3572958</v>
          </cell>
          <cell r="D2251">
            <v>-3572958</v>
          </cell>
        </row>
        <row r="2252">
          <cell r="A2252">
            <v>44701</v>
          </cell>
          <cell r="B2252">
            <v>-236472</v>
          </cell>
          <cell r="C2252">
            <v>-5431845</v>
          </cell>
          <cell r="D2252">
            <v>-5431845</v>
          </cell>
        </row>
        <row r="2253">
          <cell r="A2253">
            <v>44702</v>
          </cell>
          <cell r="B2253">
            <v>-14528</v>
          </cell>
          <cell r="C2253">
            <v>-262876</v>
          </cell>
          <cell r="D2253">
            <v>-262876</v>
          </cell>
        </row>
        <row r="2254">
          <cell r="A2254">
            <v>44703</v>
          </cell>
          <cell r="B2254">
            <v>-4091</v>
          </cell>
          <cell r="C2254">
            <v>-165328</v>
          </cell>
          <cell r="D2254">
            <v>-165328</v>
          </cell>
        </row>
        <row r="2255">
          <cell r="A2255">
            <v>44704</v>
          </cell>
          <cell r="B2255">
            <v>-3565</v>
          </cell>
          <cell r="C2255">
            <v>-66038</v>
          </cell>
          <cell r="D2255">
            <v>-66038</v>
          </cell>
        </row>
        <row r="2256">
          <cell r="A2256">
            <v>44705</v>
          </cell>
          <cell r="B2256">
            <v>-5816</v>
          </cell>
          <cell r="C2256">
            <v>-276201</v>
          </cell>
          <cell r="D2256">
            <v>-276201</v>
          </cell>
        </row>
        <row r="2257">
          <cell r="A2257">
            <v>44706</v>
          </cell>
          <cell r="B2257">
            <v>-136</v>
          </cell>
          <cell r="C2257">
            <v>-7461</v>
          </cell>
          <cell r="D2257">
            <v>-7461</v>
          </cell>
        </row>
        <row r="2258">
          <cell r="A2258">
            <v>44707</v>
          </cell>
          <cell r="B2258">
            <v>-404</v>
          </cell>
          <cell r="C2258">
            <v>-19160</v>
          </cell>
          <cell r="D2258">
            <v>-19160</v>
          </cell>
        </row>
        <row r="2259">
          <cell r="A2259">
            <v>44710</v>
          </cell>
          <cell r="B2259">
            <v>0</v>
          </cell>
          <cell r="C2259">
            <v>0</v>
          </cell>
          <cell r="D2259">
            <v>0</v>
          </cell>
        </row>
        <row r="2260">
          <cell r="A2260">
            <v>44711</v>
          </cell>
          <cell r="B2260">
            <v>0</v>
          </cell>
          <cell r="C2260">
            <v>0</v>
          </cell>
          <cell r="D2260">
            <v>0</v>
          </cell>
        </row>
        <row r="2261">
          <cell r="A2261">
            <v>44712</v>
          </cell>
          <cell r="B2261">
            <v>0</v>
          </cell>
          <cell r="C2261">
            <v>0</v>
          </cell>
          <cell r="D2261">
            <v>0</v>
          </cell>
        </row>
        <row r="2262">
          <cell r="A2262">
            <v>44713</v>
          </cell>
          <cell r="B2262">
            <v>0</v>
          </cell>
          <cell r="C2262">
            <v>0</v>
          </cell>
          <cell r="D2262">
            <v>0</v>
          </cell>
        </row>
        <row r="2263">
          <cell r="A2263">
            <v>44715</v>
          </cell>
          <cell r="B2263">
            <v>0</v>
          </cell>
          <cell r="C2263">
            <v>0</v>
          </cell>
          <cell r="D2263">
            <v>0</v>
          </cell>
        </row>
        <row r="2264">
          <cell r="A2264">
            <v>44717</v>
          </cell>
          <cell r="B2264">
            <v>0</v>
          </cell>
          <cell r="C2264">
            <v>0</v>
          </cell>
          <cell r="D2264">
            <v>0</v>
          </cell>
        </row>
        <row r="2265">
          <cell r="A2265">
            <v>44720</v>
          </cell>
          <cell r="B2265">
            <v>-4134847</v>
          </cell>
          <cell r="C2265">
            <v>-59092620</v>
          </cell>
          <cell r="D2265">
            <v>-59092620</v>
          </cell>
        </row>
        <row r="2266">
          <cell r="A2266">
            <v>44731</v>
          </cell>
          <cell r="B2266">
            <v>0</v>
          </cell>
          <cell r="C2266">
            <v>0</v>
          </cell>
          <cell r="D2266">
            <v>0</v>
          </cell>
        </row>
        <row r="2267">
          <cell r="A2267">
            <v>44732</v>
          </cell>
          <cell r="B2267">
            <v>0</v>
          </cell>
          <cell r="C2267">
            <v>0</v>
          </cell>
          <cell r="D2267">
            <v>0</v>
          </cell>
        </row>
        <row r="2268">
          <cell r="A2268">
            <v>44733</v>
          </cell>
          <cell r="B2268">
            <v>0</v>
          </cell>
          <cell r="C2268">
            <v>0</v>
          </cell>
          <cell r="D2268">
            <v>0</v>
          </cell>
        </row>
        <row r="2269">
          <cell r="A2269">
            <v>44734</v>
          </cell>
          <cell r="B2269">
            <v>0</v>
          </cell>
          <cell r="C2269">
            <v>0</v>
          </cell>
          <cell r="D2269">
            <v>0</v>
          </cell>
        </row>
        <row r="2270">
          <cell r="A2270">
            <v>44739</v>
          </cell>
          <cell r="B2270">
            <v>0</v>
          </cell>
          <cell r="C2270">
            <v>0</v>
          </cell>
          <cell r="D2270">
            <v>0</v>
          </cell>
        </row>
        <row r="2271">
          <cell r="A2271">
            <v>44741</v>
          </cell>
          <cell r="B2271">
            <v>-300519</v>
          </cell>
          <cell r="C2271">
            <v>-4024971</v>
          </cell>
          <cell r="D2271">
            <v>-4024971</v>
          </cell>
        </row>
        <row r="2272">
          <cell r="A2272">
            <v>44742</v>
          </cell>
          <cell r="B2272">
            <v>-8373</v>
          </cell>
          <cell r="C2272">
            <v>-146485</v>
          </cell>
          <cell r="D2272">
            <v>-146485</v>
          </cell>
        </row>
        <row r="2273">
          <cell r="A2273">
            <v>44743</v>
          </cell>
          <cell r="B2273">
            <v>-44640</v>
          </cell>
          <cell r="C2273">
            <v>-525600</v>
          </cell>
          <cell r="D2273">
            <v>-525600</v>
          </cell>
        </row>
        <row r="2274">
          <cell r="A2274">
            <v>44744</v>
          </cell>
          <cell r="B2274">
            <v>-145000</v>
          </cell>
          <cell r="C2274">
            <v>-1740000</v>
          </cell>
          <cell r="D2274">
            <v>-1740000</v>
          </cell>
        </row>
        <row r="2275">
          <cell r="A2275">
            <v>44745</v>
          </cell>
          <cell r="B2275">
            <v>0</v>
          </cell>
          <cell r="C2275">
            <v>-128926</v>
          </cell>
          <cell r="D2275">
            <v>-128926</v>
          </cell>
        </row>
        <row r="2276">
          <cell r="A2276">
            <v>44746</v>
          </cell>
          <cell r="B2276">
            <v>0</v>
          </cell>
          <cell r="C2276">
            <v>-5269</v>
          </cell>
          <cell r="D2276">
            <v>-5269</v>
          </cell>
        </row>
        <row r="2277">
          <cell r="A2277">
            <v>44747</v>
          </cell>
          <cell r="B2277">
            <v>0</v>
          </cell>
          <cell r="C2277">
            <v>-8444</v>
          </cell>
          <cell r="D2277">
            <v>-8444</v>
          </cell>
        </row>
        <row r="2278">
          <cell r="A2278">
            <v>44753</v>
          </cell>
          <cell r="B2278">
            <v>0</v>
          </cell>
          <cell r="C2278">
            <v>0</v>
          </cell>
          <cell r="D2278">
            <v>0</v>
          </cell>
        </row>
        <row r="2279">
          <cell r="A2279">
            <v>44755</v>
          </cell>
          <cell r="B2279">
            <v>0</v>
          </cell>
          <cell r="C2279">
            <v>0</v>
          </cell>
          <cell r="D2279">
            <v>0</v>
          </cell>
        </row>
        <row r="2280">
          <cell r="A2280">
            <v>44756</v>
          </cell>
          <cell r="B2280">
            <v>0</v>
          </cell>
          <cell r="C2280">
            <v>0</v>
          </cell>
          <cell r="D2280">
            <v>0</v>
          </cell>
        </row>
        <row r="2281">
          <cell r="A2281">
            <v>44757</v>
          </cell>
          <cell r="B2281">
            <v>0</v>
          </cell>
          <cell r="C2281">
            <v>0</v>
          </cell>
          <cell r="D2281">
            <v>0</v>
          </cell>
        </row>
        <row r="2282">
          <cell r="A2282">
            <v>44901</v>
          </cell>
          <cell r="B2282">
            <v>0</v>
          </cell>
          <cell r="C2282">
            <v>0</v>
          </cell>
          <cell r="D2282">
            <v>0</v>
          </cell>
        </row>
        <row r="2283">
          <cell r="A2283">
            <v>44902</v>
          </cell>
          <cell r="B2283">
            <v>0</v>
          </cell>
          <cell r="C2283">
            <v>0</v>
          </cell>
          <cell r="D2283">
            <v>0</v>
          </cell>
        </row>
        <row r="2284">
          <cell r="A2284">
            <v>44903</v>
          </cell>
          <cell r="B2284">
            <v>0</v>
          </cell>
          <cell r="C2284">
            <v>0</v>
          </cell>
          <cell r="D2284">
            <v>0</v>
          </cell>
        </row>
        <row r="2285">
          <cell r="A2285">
            <v>45100</v>
          </cell>
          <cell r="B2285">
            <v>-990530</v>
          </cell>
          <cell r="C2285">
            <v>-12694324</v>
          </cell>
          <cell r="D2285">
            <v>-12694324</v>
          </cell>
        </row>
        <row r="2286">
          <cell r="A2286">
            <v>45400</v>
          </cell>
          <cell r="B2286">
            <v>-14727</v>
          </cell>
          <cell r="C2286">
            <v>-419051</v>
          </cell>
          <cell r="D2286">
            <v>-419051</v>
          </cell>
        </row>
        <row r="2287">
          <cell r="A2287">
            <v>45401</v>
          </cell>
          <cell r="B2287">
            <v>-12446</v>
          </cell>
          <cell r="C2287">
            <v>-155373</v>
          </cell>
          <cell r="D2287">
            <v>-155373</v>
          </cell>
        </row>
        <row r="2288">
          <cell r="A2288">
            <v>45402</v>
          </cell>
          <cell r="B2288">
            <v>-530</v>
          </cell>
          <cell r="C2288">
            <v>-28347</v>
          </cell>
          <cell r="D2288">
            <v>-28347</v>
          </cell>
        </row>
        <row r="2289">
          <cell r="A2289">
            <v>45403</v>
          </cell>
          <cell r="B2289">
            <v>-414602</v>
          </cell>
          <cell r="C2289">
            <v>-6138300</v>
          </cell>
          <cell r="D2289">
            <v>-6138300</v>
          </cell>
        </row>
        <row r="2290">
          <cell r="A2290">
            <v>45404</v>
          </cell>
          <cell r="B2290">
            <v>0</v>
          </cell>
          <cell r="C2290">
            <v>0</v>
          </cell>
          <cell r="D2290">
            <v>0</v>
          </cell>
        </row>
        <row r="2291">
          <cell r="A2291">
            <v>45405</v>
          </cell>
          <cell r="B2291">
            <v>-219610</v>
          </cell>
          <cell r="C2291">
            <v>-2959525</v>
          </cell>
          <cell r="D2291">
            <v>-2959525</v>
          </cell>
        </row>
        <row r="2292">
          <cell r="A2292">
            <v>45406</v>
          </cell>
          <cell r="B2292">
            <v>-666</v>
          </cell>
          <cell r="C2292">
            <v>-37205</v>
          </cell>
          <cell r="D2292">
            <v>-37205</v>
          </cell>
        </row>
        <row r="2293">
          <cell r="A2293">
            <v>45407</v>
          </cell>
          <cell r="B2293">
            <v>0</v>
          </cell>
          <cell r="C2293">
            <v>0</v>
          </cell>
          <cell r="D2293">
            <v>0</v>
          </cell>
        </row>
        <row r="2294">
          <cell r="A2294">
            <v>45410</v>
          </cell>
          <cell r="B2294">
            <v>-104673</v>
          </cell>
          <cell r="C2294">
            <v>-1222290</v>
          </cell>
          <cell r="D2294">
            <v>-1222290</v>
          </cell>
        </row>
        <row r="2295">
          <cell r="A2295">
            <v>45510</v>
          </cell>
          <cell r="B2295">
            <v>-32440</v>
          </cell>
          <cell r="C2295">
            <v>-388809</v>
          </cell>
          <cell r="D2295">
            <v>-388809</v>
          </cell>
        </row>
        <row r="2296">
          <cell r="A2296">
            <v>45601</v>
          </cell>
          <cell r="B2296">
            <v>47190</v>
          </cell>
          <cell r="C2296">
            <v>-198545</v>
          </cell>
          <cell r="D2296">
            <v>-198545</v>
          </cell>
        </row>
        <row r="2297">
          <cell r="A2297">
            <v>45602</v>
          </cell>
          <cell r="B2297">
            <v>0</v>
          </cell>
          <cell r="C2297">
            <v>0</v>
          </cell>
          <cell r="D2297">
            <v>0</v>
          </cell>
        </row>
        <row r="2298">
          <cell r="A2298">
            <v>45603</v>
          </cell>
          <cell r="B2298">
            <v>-4738</v>
          </cell>
          <cell r="C2298">
            <v>-141132</v>
          </cell>
          <cell r="D2298">
            <v>-141132</v>
          </cell>
        </row>
        <row r="2299">
          <cell r="A2299">
            <v>45604</v>
          </cell>
          <cell r="B2299">
            <v>-4155</v>
          </cell>
          <cell r="C2299">
            <v>-59101</v>
          </cell>
          <cell r="D2299">
            <v>-59101</v>
          </cell>
        </row>
        <row r="2300">
          <cell r="A2300">
            <v>45605</v>
          </cell>
          <cell r="B2300">
            <v>-15717</v>
          </cell>
          <cell r="C2300">
            <v>-342350</v>
          </cell>
          <cell r="D2300">
            <v>-342350</v>
          </cell>
        </row>
        <row r="2301">
          <cell r="A2301">
            <v>45606</v>
          </cell>
          <cell r="B2301">
            <v>-9317</v>
          </cell>
          <cell r="C2301">
            <v>-201550</v>
          </cell>
          <cell r="D2301">
            <v>-201550</v>
          </cell>
        </row>
        <row r="2302">
          <cell r="A2302">
            <v>45607</v>
          </cell>
          <cell r="B2302">
            <v>-71986</v>
          </cell>
          <cell r="C2302">
            <v>-145049</v>
          </cell>
          <cell r="D2302">
            <v>-145049</v>
          </cell>
        </row>
        <row r="2303">
          <cell r="A2303">
            <v>45608</v>
          </cell>
          <cell r="B2303">
            <v>0</v>
          </cell>
          <cell r="C2303">
            <v>0</v>
          </cell>
          <cell r="D2303">
            <v>0</v>
          </cell>
        </row>
        <row r="2304">
          <cell r="A2304">
            <v>45609</v>
          </cell>
          <cell r="B2304">
            <v>0</v>
          </cell>
          <cell r="C2304">
            <v>0</v>
          </cell>
          <cell r="D2304">
            <v>0</v>
          </cell>
        </row>
        <row r="2305">
          <cell r="A2305">
            <v>45610</v>
          </cell>
          <cell r="B2305">
            <v>-4167</v>
          </cell>
          <cell r="C2305">
            <v>-62181</v>
          </cell>
          <cell r="D2305">
            <v>-62181</v>
          </cell>
        </row>
        <row r="2306">
          <cell r="A2306">
            <v>45611</v>
          </cell>
          <cell r="B2306">
            <v>-2059</v>
          </cell>
          <cell r="C2306">
            <v>-24208</v>
          </cell>
          <cell r="D2306">
            <v>-24208</v>
          </cell>
        </row>
        <row r="2307">
          <cell r="A2307">
            <v>45612</v>
          </cell>
          <cell r="B2307">
            <v>-285</v>
          </cell>
          <cell r="C2307">
            <v>-285</v>
          </cell>
          <cell r="D2307">
            <v>-285</v>
          </cell>
        </row>
        <row r="2308">
          <cell r="A2308">
            <v>45613</v>
          </cell>
          <cell r="B2308">
            <v>0</v>
          </cell>
          <cell r="C2308">
            <v>0</v>
          </cell>
          <cell r="D2308">
            <v>0</v>
          </cell>
        </row>
        <row r="2309">
          <cell r="A2309">
            <v>45614</v>
          </cell>
          <cell r="B2309">
            <v>-210134</v>
          </cell>
          <cell r="C2309">
            <v>-2620217</v>
          </cell>
          <cell r="D2309">
            <v>-2620217</v>
          </cell>
        </row>
        <row r="2310">
          <cell r="A2310">
            <v>45615</v>
          </cell>
          <cell r="B2310">
            <v>-50736</v>
          </cell>
          <cell r="C2310">
            <v>-606727</v>
          </cell>
          <cell r="D2310">
            <v>-606727</v>
          </cell>
        </row>
        <row r="2311">
          <cell r="A2311">
            <v>45616</v>
          </cell>
          <cell r="B2311">
            <v>0</v>
          </cell>
          <cell r="C2311">
            <v>0</v>
          </cell>
          <cell r="D2311">
            <v>0</v>
          </cell>
        </row>
        <row r="2312">
          <cell r="A2312">
            <v>45617</v>
          </cell>
          <cell r="B2312">
            <v>0</v>
          </cell>
          <cell r="C2312">
            <v>0</v>
          </cell>
          <cell r="D2312">
            <v>0</v>
          </cell>
        </row>
        <row r="2313">
          <cell r="A2313">
            <v>45620</v>
          </cell>
          <cell r="B2313">
            <v>0</v>
          </cell>
          <cell r="C2313">
            <v>0</v>
          </cell>
          <cell r="D2313">
            <v>0</v>
          </cell>
        </row>
        <row r="2314">
          <cell r="A2314">
            <v>45621</v>
          </cell>
          <cell r="B2314">
            <v>0</v>
          </cell>
          <cell r="C2314">
            <v>-25704</v>
          </cell>
          <cell r="D2314">
            <v>-25704</v>
          </cell>
        </row>
        <row r="2315">
          <cell r="A2315">
            <v>45623</v>
          </cell>
          <cell r="B2315">
            <v>-234809</v>
          </cell>
          <cell r="C2315">
            <v>-1673706</v>
          </cell>
          <cell r="D2315">
            <v>-1673706</v>
          </cell>
        </row>
        <row r="2316">
          <cell r="A2316">
            <v>45624</v>
          </cell>
          <cell r="B2316">
            <v>-107987</v>
          </cell>
          <cell r="C2316">
            <v>-1193303</v>
          </cell>
          <cell r="D2316">
            <v>-1193303</v>
          </cell>
        </row>
        <row r="2317">
          <cell r="A2317">
            <v>45625</v>
          </cell>
          <cell r="B2317">
            <v>-10020</v>
          </cell>
          <cell r="C2317">
            <v>-104835</v>
          </cell>
          <cell r="D2317">
            <v>-104835</v>
          </cell>
        </row>
        <row r="2318">
          <cell r="A2318">
            <v>45626</v>
          </cell>
          <cell r="B2318">
            <v>0</v>
          </cell>
          <cell r="C2318">
            <v>-3095</v>
          </cell>
          <cell r="D2318">
            <v>-3095</v>
          </cell>
        </row>
        <row r="2319">
          <cell r="A2319">
            <v>45627</v>
          </cell>
          <cell r="B2319">
            <v>0</v>
          </cell>
          <cell r="C2319">
            <v>0</v>
          </cell>
          <cell r="D2319">
            <v>0</v>
          </cell>
        </row>
        <row r="2320">
          <cell r="A2320">
            <v>45628</v>
          </cell>
          <cell r="B2320">
            <v>0</v>
          </cell>
          <cell r="C2320">
            <v>0</v>
          </cell>
          <cell r="D2320">
            <v>0</v>
          </cell>
        </row>
        <row r="2321">
          <cell r="A2321">
            <v>45629</v>
          </cell>
          <cell r="B2321">
            <v>0</v>
          </cell>
          <cell r="C2321">
            <v>0</v>
          </cell>
          <cell r="D2321">
            <v>0</v>
          </cell>
        </row>
        <row r="2322">
          <cell r="A2322">
            <v>45630</v>
          </cell>
          <cell r="B2322">
            <v>-563881</v>
          </cell>
          <cell r="C2322">
            <v>-6846897</v>
          </cell>
          <cell r="D2322">
            <v>-6846897</v>
          </cell>
        </row>
        <row r="2323">
          <cell r="A2323">
            <v>45631</v>
          </cell>
          <cell r="B2323">
            <v>-19498</v>
          </cell>
          <cell r="C2323">
            <v>-235142</v>
          </cell>
          <cell r="D2323">
            <v>-235142</v>
          </cell>
        </row>
        <row r="2324">
          <cell r="A2324">
            <v>45632</v>
          </cell>
          <cell r="B2324">
            <v>-39246</v>
          </cell>
          <cell r="C2324">
            <v>-474216</v>
          </cell>
          <cell r="D2324">
            <v>-474216</v>
          </cell>
        </row>
        <row r="2325">
          <cell r="A2325">
            <v>45641</v>
          </cell>
          <cell r="B2325">
            <v>-739</v>
          </cell>
          <cell r="C2325">
            <v>-42249</v>
          </cell>
          <cell r="D2325">
            <v>-42249</v>
          </cell>
        </row>
        <row r="2326">
          <cell r="A2326">
            <v>45642</v>
          </cell>
          <cell r="B2326">
            <v>739</v>
          </cell>
          <cell r="C2326">
            <v>42249</v>
          </cell>
          <cell r="D2326">
            <v>42249</v>
          </cell>
        </row>
        <row r="2327">
          <cell r="A2327">
            <v>45643</v>
          </cell>
          <cell r="B2327">
            <v>0</v>
          </cell>
          <cell r="C2327">
            <v>0</v>
          </cell>
          <cell r="D2327">
            <v>0</v>
          </cell>
        </row>
        <row r="2328">
          <cell r="A2328">
            <v>45644</v>
          </cell>
          <cell r="B2328">
            <v>0</v>
          </cell>
          <cell r="C2328">
            <v>0</v>
          </cell>
          <cell r="D2328">
            <v>0</v>
          </cell>
        </row>
        <row r="2329">
          <cell r="A2329">
            <v>45645</v>
          </cell>
          <cell r="B2329">
            <v>0</v>
          </cell>
          <cell r="C2329">
            <v>0</v>
          </cell>
          <cell r="D2329">
            <v>0</v>
          </cell>
        </row>
        <row r="2330">
          <cell r="A2330">
            <v>45647</v>
          </cell>
          <cell r="B2330">
            <v>0</v>
          </cell>
          <cell r="C2330">
            <v>0</v>
          </cell>
          <cell r="D2330">
            <v>0</v>
          </cell>
        </row>
        <row r="2331">
          <cell r="A2331">
            <v>45651</v>
          </cell>
          <cell r="B2331">
            <v>-2276</v>
          </cell>
          <cell r="C2331">
            <v>-8658326</v>
          </cell>
          <cell r="D2331">
            <v>-8658326</v>
          </cell>
        </row>
        <row r="2332">
          <cell r="A2332">
            <v>45652</v>
          </cell>
          <cell r="B2332">
            <v>2050</v>
          </cell>
          <cell r="C2332">
            <v>8616966</v>
          </cell>
          <cell r="D2332">
            <v>8616966</v>
          </cell>
        </row>
        <row r="2333">
          <cell r="A2333">
            <v>45653</v>
          </cell>
          <cell r="B2333">
            <v>0</v>
          </cell>
          <cell r="C2333">
            <v>0</v>
          </cell>
          <cell r="D2333">
            <v>0</v>
          </cell>
        </row>
        <row r="2334">
          <cell r="A2334">
            <v>45654</v>
          </cell>
          <cell r="B2334">
            <v>0</v>
          </cell>
          <cell r="C2334">
            <v>0</v>
          </cell>
          <cell r="D2334">
            <v>0</v>
          </cell>
        </row>
        <row r="2335">
          <cell r="A2335">
            <v>45655</v>
          </cell>
          <cell r="B2335">
            <v>0</v>
          </cell>
          <cell r="C2335">
            <v>0</v>
          </cell>
          <cell r="D2335">
            <v>0</v>
          </cell>
        </row>
        <row r="2336">
          <cell r="A2336">
            <v>45661</v>
          </cell>
          <cell r="B2336">
            <v>0</v>
          </cell>
          <cell r="C2336">
            <v>0</v>
          </cell>
          <cell r="D2336">
            <v>0</v>
          </cell>
        </row>
        <row r="2337">
          <cell r="A2337">
            <v>45662</v>
          </cell>
          <cell r="B2337">
            <v>0</v>
          </cell>
          <cell r="C2337">
            <v>0</v>
          </cell>
          <cell r="D2337">
            <v>0</v>
          </cell>
        </row>
        <row r="2338">
          <cell r="A2338">
            <v>45663</v>
          </cell>
          <cell r="B2338">
            <v>0</v>
          </cell>
          <cell r="C2338">
            <v>0</v>
          </cell>
          <cell r="D2338">
            <v>0</v>
          </cell>
        </row>
        <row r="2339">
          <cell r="A2339">
            <v>45664</v>
          </cell>
          <cell r="B2339">
            <v>0</v>
          </cell>
          <cell r="C2339">
            <v>0</v>
          </cell>
          <cell r="D2339">
            <v>0</v>
          </cell>
        </row>
        <row r="2340">
          <cell r="A2340">
            <v>45665</v>
          </cell>
          <cell r="B2340">
            <v>0</v>
          </cell>
          <cell r="C2340">
            <v>0</v>
          </cell>
          <cell r="D2340">
            <v>0</v>
          </cell>
        </row>
        <row r="2341">
          <cell r="A2341">
            <v>45671</v>
          </cell>
          <cell r="B2341">
            <v>2440041</v>
          </cell>
          <cell r="C2341">
            <v>1309307</v>
          </cell>
          <cell r="D2341">
            <v>1309307</v>
          </cell>
        </row>
        <row r="2342">
          <cell r="A2342">
            <v>45674</v>
          </cell>
          <cell r="B2342">
            <v>0</v>
          </cell>
          <cell r="C2342">
            <v>0</v>
          </cell>
          <cell r="D2342">
            <v>0</v>
          </cell>
        </row>
        <row r="2343">
          <cell r="A2343">
            <v>45675</v>
          </cell>
          <cell r="B2343">
            <v>0</v>
          </cell>
          <cell r="C2343">
            <v>0</v>
          </cell>
          <cell r="D2343">
            <v>0</v>
          </cell>
        </row>
        <row r="2344">
          <cell r="A2344">
            <v>45676</v>
          </cell>
          <cell r="B2344">
            <v>0</v>
          </cell>
          <cell r="C2344">
            <v>0</v>
          </cell>
          <cell r="D2344">
            <v>0</v>
          </cell>
        </row>
        <row r="2345">
          <cell r="A2345">
            <v>45677</v>
          </cell>
          <cell r="B2345">
            <v>0</v>
          </cell>
          <cell r="C2345">
            <v>0</v>
          </cell>
          <cell r="D2345">
            <v>0</v>
          </cell>
        </row>
        <row r="2346">
          <cell r="A2346">
            <v>45678</v>
          </cell>
          <cell r="B2346">
            <v>0</v>
          </cell>
          <cell r="C2346">
            <v>0</v>
          </cell>
          <cell r="D2346">
            <v>0</v>
          </cell>
        </row>
        <row r="2347">
          <cell r="A2347">
            <v>45679</v>
          </cell>
          <cell r="B2347">
            <v>0</v>
          </cell>
          <cell r="C2347">
            <v>0</v>
          </cell>
          <cell r="D2347">
            <v>0</v>
          </cell>
        </row>
        <row r="2348">
          <cell r="A2348">
            <v>45680</v>
          </cell>
          <cell r="B2348">
            <v>0</v>
          </cell>
          <cell r="C2348">
            <v>0</v>
          </cell>
          <cell r="D2348">
            <v>0</v>
          </cell>
        </row>
        <row r="2349">
          <cell r="A2349">
            <v>45681</v>
          </cell>
          <cell r="B2349">
            <v>0</v>
          </cell>
          <cell r="C2349">
            <v>0</v>
          </cell>
          <cell r="D2349">
            <v>0</v>
          </cell>
        </row>
        <row r="2350">
          <cell r="A2350">
            <v>45682</v>
          </cell>
          <cell r="B2350">
            <v>0</v>
          </cell>
          <cell r="C2350">
            <v>0</v>
          </cell>
          <cell r="D2350">
            <v>0</v>
          </cell>
        </row>
        <row r="2351">
          <cell r="A2351">
            <v>45683</v>
          </cell>
          <cell r="B2351">
            <v>0</v>
          </cell>
          <cell r="C2351">
            <v>0</v>
          </cell>
          <cell r="D2351">
            <v>0</v>
          </cell>
        </row>
        <row r="2352">
          <cell r="A2352">
            <v>45684</v>
          </cell>
          <cell r="B2352">
            <v>0</v>
          </cell>
          <cell r="C2352">
            <v>0</v>
          </cell>
          <cell r="D2352">
            <v>0</v>
          </cell>
        </row>
        <row r="2353">
          <cell r="A2353">
            <v>45685</v>
          </cell>
          <cell r="B2353">
            <v>0</v>
          </cell>
          <cell r="C2353">
            <v>0</v>
          </cell>
          <cell r="D2353">
            <v>0</v>
          </cell>
        </row>
        <row r="2354">
          <cell r="A2354">
            <v>45690</v>
          </cell>
          <cell r="B2354">
            <v>0</v>
          </cell>
          <cell r="C2354">
            <v>0</v>
          </cell>
          <cell r="D2354">
            <v>0</v>
          </cell>
        </row>
        <row r="2355">
          <cell r="A2355">
            <v>45691</v>
          </cell>
          <cell r="B2355">
            <v>0</v>
          </cell>
          <cell r="C2355">
            <v>0</v>
          </cell>
          <cell r="D2355">
            <v>0</v>
          </cell>
        </row>
        <row r="2356">
          <cell r="A2356">
            <v>45692</v>
          </cell>
          <cell r="B2356">
            <v>0</v>
          </cell>
          <cell r="C2356">
            <v>0</v>
          </cell>
          <cell r="D2356">
            <v>0</v>
          </cell>
        </row>
        <row r="2357">
          <cell r="A2357">
            <v>45695</v>
          </cell>
          <cell r="B2357">
            <v>0</v>
          </cell>
          <cell r="C2357">
            <v>0</v>
          </cell>
          <cell r="D2357">
            <v>0</v>
          </cell>
        </row>
        <row r="2358">
          <cell r="A2358">
            <v>45696</v>
          </cell>
          <cell r="B2358">
            <v>0</v>
          </cell>
          <cell r="C2358">
            <v>0</v>
          </cell>
          <cell r="D2358">
            <v>0</v>
          </cell>
        </row>
        <row r="2359">
          <cell r="A2359">
            <v>45697</v>
          </cell>
          <cell r="B2359">
            <v>0</v>
          </cell>
          <cell r="C2359">
            <v>0</v>
          </cell>
          <cell r="D2359">
            <v>0</v>
          </cell>
        </row>
        <row r="2360">
          <cell r="A2360">
            <v>45698</v>
          </cell>
          <cell r="B2360">
            <v>0</v>
          </cell>
          <cell r="C2360">
            <v>0</v>
          </cell>
          <cell r="D2360">
            <v>0</v>
          </cell>
        </row>
        <row r="2361">
          <cell r="A2361">
            <v>45699</v>
          </cell>
          <cell r="B2361">
            <v>0</v>
          </cell>
          <cell r="C2361">
            <v>0</v>
          </cell>
          <cell r="D2361">
            <v>0</v>
          </cell>
        </row>
        <row r="2362">
          <cell r="A2362">
            <v>49999</v>
          </cell>
          <cell r="B2362">
            <v>0</v>
          </cell>
          <cell r="C2362">
            <v>0</v>
          </cell>
          <cell r="D236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Debt Info"/>
      <sheetName val="Maturity Chart Data"/>
      <sheetName val="Maturity by Co"/>
    </sheetNames>
    <sheetDataSet>
      <sheetData sheetId="0" refreshError="1"/>
      <sheetData sheetId="1">
        <row r="3">
          <cell r="B3">
            <v>40086</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1"/>
      <sheetName val="A-4"/>
      <sheetName val="B-1"/>
      <sheetName val="B-2"/>
      <sheetName val="B-5"/>
      <sheetName val="B-17"/>
      <sheetName val="C-1"/>
      <sheetName val="C-2"/>
      <sheetName val="C-3"/>
      <sheetName val="C-4"/>
      <sheetName val="C-2 (2)"/>
      <sheetName val="C-18"/>
      <sheetName val="C-23"/>
      <sheetName val="C-44"/>
      <sheetName val="D-1a"/>
      <sheetName val="D-1b"/>
      <sheetName val="D-3"/>
      <sheetName val="ANNUALIZE CTs"/>
      <sheetName val="AMORT CIS UPGRADE"/>
      <sheetName val="AMORTIZE RC EXP"/>
      <sheetName val="AMORTIZE DREDGING"/>
      <sheetName val=" STORM RESV ACCRUAL"/>
      <sheetName val="ANNUALIZE RAIL"/>
      <sheetName val="SR INPUTS"/>
      <sheetName val="CAPSTR"/>
      <sheetName val="JUDY"/>
      <sheetName val="ADJMTS"/>
      <sheetName val="PROFORMA"/>
      <sheetName val="COVERAGE RATIOS"/>
      <sheetName val="REV REQ SUMMARY"/>
      <sheetName val="RORSUMM"/>
      <sheetName val="RORDET"/>
      <sheetName val="TAXCK"/>
      <sheetName val="COS INPUTS"/>
      <sheetName val="EXPFAC"/>
      <sheetName val="Tax Re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8">
          <cell r="B8">
            <v>39790</v>
          </cell>
        </row>
        <row r="10">
          <cell r="B10">
            <v>50279.24</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S"/>
      <sheetName val="Download"/>
      <sheetName val="Reformat Cons"/>
      <sheetName val="DOWNLOAD03"/>
      <sheetName val="Consolidated IS"/>
      <sheetName val="PEC Income Stmt"/>
      <sheetName val="IS Worksheet"/>
      <sheetName val="PEC Budget IS"/>
      <sheetName val="PEC Budg IS WKT"/>
      <sheetName val="Consolidated BS"/>
      <sheetName val="BS Worksheet"/>
      <sheetName val="Page 4"/>
      <sheetName val="&quot;other&quot; RECON"/>
      <sheetName val="181 query"/>
      <sheetName val=" VEHICLE DEPREC"/>
      <sheetName val="CF Pres"/>
      <sheetName val="CF-RANDY"/>
      <sheetName val="CONSOL. CF"/>
      <sheetName val="Estimate"/>
      <sheetName val="Page 1"/>
      <sheetName val="Page 2"/>
      <sheetName val="Page 3"/>
      <sheetName val="Page 5"/>
      <sheetName val="Page 6"/>
      <sheetName val="Page 7"/>
      <sheetName val="Page 8"/>
      <sheetName val="Page 9"/>
      <sheetName val="Page 10"/>
      <sheetName val="Page 11"/>
      <sheetName val="Detail of Int Expense"/>
      <sheetName val="REG. A. L."/>
      <sheetName val="RECONCILATION"/>
      <sheetName val="BUDGET"/>
      <sheetName val="ESOP GOALS"/>
      <sheetName val="2004 cash flow goal"/>
    </sheetNames>
    <sheetDataSet>
      <sheetData sheetId="0"/>
      <sheetData sheetId="1" refreshError="1">
        <row r="1">
          <cell r="B1" t="str">
            <v>2nd DL w/ Taxes and PE &amp; C</v>
          </cell>
        </row>
        <row r="2">
          <cell r="A2" t="str">
            <v>10100</v>
          </cell>
          <cell r="B2" t="str">
            <v>ELECTRIC PLANT IN SERVICE</v>
          </cell>
          <cell r="C2">
            <v>-2091817.99</v>
          </cell>
          <cell r="D2">
            <v>3710015221.0700002</v>
          </cell>
        </row>
        <row r="3">
          <cell r="A3" t="str">
            <v>10102</v>
          </cell>
          <cell r="B3" t="str">
            <v>ARO ASSET COST</v>
          </cell>
          <cell r="C3">
            <v>0</v>
          </cell>
          <cell r="D3">
            <v>89533.69</v>
          </cell>
        </row>
        <row r="4">
          <cell r="A4" t="str">
            <v>101</v>
          </cell>
          <cell r="B4" t="str">
            <v>ACCOUNT TOTAL</v>
          </cell>
          <cell r="C4">
            <v>-2091817.99</v>
          </cell>
          <cell r="D4">
            <v>3710104754.7600002</v>
          </cell>
        </row>
        <row r="5">
          <cell r="A5" t="str">
            <v>10200</v>
          </cell>
          <cell r="B5" t="str">
            <v>ELECTRIC PLANT PURCHASED OR S</v>
          </cell>
          <cell r="C5">
            <v>0</v>
          </cell>
          <cell r="D5">
            <v>0</v>
          </cell>
        </row>
        <row r="6">
          <cell r="A6" t="str">
            <v>102</v>
          </cell>
          <cell r="B6" t="str">
            <v>ACCOUNT TOTAL</v>
          </cell>
          <cell r="C6">
            <v>0</v>
          </cell>
          <cell r="D6">
            <v>0</v>
          </cell>
        </row>
        <row r="7">
          <cell r="A7" t="str">
            <v>10501</v>
          </cell>
          <cell r="B7" t="str">
            <v>COMPARK SUB 428D</v>
          </cell>
          <cell r="C7">
            <v>0</v>
          </cell>
          <cell r="D7">
            <v>726109.22</v>
          </cell>
        </row>
        <row r="8">
          <cell r="A8" t="str">
            <v>10502</v>
          </cell>
          <cell r="B8" t="str">
            <v>BEACON KEY TRANSMISSION R/W</v>
          </cell>
          <cell r="C8">
            <v>0</v>
          </cell>
          <cell r="D8">
            <v>689115.04</v>
          </cell>
        </row>
        <row r="9">
          <cell r="A9" t="str">
            <v>10503</v>
          </cell>
          <cell r="B9" t="str">
            <v>RIVER TO SO. HILLS TRANSM R/W</v>
          </cell>
          <cell r="C9">
            <v>0</v>
          </cell>
          <cell r="D9">
            <v>22127094.280000001</v>
          </cell>
        </row>
        <row r="10">
          <cell r="A10" t="str">
            <v>10504</v>
          </cell>
          <cell r="B10" t="str">
            <v>500/230 KV R/W TO PHOSP AREA</v>
          </cell>
          <cell r="C10">
            <v>0</v>
          </cell>
          <cell r="D10">
            <v>968745.09</v>
          </cell>
        </row>
        <row r="11">
          <cell r="A11" t="str">
            <v>10505</v>
          </cell>
          <cell r="B11" t="str">
            <v>TRANSMISSION SUBSTATION SITES</v>
          </cell>
          <cell r="C11">
            <v>0</v>
          </cell>
          <cell r="D11">
            <v>368966.6</v>
          </cell>
        </row>
        <row r="12">
          <cell r="A12" t="str">
            <v>10506</v>
          </cell>
          <cell r="B12" t="str">
            <v>DISTRIBUTION SUBSTATION SITES</v>
          </cell>
          <cell r="C12">
            <v>13900</v>
          </cell>
          <cell r="D12">
            <v>2310754.13</v>
          </cell>
        </row>
        <row r="13">
          <cell r="A13" t="str">
            <v>10507</v>
          </cell>
          <cell r="B13" t="str">
            <v>BIG BEND BUFFER LAND</v>
          </cell>
          <cell r="C13">
            <v>0</v>
          </cell>
          <cell r="D13">
            <v>1203101.06</v>
          </cell>
        </row>
        <row r="14">
          <cell r="A14" t="str">
            <v>10508</v>
          </cell>
          <cell r="B14" t="str">
            <v>MANGO SUBSTN 421D</v>
          </cell>
          <cell r="C14">
            <v>0</v>
          </cell>
          <cell r="D14">
            <v>735.48</v>
          </cell>
        </row>
        <row r="15">
          <cell r="A15" t="str">
            <v>10509</v>
          </cell>
          <cell r="B15" t="str">
            <v>SILVER DOLLAR SUBSTN 418D</v>
          </cell>
          <cell r="C15">
            <v>1936.46</v>
          </cell>
          <cell r="D15">
            <v>7340.69</v>
          </cell>
        </row>
        <row r="16">
          <cell r="A16" t="str">
            <v>10512</v>
          </cell>
          <cell r="B16" t="str">
            <v>ENGLISH CREEK TRANS &amp; DIST SU</v>
          </cell>
          <cell r="C16">
            <v>4174.4799999999996</v>
          </cell>
          <cell r="D16">
            <v>10464.17</v>
          </cell>
        </row>
        <row r="17">
          <cell r="A17" t="str">
            <v>10513</v>
          </cell>
          <cell r="B17" t="str">
            <v>WILDERNESS TRANS &amp; DIST SUB</v>
          </cell>
          <cell r="C17">
            <v>-10.01</v>
          </cell>
          <cell r="D17">
            <v>184.35</v>
          </cell>
        </row>
        <row r="18">
          <cell r="A18" t="str">
            <v>10514</v>
          </cell>
          <cell r="B18" t="str">
            <v>EAGLE PALM SUBSTN 417D</v>
          </cell>
          <cell r="C18">
            <v>0</v>
          </cell>
          <cell r="D18">
            <v>216.8</v>
          </cell>
        </row>
        <row r="19">
          <cell r="A19" t="str">
            <v>10515</v>
          </cell>
          <cell r="B19" t="str">
            <v>ST RD 672 II - ADDT'L LAND 25</v>
          </cell>
          <cell r="C19">
            <v>0</v>
          </cell>
          <cell r="D19">
            <v>72851.929999999993</v>
          </cell>
        </row>
        <row r="20">
          <cell r="A20" t="str">
            <v>10516</v>
          </cell>
          <cell r="B20" t="str">
            <v>CHAPMAN ADDITION</v>
          </cell>
          <cell r="C20">
            <v>0</v>
          </cell>
          <cell r="D20">
            <v>1000</v>
          </cell>
        </row>
        <row r="21">
          <cell r="A21" t="str">
            <v>10523</v>
          </cell>
          <cell r="B21" t="str">
            <v>OHIO TRANS SUB-ADDL LAND 173T</v>
          </cell>
          <cell r="C21">
            <v>0</v>
          </cell>
          <cell r="D21">
            <v>69143.91</v>
          </cell>
        </row>
        <row r="22">
          <cell r="A22" t="str">
            <v>10524</v>
          </cell>
          <cell r="B22" t="str">
            <v>PEBBLEDALE TRAN SUB-ADDL LAND</v>
          </cell>
          <cell r="C22">
            <v>0</v>
          </cell>
          <cell r="D22">
            <v>52400</v>
          </cell>
        </row>
        <row r="23">
          <cell r="A23" t="str">
            <v>10525</v>
          </cell>
          <cell r="B23" t="str">
            <v>RIVER TRANS SUB-ADDL LAND 89T</v>
          </cell>
          <cell r="C23">
            <v>0</v>
          </cell>
          <cell r="D23">
            <v>1438076.32</v>
          </cell>
        </row>
        <row r="24">
          <cell r="A24" t="str">
            <v>10527</v>
          </cell>
          <cell r="B24" t="str">
            <v>PALM RIVER OPR CTR-ADDL LAND</v>
          </cell>
          <cell r="C24">
            <v>0</v>
          </cell>
          <cell r="D24">
            <v>618703.87</v>
          </cell>
        </row>
        <row r="25">
          <cell r="A25" t="str">
            <v>10528</v>
          </cell>
          <cell r="B25" t="str">
            <v>CASS ST II - ADDT'L LAND 335D</v>
          </cell>
          <cell r="C25">
            <v>0</v>
          </cell>
          <cell r="D25">
            <v>1230234.23</v>
          </cell>
        </row>
        <row r="26">
          <cell r="A26" t="str">
            <v>10529</v>
          </cell>
          <cell r="B26" t="str">
            <v>THORNHILL SUB 316D</v>
          </cell>
          <cell r="C26">
            <v>0</v>
          </cell>
          <cell r="D26">
            <v>66278.45</v>
          </cell>
        </row>
        <row r="27">
          <cell r="A27" t="str">
            <v>10530</v>
          </cell>
          <cell r="B27" t="str">
            <v>SKYWAY 138KV ADD'L LAND 140D</v>
          </cell>
          <cell r="C27">
            <v>0</v>
          </cell>
          <cell r="D27">
            <v>368096.92</v>
          </cell>
        </row>
        <row r="28">
          <cell r="A28" t="str">
            <v>10531</v>
          </cell>
          <cell r="B28" t="str">
            <v>CYPRESS CREEK (298D)</v>
          </cell>
          <cell r="C28">
            <v>0</v>
          </cell>
          <cell r="D28">
            <v>71470.559999999998</v>
          </cell>
        </row>
        <row r="29">
          <cell r="A29" t="str">
            <v>10533</v>
          </cell>
          <cell r="B29" t="str">
            <v>KINGSMILL SUB</v>
          </cell>
          <cell r="C29">
            <v>0</v>
          </cell>
          <cell r="D29">
            <v>505.22</v>
          </cell>
        </row>
        <row r="30">
          <cell r="A30" t="str">
            <v>10536</v>
          </cell>
          <cell r="B30" t="str">
            <v>SUN CITY 100D</v>
          </cell>
          <cell r="C30">
            <v>0</v>
          </cell>
          <cell r="D30">
            <v>13154.91</v>
          </cell>
        </row>
        <row r="31">
          <cell r="A31" t="str">
            <v>10561</v>
          </cell>
          <cell r="B31" t="str">
            <v>LITHIA SWITCHING STATION 374T</v>
          </cell>
          <cell r="C31">
            <v>0</v>
          </cell>
          <cell r="D31">
            <v>87226.57</v>
          </cell>
        </row>
        <row r="32">
          <cell r="A32" t="str">
            <v>10565</v>
          </cell>
          <cell r="B32" t="str">
            <v>49TH STREET SUB #29D</v>
          </cell>
          <cell r="C32">
            <v>0</v>
          </cell>
          <cell r="D32">
            <v>33337.440000000002</v>
          </cell>
        </row>
        <row r="33">
          <cell r="A33" t="str">
            <v>10567</v>
          </cell>
          <cell r="B33" t="str">
            <v>JUNEAU SUBSTATION LAND 83T</v>
          </cell>
          <cell r="C33">
            <v>0</v>
          </cell>
          <cell r="D33">
            <v>106084.49</v>
          </cell>
        </row>
        <row r="34">
          <cell r="A34" t="str">
            <v>10569</v>
          </cell>
          <cell r="B34" t="str">
            <v>WILDERNESS TRANSMISSION SUB S</v>
          </cell>
          <cell r="C34">
            <v>0</v>
          </cell>
          <cell r="D34">
            <v>3865.15</v>
          </cell>
        </row>
        <row r="35">
          <cell r="A35" t="str">
            <v>10570</v>
          </cell>
          <cell r="B35" t="str">
            <v>BIG BEND BUFFER II</v>
          </cell>
          <cell r="C35">
            <v>0</v>
          </cell>
          <cell r="D35">
            <v>39688.82</v>
          </cell>
        </row>
        <row r="36">
          <cell r="A36" t="str">
            <v>10571</v>
          </cell>
          <cell r="B36" t="str">
            <v>CAUSEWAY BLVD. SUB 411D</v>
          </cell>
          <cell r="C36">
            <v>0</v>
          </cell>
          <cell r="D36">
            <v>4520.3</v>
          </cell>
        </row>
        <row r="37">
          <cell r="A37" t="str">
            <v>10573</v>
          </cell>
          <cell r="B37" t="str">
            <v>NORTHWOOD SUBSTN #407D</v>
          </cell>
          <cell r="C37">
            <v>0</v>
          </cell>
          <cell r="D37">
            <v>16162.49</v>
          </cell>
        </row>
        <row r="38">
          <cell r="A38" t="str">
            <v>105</v>
          </cell>
          <cell r="B38" t="str">
            <v>ACCOUNT TOTAL</v>
          </cell>
          <cell r="C38">
            <v>20000.93</v>
          </cell>
          <cell r="D38">
            <v>32705628.489999998</v>
          </cell>
        </row>
        <row r="39">
          <cell r="A39" t="str">
            <v>10600</v>
          </cell>
          <cell r="B39" t="str">
            <v>COMP CONSTRUCTION NOT CLASSFD</v>
          </cell>
          <cell r="C39">
            <v>8887295.7400000002</v>
          </cell>
          <cell r="D39">
            <v>1011300311.97</v>
          </cell>
        </row>
        <row r="40">
          <cell r="A40" t="str">
            <v>106</v>
          </cell>
          <cell r="B40" t="str">
            <v>ACCOUNT TOTAL</v>
          </cell>
          <cell r="C40">
            <v>8887295.7400000002</v>
          </cell>
          <cell r="D40">
            <v>1011300311.97</v>
          </cell>
        </row>
        <row r="41">
          <cell r="A41" t="str">
            <v>10700</v>
          </cell>
          <cell r="B41" t="str">
            <v>CONSTRUCT WORK IN PROGRESS</v>
          </cell>
          <cell r="C41">
            <v>-5921251.75</v>
          </cell>
          <cell r="D41">
            <v>67657412.819999993</v>
          </cell>
        </row>
        <row r="42">
          <cell r="A42" t="str">
            <v>107</v>
          </cell>
          <cell r="B42" t="str">
            <v>ACCOUNT TOTAL</v>
          </cell>
          <cell r="C42">
            <v>-5921251.75</v>
          </cell>
          <cell r="D42">
            <v>67657412.819999993</v>
          </cell>
        </row>
        <row r="43">
          <cell r="A43" t="str">
            <v>10801</v>
          </cell>
          <cell r="B43" t="str">
            <v>ACCUM DEPR ELEC UTIL PLANT</v>
          </cell>
          <cell r="C43">
            <v>-14393813.74</v>
          </cell>
          <cell r="D43">
            <v>-1971767923.8099999</v>
          </cell>
        </row>
        <row r="44">
          <cell r="A44" t="str">
            <v>10802</v>
          </cell>
          <cell r="B44" t="str">
            <v>RETIREMENT WORK IN PROGRESS</v>
          </cell>
          <cell r="C44">
            <v>11156061.210000001</v>
          </cell>
          <cell r="D44">
            <v>428238326.94</v>
          </cell>
        </row>
        <row r="45">
          <cell r="A45" t="str">
            <v>10803</v>
          </cell>
          <cell r="B45" t="str">
            <v>ACCUM ACCRUAL FOR DISMANTLING</v>
          </cell>
          <cell r="C45">
            <v>-665603.83999999997</v>
          </cell>
          <cell r="D45">
            <v>-122111069.45999999</v>
          </cell>
        </row>
        <row r="46">
          <cell r="A46" t="str">
            <v>10804</v>
          </cell>
          <cell r="B46" t="str">
            <v>ACQUIS ADJ SEBRING</v>
          </cell>
          <cell r="C46">
            <v>35284.03</v>
          </cell>
          <cell r="D46">
            <v>-4445787.12</v>
          </cell>
        </row>
        <row r="47">
          <cell r="A47" t="str">
            <v>10805</v>
          </cell>
          <cell r="B47" t="str">
            <v>ACCUM DEPREC - ARO</v>
          </cell>
          <cell r="C47">
            <v>129.97999999999999</v>
          </cell>
          <cell r="D47">
            <v>-44192.09</v>
          </cell>
        </row>
        <row r="48">
          <cell r="A48" t="str">
            <v>10808</v>
          </cell>
          <cell r="B48" t="str">
            <v>NON-ARO COR A/D - DR.</v>
          </cell>
          <cell r="C48">
            <v>1394384</v>
          </cell>
          <cell r="D48">
            <v>408855562</v>
          </cell>
        </row>
        <row r="49">
          <cell r="A49" t="str">
            <v>10809</v>
          </cell>
          <cell r="B49" t="str">
            <v>NON-ARO COR A/D - CR.</v>
          </cell>
          <cell r="C49">
            <v>-1394384</v>
          </cell>
          <cell r="D49">
            <v>-408855562</v>
          </cell>
        </row>
        <row r="50">
          <cell r="A50" t="str">
            <v>108</v>
          </cell>
          <cell r="B50" t="str">
            <v>ACCOUNT TOTAL</v>
          </cell>
          <cell r="C50">
            <v>-3867942.36</v>
          </cell>
          <cell r="D50">
            <v>-1670130645.54</v>
          </cell>
        </row>
        <row r="51">
          <cell r="A51" t="str">
            <v>11100</v>
          </cell>
          <cell r="B51" t="str">
            <v>ACCUM AMORT PLANT IN SERVICE</v>
          </cell>
          <cell r="C51">
            <v>-72457.929999999993</v>
          </cell>
          <cell r="D51">
            <v>-18608893</v>
          </cell>
        </row>
        <row r="52">
          <cell r="A52" t="str">
            <v>111</v>
          </cell>
          <cell r="B52" t="str">
            <v>ACCOUNT TOTAL</v>
          </cell>
          <cell r="C52">
            <v>-72457.929999999993</v>
          </cell>
          <cell r="D52">
            <v>-18608893</v>
          </cell>
        </row>
        <row r="53">
          <cell r="A53" t="str">
            <v>11401</v>
          </cell>
          <cell r="B53" t="str">
            <v>ACQUIS ADJ OUC TRANS LINE</v>
          </cell>
          <cell r="C53">
            <v>-17444.71</v>
          </cell>
          <cell r="D53">
            <v>4239063.58</v>
          </cell>
        </row>
        <row r="54">
          <cell r="A54" t="str">
            <v>11402</v>
          </cell>
          <cell r="B54" t="str">
            <v>ACQUIS ADJ BB TRANS LINE (FPL</v>
          </cell>
          <cell r="C54">
            <v>-2871.56</v>
          </cell>
          <cell r="D54">
            <v>898798.97</v>
          </cell>
        </row>
        <row r="55">
          <cell r="A55" t="str">
            <v>114</v>
          </cell>
          <cell r="B55" t="str">
            <v>ACCOUNT TOTAL</v>
          </cell>
          <cell r="C55">
            <v>-20316.27</v>
          </cell>
          <cell r="D55">
            <v>5137862.55</v>
          </cell>
        </row>
        <row r="56">
          <cell r="A56" t="str">
            <v>12102</v>
          </cell>
          <cell r="B56" t="str">
            <v>PALM RIVER OP SYSTEM-LAND</v>
          </cell>
          <cell r="C56">
            <v>0</v>
          </cell>
          <cell r="D56">
            <v>9188.01</v>
          </cell>
        </row>
        <row r="57">
          <cell r="A57" t="str">
            <v>12103</v>
          </cell>
          <cell r="B57" t="str">
            <v>LAND-WALMART</v>
          </cell>
          <cell r="C57">
            <v>0</v>
          </cell>
          <cell r="D57">
            <v>480109.75</v>
          </cell>
        </row>
        <row r="58">
          <cell r="A58" t="str">
            <v>12106</v>
          </cell>
          <cell r="B58" t="str">
            <v>LAKE LUCERNE SUB</v>
          </cell>
          <cell r="C58">
            <v>0</v>
          </cell>
          <cell r="D58">
            <v>11686.93</v>
          </cell>
        </row>
        <row r="59">
          <cell r="A59" t="str">
            <v>12108</v>
          </cell>
          <cell r="B59" t="str">
            <v>POLK PACKING SUB</v>
          </cell>
          <cell r="C59">
            <v>0</v>
          </cell>
          <cell r="D59">
            <v>2483.4699999999998</v>
          </cell>
        </row>
        <row r="60">
          <cell r="A60" t="str">
            <v>12112</v>
          </cell>
          <cell r="B60" t="str">
            <v>ZAP CAP IN-SERVICE ACCOUNT</v>
          </cell>
          <cell r="C60">
            <v>95977.69</v>
          </cell>
          <cell r="D60">
            <v>3907600.17</v>
          </cell>
        </row>
        <row r="61">
          <cell r="A61" t="str">
            <v>12114</v>
          </cell>
          <cell r="B61" t="str">
            <v>ZAP FOR BUSINESS</v>
          </cell>
          <cell r="C61">
            <v>-7217.3</v>
          </cell>
          <cell r="D61">
            <v>933377.75</v>
          </cell>
        </row>
        <row r="62">
          <cell r="A62" t="str">
            <v>12117</v>
          </cell>
          <cell r="B62" t="str">
            <v>ARTWORK-TECO PLAZA</v>
          </cell>
          <cell r="C62">
            <v>0</v>
          </cell>
          <cell r="D62">
            <v>164280.19</v>
          </cell>
        </row>
        <row r="63">
          <cell r="A63" t="str">
            <v>12126</v>
          </cell>
          <cell r="B63" t="str">
            <v>REST EQUIP - PLAZA / 2002</v>
          </cell>
          <cell r="C63">
            <v>0</v>
          </cell>
          <cell r="D63">
            <v>73932.800000000003</v>
          </cell>
        </row>
        <row r="64">
          <cell r="A64" t="str">
            <v>12127</v>
          </cell>
          <cell r="B64" t="str">
            <v>REST EQUIP - PLAZA / 1999</v>
          </cell>
          <cell r="C64">
            <v>0</v>
          </cell>
          <cell r="D64">
            <v>27539.75</v>
          </cell>
        </row>
        <row r="65">
          <cell r="A65" t="str">
            <v>12141</v>
          </cell>
          <cell r="B65" t="str">
            <v>TAMPA PALMS II</v>
          </cell>
          <cell r="C65">
            <v>0</v>
          </cell>
          <cell r="D65">
            <v>1084.5999999999999</v>
          </cell>
        </row>
        <row r="66">
          <cell r="A66" t="str">
            <v>12142</v>
          </cell>
          <cell r="B66" t="str">
            <v>LAND-DAVIS ISLAND SUB.</v>
          </cell>
          <cell r="C66">
            <v>0</v>
          </cell>
          <cell r="D66">
            <v>328.48</v>
          </cell>
        </row>
        <row r="67">
          <cell r="A67" t="str">
            <v>12143</v>
          </cell>
          <cell r="B67" t="str">
            <v>SO HOOKERS PT 334D</v>
          </cell>
          <cell r="C67">
            <v>0</v>
          </cell>
          <cell r="D67">
            <v>6002.31</v>
          </cell>
        </row>
        <row r="68">
          <cell r="A68" t="str">
            <v>12150</v>
          </cell>
          <cell r="B68" t="str">
            <v>PORT MANATEE</v>
          </cell>
          <cell r="C68">
            <v>0</v>
          </cell>
          <cell r="D68">
            <v>785302.91</v>
          </cell>
        </row>
        <row r="69">
          <cell r="A69" t="str">
            <v>12161</v>
          </cell>
          <cell r="B69" t="str">
            <v>GRANVILLE #19D</v>
          </cell>
          <cell r="C69">
            <v>0</v>
          </cell>
          <cell r="D69">
            <v>282.95999999999998</v>
          </cell>
        </row>
        <row r="70">
          <cell r="A70" t="str">
            <v>12163</v>
          </cell>
          <cell r="B70" t="str">
            <v>OSBORNE #82D</v>
          </cell>
          <cell r="C70">
            <v>0</v>
          </cell>
          <cell r="D70">
            <v>1127.03</v>
          </cell>
        </row>
        <row r="71">
          <cell r="A71" t="str">
            <v>12164</v>
          </cell>
          <cell r="B71" t="str">
            <v>45TH STREET #109D</v>
          </cell>
          <cell r="C71">
            <v>0</v>
          </cell>
          <cell r="D71">
            <v>1008.74</v>
          </cell>
        </row>
        <row r="72">
          <cell r="A72" t="str">
            <v>12165</v>
          </cell>
          <cell r="B72" t="str">
            <v>VAN DYKE TEMP #168</v>
          </cell>
          <cell r="C72">
            <v>0</v>
          </cell>
          <cell r="D72">
            <v>638.48</v>
          </cell>
        </row>
        <row r="73">
          <cell r="A73" t="str">
            <v>121</v>
          </cell>
          <cell r="B73" t="str">
            <v>ACCOUNT TOTAL</v>
          </cell>
          <cell r="C73">
            <v>88760.39</v>
          </cell>
          <cell r="D73">
            <v>6405974.3300000001</v>
          </cell>
        </row>
        <row r="74">
          <cell r="A74" t="str">
            <v>12212</v>
          </cell>
          <cell r="B74" t="str">
            <v>ZAP CAP IN-SERVICE RESERVE AC</v>
          </cell>
          <cell r="C74">
            <v>-18604.689999999999</v>
          </cell>
          <cell r="D74">
            <v>-2313297.9900000002</v>
          </cell>
        </row>
        <row r="75">
          <cell r="A75" t="str">
            <v>12214</v>
          </cell>
          <cell r="B75" t="str">
            <v>ZAP FOR BUSINESS</v>
          </cell>
          <cell r="C75">
            <v>12590.8</v>
          </cell>
          <cell r="D75">
            <v>-494126.39</v>
          </cell>
        </row>
        <row r="76">
          <cell r="A76" t="str">
            <v>12226</v>
          </cell>
          <cell r="B76" t="str">
            <v>DEPR - REST EQUIP / 2002</v>
          </cell>
          <cell r="C76">
            <v>-1232.21</v>
          </cell>
          <cell r="D76">
            <v>-17250.939999999999</v>
          </cell>
        </row>
        <row r="77">
          <cell r="A77" t="str">
            <v>12227</v>
          </cell>
          <cell r="B77" t="str">
            <v>DEPR - REST REMODEL /1999</v>
          </cell>
          <cell r="C77">
            <v>-458.89</v>
          </cell>
          <cell r="D77">
            <v>-27539.77</v>
          </cell>
        </row>
        <row r="78">
          <cell r="A78" t="str">
            <v>122</v>
          </cell>
          <cell r="B78" t="str">
            <v>ACCOUNT TOTAL</v>
          </cell>
          <cell r="C78">
            <v>-7704.99</v>
          </cell>
          <cell r="D78">
            <v>-2852215.09</v>
          </cell>
        </row>
        <row r="79">
          <cell r="A79" t="str">
            <v>12301</v>
          </cell>
          <cell r="B79" t="str">
            <v>INVESTMENT IN ASSOC CO-TERMCO</v>
          </cell>
          <cell r="C79">
            <v>0</v>
          </cell>
          <cell r="D79">
            <v>0</v>
          </cell>
        </row>
        <row r="80">
          <cell r="A80" t="str">
            <v>12302</v>
          </cell>
          <cell r="B80" t="str">
            <v>INVESTMENT IN ASSOC CO-P.E.C.</v>
          </cell>
          <cell r="C80">
            <v>913.31</v>
          </cell>
          <cell r="D80">
            <v>239755.44</v>
          </cell>
        </row>
        <row r="81">
          <cell r="A81" t="str">
            <v>123</v>
          </cell>
          <cell r="B81" t="str">
            <v>ACCOUNT TOTAL</v>
          </cell>
          <cell r="C81">
            <v>913.31</v>
          </cell>
          <cell r="D81">
            <v>239755.44</v>
          </cell>
        </row>
        <row r="82">
          <cell r="A82" t="str">
            <v>12401</v>
          </cell>
          <cell r="B82" t="str">
            <v>ADVANCE- RTO</v>
          </cell>
          <cell r="C82">
            <v>0</v>
          </cell>
          <cell r="D82">
            <v>1000</v>
          </cell>
        </row>
        <row r="83">
          <cell r="A83" t="str">
            <v>124</v>
          </cell>
          <cell r="B83" t="str">
            <v>ACCOUNT TOTAL</v>
          </cell>
          <cell r="C83">
            <v>0</v>
          </cell>
          <cell r="D83">
            <v>1000</v>
          </cell>
        </row>
        <row r="84">
          <cell r="A84" t="str">
            <v>12801</v>
          </cell>
          <cell r="B84" t="str">
            <v>CONTRACT RETENTION</v>
          </cell>
          <cell r="C84">
            <v>0</v>
          </cell>
          <cell r="D84">
            <v>0</v>
          </cell>
        </row>
        <row r="85">
          <cell r="A85" t="str">
            <v>128</v>
          </cell>
          <cell r="B85" t="str">
            <v>ACCOUNT TOTAL</v>
          </cell>
          <cell r="C85">
            <v>0</v>
          </cell>
          <cell r="D85">
            <v>0</v>
          </cell>
        </row>
        <row r="86">
          <cell r="A86" t="str">
            <v>12901</v>
          </cell>
          <cell r="B86" t="str">
            <v>SPECIAL FUNDS</v>
          </cell>
          <cell r="C86">
            <v>0</v>
          </cell>
          <cell r="D86">
            <v>0</v>
          </cell>
        </row>
        <row r="87">
          <cell r="A87" t="str">
            <v>129</v>
          </cell>
          <cell r="B87" t="str">
            <v>ACCOUNT TOTAL</v>
          </cell>
          <cell r="C87">
            <v>0</v>
          </cell>
          <cell r="D87">
            <v>0</v>
          </cell>
        </row>
        <row r="88">
          <cell r="A88" t="str">
            <v>13101</v>
          </cell>
          <cell r="B88" t="str">
            <v>FROM AGENTS (CTC SPEEDPAY AM</v>
          </cell>
          <cell r="C88">
            <v>596209.71</v>
          </cell>
          <cell r="D88">
            <v>1973308.93</v>
          </cell>
        </row>
        <row r="89">
          <cell r="A89" t="str">
            <v>13102</v>
          </cell>
          <cell r="B89" t="str">
            <v>ACH AND WIRES (OPERATING ACCT</v>
          </cell>
          <cell r="C89">
            <v>0</v>
          </cell>
          <cell r="D89">
            <v>109905034.31999999</v>
          </cell>
        </row>
        <row r="90">
          <cell r="A90" t="str">
            <v>13104</v>
          </cell>
          <cell r="B90" t="str">
            <v>FIRST UNION DEPOSITS - DADE C</v>
          </cell>
          <cell r="C90">
            <v>0</v>
          </cell>
          <cell r="D90">
            <v>0</v>
          </cell>
        </row>
        <row r="91">
          <cell r="A91" t="str">
            <v>13105</v>
          </cell>
          <cell r="B91" t="str">
            <v>E-BILL DEPOSIT ACCOUNT</v>
          </cell>
          <cell r="C91">
            <v>26207.82</v>
          </cell>
          <cell r="D91">
            <v>246167.44</v>
          </cell>
        </row>
        <row r="92">
          <cell r="A92" t="str">
            <v>13106</v>
          </cell>
          <cell r="B92" t="str">
            <v>ENCODED DEPOSITS</v>
          </cell>
          <cell r="C92">
            <v>375683.61</v>
          </cell>
          <cell r="D92">
            <v>337749.56</v>
          </cell>
        </row>
        <row r="93">
          <cell r="A93" t="str">
            <v>13107</v>
          </cell>
          <cell r="B93" t="str">
            <v>UNENCODED DEPOSITS</v>
          </cell>
          <cell r="C93">
            <v>501757.83</v>
          </cell>
          <cell r="D93">
            <v>-245073.54</v>
          </cell>
        </row>
        <row r="94">
          <cell r="A94" t="str">
            <v>13108</v>
          </cell>
          <cell r="B94" t="str">
            <v>TEC PAYROLL ACCOUNT</v>
          </cell>
          <cell r="C94">
            <v>88991.51</v>
          </cell>
          <cell r="D94">
            <v>-23650.37</v>
          </cell>
        </row>
        <row r="95">
          <cell r="A95" t="str">
            <v>13109</v>
          </cell>
          <cell r="B95" t="str">
            <v>DEPOSIT REFUND ACCOUNT</v>
          </cell>
          <cell r="C95">
            <v>77452.100000000006</v>
          </cell>
          <cell r="D95">
            <v>-470394.76</v>
          </cell>
        </row>
        <row r="96">
          <cell r="A96" t="str">
            <v>13110</v>
          </cell>
          <cell r="B96" t="str">
            <v>CONSTRUCTION COSTS CREDIT CAR</v>
          </cell>
          <cell r="C96">
            <v>1249.0999999999999</v>
          </cell>
          <cell r="D96">
            <v>-455.21</v>
          </cell>
        </row>
        <row r="97">
          <cell r="A97" t="str">
            <v>13111</v>
          </cell>
          <cell r="B97" t="str">
            <v>DOE GRANT FUND</v>
          </cell>
          <cell r="C97">
            <v>-34000</v>
          </cell>
          <cell r="D97">
            <v>-34000</v>
          </cell>
        </row>
        <row r="98">
          <cell r="A98" t="str">
            <v>13115</v>
          </cell>
          <cell r="B98" t="str">
            <v>CASH-MISC ADJUSTMENTS</v>
          </cell>
          <cell r="C98">
            <v>0</v>
          </cell>
          <cell r="D98">
            <v>0</v>
          </cell>
        </row>
        <row r="99">
          <cell r="A99" t="str">
            <v>13120</v>
          </cell>
          <cell r="B99" t="str">
            <v>ACCOUNTS PAYABLE DISBURSEMENT</v>
          </cell>
          <cell r="C99">
            <v>-2440919.48</v>
          </cell>
          <cell r="D99">
            <v>-6716181.0199999996</v>
          </cell>
        </row>
        <row r="100">
          <cell r="A100" t="str">
            <v>13121</v>
          </cell>
          <cell r="B100" t="str">
            <v>CHASE MANHATTAN INVESTMENT AC</v>
          </cell>
          <cell r="C100">
            <v>0</v>
          </cell>
          <cell r="D100">
            <v>366449.14</v>
          </cell>
        </row>
        <row r="101">
          <cell r="A101" t="str">
            <v>13125</v>
          </cell>
          <cell r="B101" t="str">
            <v>TEC CONCENTRATION ACCOUNT</v>
          </cell>
          <cell r="C101">
            <v>2507524.36</v>
          </cell>
          <cell r="D101">
            <v>-93986255.129999995</v>
          </cell>
        </row>
        <row r="102">
          <cell r="A102" t="str">
            <v>131</v>
          </cell>
          <cell r="B102" t="str">
            <v>ACCOUNT TOTAL</v>
          </cell>
          <cell r="C102">
            <v>1700156.56</v>
          </cell>
          <cell r="D102">
            <v>11352699.359999999</v>
          </cell>
        </row>
        <row r="103">
          <cell r="A103" t="str">
            <v>13401</v>
          </cell>
          <cell r="B103" t="str">
            <v>SPEC DEPOSIT-WATER</v>
          </cell>
          <cell r="C103">
            <v>0</v>
          </cell>
          <cell r="D103">
            <v>1532.52</v>
          </cell>
        </row>
        <row r="104">
          <cell r="A104" t="str">
            <v>13403</v>
          </cell>
          <cell r="B104" t="str">
            <v>SPEC DEPOSIT-OTHER</v>
          </cell>
          <cell r="C104">
            <v>0</v>
          </cell>
          <cell r="D104">
            <v>1850</v>
          </cell>
        </row>
        <row r="105">
          <cell r="A105" t="str">
            <v>13404</v>
          </cell>
          <cell r="B105" t="str">
            <v>SPEC DEPOSIT-CABLE REELS</v>
          </cell>
          <cell r="C105">
            <v>0</v>
          </cell>
          <cell r="D105">
            <v>31212.5</v>
          </cell>
        </row>
        <row r="106">
          <cell r="A106" t="str">
            <v>13406</v>
          </cell>
          <cell r="B106" t="str">
            <v>SPEC DEPOSIT-HILLS CO SOLID W</v>
          </cell>
          <cell r="C106">
            <v>0</v>
          </cell>
          <cell r="D106">
            <v>3400</v>
          </cell>
        </row>
        <row r="107">
          <cell r="A107" t="str">
            <v>13407</v>
          </cell>
          <cell r="B107" t="str">
            <v>SPEC DEPOSIT-TAMPA SOLID WAST</v>
          </cell>
          <cell r="C107">
            <v>0</v>
          </cell>
          <cell r="D107">
            <v>1000</v>
          </cell>
        </row>
        <row r="108">
          <cell r="A108" t="str">
            <v>134</v>
          </cell>
          <cell r="B108" t="str">
            <v>ACCOUNT TOTAL</v>
          </cell>
          <cell r="C108">
            <v>0</v>
          </cell>
          <cell r="D108">
            <v>38995.019999999997</v>
          </cell>
        </row>
        <row r="109">
          <cell r="A109" t="str">
            <v>13501</v>
          </cell>
          <cell r="B109" t="str">
            <v>WORKING FUNDS INTRA-COMPANY</v>
          </cell>
          <cell r="C109">
            <v>0</v>
          </cell>
          <cell r="D109">
            <v>78200.759999999995</v>
          </cell>
        </row>
        <row r="110">
          <cell r="A110" t="str">
            <v>13504</v>
          </cell>
          <cell r="B110" t="str">
            <v>WORKING FUNDS UNITED PARKING</v>
          </cell>
          <cell r="C110">
            <v>0</v>
          </cell>
          <cell r="D110">
            <v>5000</v>
          </cell>
        </row>
        <row r="111">
          <cell r="A111" t="str">
            <v>13505</v>
          </cell>
          <cell r="B111" t="str">
            <v>WORKING FUNDS HILLS TRNS PASS</v>
          </cell>
          <cell r="C111">
            <v>0</v>
          </cell>
          <cell r="D111">
            <v>815.2</v>
          </cell>
        </row>
        <row r="112">
          <cell r="A112" t="str">
            <v>135</v>
          </cell>
          <cell r="B112" t="str">
            <v>ACCOUNT TOTAL</v>
          </cell>
          <cell r="C112">
            <v>0</v>
          </cell>
          <cell r="D112">
            <v>84015.96</v>
          </cell>
        </row>
        <row r="113">
          <cell r="A113" t="str">
            <v>13620</v>
          </cell>
          <cell r="B113" t="str">
            <v>CASH EQUIVALENTS</v>
          </cell>
          <cell r="C113">
            <v>-13410290.41</v>
          </cell>
          <cell r="D113">
            <v>839709.59</v>
          </cell>
        </row>
        <row r="114">
          <cell r="A114" t="str">
            <v>136</v>
          </cell>
          <cell r="B114" t="str">
            <v>ACCOUNT TOTAL</v>
          </cell>
          <cell r="C114">
            <v>-13410290.41</v>
          </cell>
          <cell r="D114">
            <v>839709.59</v>
          </cell>
        </row>
        <row r="115">
          <cell r="A115" t="str">
            <v>14101</v>
          </cell>
          <cell r="B115" t="str">
            <v>NOTES RECEIVABLE - RTO</v>
          </cell>
          <cell r="C115">
            <v>0</v>
          </cell>
          <cell r="D115">
            <v>550000</v>
          </cell>
        </row>
        <row r="116">
          <cell r="A116" t="str">
            <v>141</v>
          </cell>
          <cell r="B116" t="str">
            <v>ACCOUNT TOTAL</v>
          </cell>
          <cell r="C116">
            <v>0</v>
          </cell>
          <cell r="D116">
            <v>550000</v>
          </cell>
        </row>
        <row r="117">
          <cell r="A117" t="str">
            <v>14201</v>
          </cell>
          <cell r="B117" t="str">
            <v>DEFERRED LEVELIZED RECEIVABLE</v>
          </cell>
          <cell r="C117">
            <v>2497522.89</v>
          </cell>
          <cell r="D117">
            <v>-2601163.48</v>
          </cell>
        </row>
        <row r="118">
          <cell r="A118" t="str">
            <v>14202</v>
          </cell>
          <cell r="B118" t="str">
            <v>CUST ACCT REC REGULAR</v>
          </cell>
          <cell r="C118">
            <v>14502960.439999999</v>
          </cell>
          <cell r="D118">
            <v>135126792.36000001</v>
          </cell>
        </row>
        <row r="119">
          <cell r="A119" t="str">
            <v>14203</v>
          </cell>
          <cell r="B119" t="str">
            <v>A/R  SECURITY LIGHTING</v>
          </cell>
          <cell r="C119">
            <v>-2236.19</v>
          </cell>
          <cell r="D119">
            <v>344335.91</v>
          </cell>
        </row>
        <row r="120">
          <cell r="A120" t="str">
            <v>142</v>
          </cell>
          <cell r="B120" t="str">
            <v>ACCOUNT TOTAL</v>
          </cell>
          <cell r="C120">
            <v>16998247.140000001</v>
          </cell>
          <cell r="D120">
            <v>132869964.79000001</v>
          </cell>
        </row>
        <row r="121">
          <cell r="A121" t="str">
            <v>14301</v>
          </cell>
          <cell r="B121" t="str">
            <v>OTHER ACCT REC</v>
          </cell>
          <cell r="C121">
            <v>-128745.84</v>
          </cell>
          <cell r="D121">
            <v>3371744.25</v>
          </cell>
        </row>
        <row r="122">
          <cell r="A122" t="str">
            <v>14303</v>
          </cell>
          <cell r="B122" t="str">
            <v>EMPLOYEE LOAN REC-EX-EMPLOYEE</v>
          </cell>
          <cell r="C122">
            <v>0</v>
          </cell>
          <cell r="D122">
            <v>0</v>
          </cell>
        </row>
        <row r="123">
          <cell r="A123" t="str">
            <v>14305</v>
          </cell>
          <cell r="B123" t="str">
            <v>ACCTS REC-EMPLOYEE PURCH</v>
          </cell>
          <cell r="C123">
            <v>2454.29</v>
          </cell>
          <cell r="D123">
            <v>12370.31</v>
          </cell>
        </row>
        <row r="124">
          <cell r="A124" t="str">
            <v>14306</v>
          </cell>
          <cell r="B124" t="str">
            <v>ESOP 1/2 % EMPLOYEE CONTRIBUT</v>
          </cell>
          <cell r="C124">
            <v>0</v>
          </cell>
          <cell r="D124">
            <v>0</v>
          </cell>
        </row>
        <row r="125">
          <cell r="A125" t="str">
            <v>14311</v>
          </cell>
          <cell r="B125" t="str">
            <v>INTERCHG RECV LAKELAND</v>
          </cell>
          <cell r="C125">
            <v>7800</v>
          </cell>
          <cell r="D125">
            <v>7800</v>
          </cell>
        </row>
        <row r="126">
          <cell r="A126" t="str">
            <v>14312</v>
          </cell>
          <cell r="B126" t="str">
            <v>INTERCHG RECV FLA POWER CORP</v>
          </cell>
          <cell r="C126">
            <v>-1731727.01</v>
          </cell>
          <cell r="D126">
            <v>1745933.28</v>
          </cell>
        </row>
        <row r="127">
          <cell r="A127" t="str">
            <v>14313</v>
          </cell>
          <cell r="B127" t="str">
            <v>INTERCHG RECV FLA PWR &amp; LIGHT</v>
          </cell>
          <cell r="C127">
            <v>1737606</v>
          </cell>
          <cell r="D127">
            <v>26870</v>
          </cell>
        </row>
        <row r="128">
          <cell r="A128" t="str">
            <v>14314</v>
          </cell>
          <cell r="B128" t="str">
            <v>INTERCHG RECV ORLANDO</v>
          </cell>
          <cell r="C128">
            <v>402116.8</v>
          </cell>
          <cell r="D128">
            <v>0</v>
          </cell>
        </row>
        <row r="129">
          <cell r="A129" t="str">
            <v>14315</v>
          </cell>
          <cell r="B129" t="str">
            <v>INTERCHG RECV NP ENERGY</v>
          </cell>
          <cell r="C129">
            <v>0</v>
          </cell>
          <cell r="D129">
            <v>0</v>
          </cell>
        </row>
        <row r="130">
          <cell r="A130" t="str">
            <v>14316</v>
          </cell>
          <cell r="B130" t="str">
            <v>INTERCHG RECV HOMESTEAD</v>
          </cell>
          <cell r="C130">
            <v>0</v>
          </cell>
          <cell r="D130">
            <v>0</v>
          </cell>
        </row>
        <row r="131">
          <cell r="A131" t="str">
            <v>14317</v>
          </cell>
          <cell r="B131" t="str">
            <v>INTERCHG RECV LAKEWORTH</v>
          </cell>
          <cell r="C131">
            <v>0</v>
          </cell>
          <cell r="D131">
            <v>0</v>
          </cell>
        </row>
        <row r="132">
          <cell r="A132" t="str">
            <v>14318</v>
          </cell>
          <cell r="B132" t="str">
            <v>INTERCHG RECV THE ENERGY AUTH</v>
          </cell>
          <cell r="C132">
            <v>16169.84</v>
          </cell>
          <cell r="D132">
            <v>21795.1</v>
          </cell>
        </row>
        <row r="133">
          <cell r="A133" t="str">
            <v>14319</v>
          </cell>
          <cell r="B133" t="str">
            <v>INTERCHG RECV FT PIERCE</v>
          </cell>
          <cell r="C133">
            <v>0</v>
          </cell>
          <cell r="D133">
            <v>0</v>
          </cell>
        </row>
        <row r="134">
          <cell r="A134" t="str">
            <v>14320</v>
          </cell>
          <cell r="B134" t="str">
            <v>INTERCHG RECV GAINESVILLE</v>
          </cell>
          <cell r="C134">
            <v>0</v>
          </cell>
          <cell r="D134">
            <v>0</v>
          </cell>
        </row>
        <row r="135">
          <cell r="A135" t="str">
            <v>14321</v>
          </cell>
          <cell r="B135" t="str">
            <v>INTERCHG RECV TALLAHASSEE</v>
          </cell>
          <cell r="C135">
            <v>-2108</v>
          </cell>
          <cell r="D135">
            <v>2120</v>
          </cell>
        </row>
        <row r="136">
          <cell r="A136" t="str">
            <v>14322</v>
          </cell>
          <cell r="B136" t="str">
            <v>INTERCHG RECV NEW SMYRNA BEAC</v>
          </cell>
          <cell r="C136">
            <v>0</v>
          </cell>
          <cell r="D136">
            <v>0</v>
          </cell>
        </row>
        <row r="137">
          <cell r="A137" t="str">
            <v>14323</v>
          </cell>
          <cell r="B137" t="str">
            <v>INTERCHG RECV SEBRING</v>
          </cell>
          <cell r="C137">
            <v>0</v>
          </cell>
          <cell r="D137">
            <v>0</v>
          </cell>
        </row>
        <row r="138">
          <cell r="A138" t="str">
            <v>14324</v>
          </cell>
          <cell r="B138" t="str">
            <v>INTERCHG RECV KISSIMMEE</v>
          </cell>
          <cell r="C138">
            <v>0</v>
          </cell>
          <cell r="D138">
            <v>0</v>
          </cell>
        </row>
        <row r="139">
          <cell r="A139" t="str">
            <v>14325</v>
          </cell>
          <cell r="B139" t="str">
            <v>INTERCHG RECV ST CLOUD</v>
          </cell>
          <cell r="C139">
            <v>-384350.8</v>
          </cell>
          <cell r="D139">
            <v>411586</v>
          </cell>
        </row>
        <row r="140">
          <cell r="A140" t="str">
            <v>14326</v>
          </cell>
          <cell r="B140" t="str">
            <v>INTERCHG RECV FLA MUN POWER A</v>
          </cell>
          <cell r="C140">
            <v>0</v>
          </cell>
          <cell r="D140">
            <v>0</v>
          </cell>
        </row>
        <row r="141">
          <cell r="A141" t="str">
            <v>14327</v>
          </cell>
          <cell r="B141" t="str">
            <v>INTERCHG RECV SEMINOLE</v>
          </cell>
          <cell r="C141">
            <v>23834.73</v>
          </cell>
          <cell r="D141">
            <v>387374.66</v>
          </cell>
        </row>
        <row r="142">
          <cell r="A142" t="str">
            <v>14328</v>
          </cell>
          <cell r="B142" t="str">
            <v>INTERCHG RECV STARKE</v>
          </cell>
          <cell r="C142">
            <v>0</v>
          </cell>
          <cell r="D142">
            <v>0</v>
          </cell>
        </row>
        <row r="143">
          <cell r="A143" t="str">
            <v>14329</v>
          </cell>
          <cell r="B143" t="str">
            <v>INTERCHG RECV GROSS RECPT TAX</v>
          </cell>
          <cell r="C143">
            <v>0</v>
          </cell>
          <cell r="D143">
            <v>0</v>
          </cell>
        </row>
        <row r="144">
          <cell r="A144" t="str">
            <v>14330</v>
          </cell>
          <cell r="B144" t="str">
            <v>INTERCHG RECV KEY WEST</v>
          </cell>
          <cell r="C144">
            <v>0</v>
          </cell>
          <cell r="D144">
            <v>0</v>
          </cell>
        </row>
        <row r="145">
          <cell r="A145" t="str">
            <v>14331</v>
          </cell>
          <cell r="B145" t="str">
            <v>INTERCHG RECV REEDY CREEK</v>
          </cell>
          <cell r="C145">
            <v>11053.4</v>
          </cell>
          <cell r="D145">
            <v>539313.4</v>
          </cell>
        </row>
        <row r="146">
          <cell r="A146" t="str">
            <v>14332</v>
          </cell>
          <cell r="B146" t="str">
            <v>INTERCHG RECV WAUCHULA</v>
          </cell>
          <cell r="C146">
            <v>372.12</v>
          </cell>
          <cell r="D146">
            <v>355448.4</v>
          </cell>
        </row>
        <row r="147">
          <cell r="A147" t="str">
            <v>14333</v>
          </cell>
          <cell r="B147" t="str">
            <v>INTERCHG REC OGLETHORPE</v>
          </cell>
          <cell r="C147">
            <v>0</v>
          </cell>
          <cell r="D147">
            <v>0</v>
          </cell>
        </row>
        <row r="148">
          <cell r="A148" t="str">
            <v>14334</v>
          </cell>
          <cell r="B148" t="str">
            <v>INTERCHG RECV FT MEADE</v>
          </cell>
          <cell r="C148">
            <v>8056.37</v>
          </cell>
          <cell r="D148">
            <v>261221.47</v>
          </cell>
        </row>
        <row r="149">
          <cell r="A149" t="str">
            <v>14335</v>
          </cell>
          <cell r="B149" t="str">
            <v>INTERCHG RECV TENN VALLEY AUT</v>
          </cell>
          <cell r="C149">
            <v>0</v>
          </cell>
          <cell r="D149">
            <v>0</v>
          </cell>
        </row>
        <row r="150">
          <cell r="A150" t="str">
            <v>14336</v>
          </cell>
          <cell r="B150" t="str">
            <v>INTERCHG RECV SOUTHERN COMPAN</v>
          </cell>
          <cell r="C150">
            <v>0</v>
          </cell>
          <cell r="D150">
            <v>0</v>
          </cell>
        </row>
        <row r="151">
          <cell r="A151" t="str">
            <v>14337</v>
          </cell>
          <cell r="B151" t="str">
            <v>INTERCHG RECV GEORGIA POWER</v>
          </cell>
          <cell r="C151">
            <v>0</v>
          </cell>
          <cell r="D151">
            <v>0</v>
          </cell>
        </row>
        <row r="152">
          <cell r="A152" t="str">
            <v>14338</v>
          </cell>
          <cell r="B152" t="str">
            <v>INTERCHG RECV AUBURNDALE PWR</v>
          </cell>
          <cell r="C152">
            <v>400893.66</v>
          </cell>
          <cell r="D152">
            <v>622516.81000000006</v>
          </cell>
        </row>
        <row r="153">
          <cell r="A153" t="str">
            <v>14339</v>
          </cell>
          <cell r="B153" t="str">
            <v>INTERCHANGE RECV. SONAT POWER</v>
          </cell>
          <cell r="C153">
            <v>0</v>
          </cell>
          <cell r="D153">
            <v>0</v>
          </cell>
        </row>
        <row r="154">
          <cell r="A154" t="str">
            <v>14340</v>
          </cell>
          <cell r="B154" t="str">
            <v>A/R EMPLOYEE PAYROLL ADVANCES</v>
          </cell>
          <cell r="C154">
            <v>0</v>
          </cell>
          <cell r="D154">
            <v>-2098</v>
          </cell>
        </row>
        <row r="155">
          <cell r="A155" t="str">
            <v>14341</v>
          </cell>
          <cell r="B155" t="str">
            <v>INTERCHG RECV KOCH.</v>
          </cell>
          <cell r="C155">
            <v>0</v>
          </cell>
          <cell r="D155">
            <v>0</v>
          </cell>
        </row>
        <row r="156">
          <cell r="A156" t="str">
            <v>14342</v>
          </cell>
          <cell r="B156" t="str">
            <v>INTERCHG RECV MORGAN STANLEY</v>
          </cell>
          <cell r="C156">
            <v>0</v>
          </cell>
          <cell r="D156">
            <v>0</v>
          </cell>
        </row>
        <row r="157">
          <cell r="A157" t="str">
            <v>14343</v>
          </cell>
          <cell r="B157" t="str">
            <v>INTERCHG RECV AQUILA ENERGY M</v>
          </cell>
          <cell r="C157">
            <v>0</v>
          </cell>
          <cell r="D157">
            <v>0</v>
          </cell>
        </row>
        <row r="158">
          <cell r="A158" t="str">
            <v>14344</v>
          </cell>
          <cell r="B158" t="str">
            <v>INTERCHG RECV RELIANT ENERGY</v>
          </cell>
          <cell r="C158">
            <v>0</v>
          </cell>
          <cell r="D158">
            <v>0</v>
          </cell>
        </row>
        <row r="159">
          <cell r="A159" t="str">
            <v>14345</v>
          </cell>
          <cell r="B159" t="str">
            <v>INTERCHG RECV CARGIL-ALLIANT,</v>
          </cell>
          <cell r="C159">
            <v>0</v>
          </cell>
          <cell r="D159">
            <v>-36843.74</v>
          </cell>
        </row>
        <row r="160">
          <cell r="A160" t="str">
            <v>14346</v>
          </cell>
          <cell r="B160" t="str">
            <v>A/R CARGILL FERTILIZER</v>
          </cell>
          <cell r="C160">
            <v>0</v>
          </cell>
          <cell r="D160">
            <v>0</v>
          </cell>
        </row>
        <row r="161">
          <cell r="A161" t="str">
            <v>14347</v>
          </cell>
          <cell r="B161" t="str">
            <v>INTERCHG RECV DUKE</v>
          </cell>
          <cell r="C161">
            <v>0</v>
          </cell>
          <cell r="D161">
            <v>0</v>
          </cell>
        </row>
        <row r="162">
          <cell r="A162" t="str">
            <v>14348</v>
          </cell>
          <cell r="B162" t="str">
            <v>INTERCHG RECV CORAL ENERGY</v>
          </cell>
          <cell r="C162">
            <v>0</v>
          </cell>
          <cell r="D162">
            <v>0</v>
          </cell>
        </row>
        <row r="163">
          <cell r="A163" t="str">
            <v>14349</v>
          </cell>
          <cell r="B163" t="str">
            <v>INTERCHG RECV ENRON</v>
          </cell>
          <cell r="C163">
            <v>0</v>
          </cell>
          <cell r="D163">
            <v>0</v>
          </cell>
        </row>
        <row r="164">
          <cell r="A164" t="str">
            <v>14350</v>
          </cell>
          <cell r="B164" t="str">
            <v>INTERCHANGE RECV IMC</v>
          </cell>
          <cell r="C164">
            <v>-69.400000000000006</v>
          </cell>
          <cell r="D164">
            <v>0</v>
          </cell>
        </row>
        <row r="165">
          <cell r="A165" t="str">
            <v>14352</v>
          </cell>
          <cell r="B165" t="str">
            <v>M &amp; S RETURNED TO VENDOR</v>
          </cell>
          <cell r="C165">
            <v>6577.01</v>
          </cell>
          <cell r="D165">
            <v>33933.199999999997</v>
          </cell>
        </row>
        <row r="166">
          <cell r="A166" t="str">
            <v>14360</v>
          </cell>
          <cell r="B166" t="str">
            <v>INTERCHANGE RECV EL PASO</v>
          </cell>
          <cell r="C166">
            <v>0</v>
          </cell>
          <cell r="D166">
            <v>0</v>
          </cell>
        </row>
        <row r="167">
          <cell r="A167" t="str">
            <v>14364</v>
          </cell>
          <cell r="B167" t="str">
            <v>NATURAL GAS - BOOK OUT REC.</v>
          </cell>
          <cell r="C167">
            <v>0</v>
          </cell>
          <cell r="D167">
            <v>0</v>
          </cell>
        </row>
        <row r="168">
          <cell r="A168" t="str">
            <v>14365</v>
          </cell>
          <cell r="B168" t="str">
            <v>INTERCHG RECV CAROLINA POWER</v>
          </cell>
          <cell r="C168">
            <v>0</v>
          </cell>
          <cell r="D168">
            <v>0</v>
          </cell>
        </row>
        <row r="169">
          <cell r="A169" t="str">
            <v>14366</v>
          </cell>
          <cell r="B169" t="str">
            <v>INTERCHG RECV CONOCO</v>
          </cell>
          <cell r="C169">
            <v>0</v>
          </cell>
          <cell r="D169">
            <v>0</v>
          </cell>
        </row>
        <row r="170">
          <cell r="A170" t="str">
            <v>14367</v>
          </cell>
          <cell r="B170" t="str">
            <v>INTERCHG RECV DYNEGY POWER</v>
          </cell>
          <cell r="C170">
            <v>0</v>
          </cell>
          <cell r="D170">
            <v>0</v>
          </cell>
        </row>
        <row r="171">
          <cell r="A171" t="str">
            <v>143</v>
          </cell>
          <cell r="B171" t="str">
            <v>ACCOUNT TOTAL</v>
          </cell>
          <cell r="C171">
            <v>369933.17</v>
          </cell>
          <cell r="D171">
            <v>7761085.1399999997</v>
          </cell>
        </row>
        <row r="172">
          <cell r="A172" t="str">
            <v>14400</v>
          </cell>
          <cell r="B172" t="str">
            <v>ACCUM PROV FOR UNCOLL ACCTS</v>
          </cell>
          <cell r="C172">
            <v>-103281.83</v>
          </cell>
          <cell r="D172">
            <v>-758596.84</v>
          </cell>
        </row>
        <row r="173">
          <cell r="A173" t="str">
            <v>14422</v>
          </cell>
          <cell r="B173" t="str">
            <v>BAD DEBT RESERVE ADJUSTMENT</v>
          </cell>
          <cell r="C173">
            <v>0</v>
          </cell>
          <cell r="D173">
            <v>-159740.74</v>
          </cell>
        </row>
        <row r="174">
          <cell r="A174" t="str">
            <v>144</v>
          </cell>
          <cell r="B174" t="str">
            <v>ACCOUNT TOTAL</v>
          </cell>
          <cell r="C174">
            <v>-103281.83</v>
          </cell>
          <cell r="D174">
            <v>-918337.58</v>
          </cell>
        </row>
        <row r="175">
          <cell r="A175" t="str">
            <v>14603</v>
          </cell>
          <cell r="B175" t="str">
            <v>A/R ASSOC CO TECO PROPERTIES</v>
          </cell>
          <cell r="C175">
            <v>2907.21</v>
          </cell>
          <cell r="D175">
            <v>8356.57</v>
          </cell>
        </row>
        <row r="176">
          <cell r="A176" t="str">
            <v>14604</v>
          </cell>
          <cell r="B176" t="str">
            <v>A/R ASSOC CO TECO BULK TERMIN</v>
          </cell>
          <cell r="C176">
            <v>32.229999999999997</v>
          </cell>
          <cell r="D176">
            <v>928.61</v>
          </cell>
        </row>
        <row r="177">
          <cell r="A177" t="str">
            <v>14605</v>
          </cell>
          <cell r="B177" t="str">
            <v>A/R ASSOC CO TECO BARGE LINE</v>
          </cell>
          <cell r="C177">
            <v>11</v>
          </cell>
          <cell r="D177">
            <v>108.5</v>
          </cell>
        </row>
        <row r="178">
          <cell r="A178" t="str">
            <v>14606</v>
          </cell>
          <cell r="B178" t="str">
            <v>A/R ASSOC CO TECO OCEAN SHIPP</v>
          </cell>
          <cell r="C178">
            <v>10007.780000000001</v>
          </cell>
          <cell r="D178">
            <v>101066.96</v>
          </cell>
        </row>
        <row r="179">
          <cell r="A179" t="str">
            <v>14608</v>
          </cell>
          <cell r="B179" t="str">
            <v>A/R ASSOC CO TECO STEVEDORING</v>
          </cell>
          <cell r="C179">
            <v>0</v>
          </cell>
          <cell r="D179">
            <v>0</v>
          </cell>
        </row>
        <row r="180">
          <cell r="A180" t="str">
            <v>14609</v>
          </cell>
          <cell r="B180" t="str">
            <v>A/R ASSOC CO TECO ENERGY</v>
          </cell>
          <cell r="C180">
            <v>-28854.29</v>
          </cell>
          <cell r="D180">
            <v>730966.31</v>
          </cell>
        </row>
        <row r="181">
          <cell r="A181" t="str">
            <v>14610</v>
          </cell>
          <cell r="B181" t="str">
            <v>A/R ASSOC CO TECO TRANS &amp; TRA</v>
          </cell>
          <cell r="C181">
            <v>10595.94</v>
          </cell>
          <cell r="D181">
            <v>243316.7</v>
          </cell>
        </row>
        <row r="182">
          <cell r="A182" t="str">
            <v>14611</v>
          </cell>
          <cell r="B182" t="str">
            <v>A/R ASSOC CO TECO COAL CORP</v>
          </cell>
          <cell r="C182">
            <v>15247.3</v>
          </cell>
          <cell r="D182">
            <v>30576.04</v>
          </cell>
        </row>
        <row r="183">
          <cell r="A183" t="str">
            <v>14615</v>
          </cell>
          <cell r="B183" t="str">
            <v>A/R TECO PROP BUS DEV COSTS</v>
          </cell>
          <cell r="C183">
            <v>0</v>
          </cell>
          <cell r="D183">
            <v>0</v>
          </cell>
        </row>
        <row r="184">
          <cell r="A184" t="str">
            <v>14616</v>
          </cell>
          <cell r="B184" t="str">
            <v>A/R ASSOC CO  P.E.C</v>
          </cell>
          <cell r="C184">
            <v>87678.96</v>
          </cell>
          <cell r="D184">
            <v>96288.58</v>
          </cell>
        </row>
        <row r="185">
          <cell r="A185" t="str">
            <v>14618</v>
          </cell>
          <cell r="B185" t="str">
            <v>A/R ASSOC CO TECO FINANCE</v>
          </cell>
          <cell r="C185">
            <v>0</v>
          </cell>
          <cell r="D185">
            <v>0</v>
          </cell>
        </row>
        <row r="186">
          <cell r="A186" t="str">
            <v>14620</v>
          </cell>
          <cell r="B186" t="str">
            <v>A/R TECO ENERGY DONATIONS</v>
          </cell>
          <cell r="C186">
            <v>0</v>
          </cell>
          <cell r="D186">
            <v>0</v>
          </cell>
        </row>
        <row r="187">
          <cell r="A187" t="str">
            <v>14621</v>
          </cell>
          <cell r="B187" t="str">
            <v>A/R HPP INTERCHANGE</v>
          </cell>
          <cell r="C187">
            <v>0</v>
          </cell>
          <cell r="D187">
            <v>-2483.64</v>
          </cell>
        </row>
        <row r="188">
          <cell r="A188" t="str">
            <v>14622</v>
          </cell>
          <cell r="B188" t="str">
            <v>A/R ASSOC CO TPS - SAN JOSE P</v>
          </cell>
          <cell r="C188">
            <v>0</v>
          </cell>
          <cell r="D188">
            <v>0</v>
          </cell>
        </row>
        <row r="189">
          <cell r="A189" t="str">
            <v>14623</v>
          </cell>
          <cell r="B189" t="str">
            <v>A/R ASSOC CO TECO POWER SERVI</v>
          </cell>
          <cell r="C189">
            <v>-478422.72</v>
          </cell>
          <cell r="D189">
            <v>126434.03</v>
          </cell>
        </row>
        <row r="190">
          <cell r="A190" t="str">
            <v>14624</v>
          </cell>
          <cell r="B190" t="str">
            <v>A/R TERMCO</v>
          </cell>
          <cell r="C190">
            <v>0</v>
          </cell>
          <cell r="D190">
            <v>30</v>
          </cell>
        </row>
        <row r="191">
          <cell r="A191" t="str">
            <v>14625</v>
          </cell>
          <cell r="B191" t="str">
            <v>A/R TECO ENERGY SOURCE</v>
          </cell>
          <cell r="C191">
            <v>860.4</v>
          </cell>
          <cell r="D191">
            <v>1280.97</v>
          </cell>
        </row>
        <row r="192">
          <cell r="A192" t="str">
            <v>14626</v>
          </cell>
          <cell r="B192" t="str">
            <v>A/R ENERGY NONALLOCABLE COSTS</v>
          </cell>
          <cell r="C192">
            <v>0</v>
          </cell>
          <cell r="D192">
            <v>0</v>
          </cell>
        </row>
        <row r="193">
          <cell r="A193" t="str">
            <v>14627</v>
          </cell>
          <cell r="B193" t="str">
            <v>A/R TWG - MERCHANT</v>
          </cell>
          <cell r="C193">
            <v>351915.21</v>
          </cell>
          <cell r="D193">
            <v>581943.68999999994</v>
          </cell>
        </row>
        <row r="194">
          <cell r="A194" t="str">
            <v>14628</v>
          </cell>
          <cell r="B194" t="str">
            <v>A/R HPP OPERATIONS</v>
          </cell>
          <cell r="C194">
            <v>-33992.33</v>
          </cell>
          <cell r="D194">
            <v>13681.09</v>
          </cell>
        </row>
        <row r="195">
          <cell r="A195" t="str">
            <v>14629</v>
          </cell>
          <cell r="B195" t="str">
            <v>A/R TWG - NON-MERCHANT</v>
          </cell>
          <cell r="C195">
            <v>41961.37</v>
          </cell>
          <cell r="D195">
            <v>50289.67</v>
          </cell>
        </row>
        <row r="196">
          <cell r="A196" t="str">
            <v>14630</v>
          </cell>
          <cell r="B196" t="str">
            <v>A/R ASSOC CO TPS DELL OPERATI</v>
          </cell>
          <cell r="C196">
            <v>0</v>
          </cell>
          <cell r="D196">
            <v>0</v>
          </cell>
        </row>
        <row r="197">
          <cell r="A197" t="str">
            <v>14631</v>
          </cell>
          <cell r="B197" t="str">
            <v>A/R ASSOC CO TPS MCADAMS OPER</v>
          </cell>
          <cell r="C197">
            <v>0</v>
          </cell>
          <cell r="D197">
            <v>0</v>
          </cell>
        </row>
        <row r="198">
          <cell r="A198" t="str">
            <v>14632</v>
          </cell>
          <cell r="B198" t="str">
            <v>A/R ASSOC CO TPS ARKANSAS OPE</v>
          </cell>
          <cell r="C198">
            <v>0</v>
          </cell>
          <cell r="D198">
            <v>0</v>
          </cell>
        </row>
        <row r="199">
          <cell r="A199" t="str">
            <v>14633</v>
          </cell>
          <cell r="B199" t="str">
            <v>A/R ASSOC CO TPS ARIZONA OPER</v>
          </cell>
          <cell r="C199">
            <v>0</v>
          </cell>
          <cell r="D199">
            <v>0</v>
          </cell>
        </row>
        <row r="200">
          <cell r="A200" t="str">
            <v>14634</v>
          </cell>
          <cell r="B200" t="str">
            <v>A/R PRIOR ENERGY</v>
          </cell>
          <cell r="C200">
            <v>0</v>
          </cell>
          <cell r="D200">
            <v>1389.81</v>
          </cell>
        </row>
        <row r="201">
          <cell r="A201" t="str">
            <v>14635</v>
          </cell>
          <cell r="B201" t="str">
            <v>A/R TCAE PROJECT/GUATEMALA</v>
          </cell>
          <cell r="C201">
            <v>0</v>
          </cell>
          <cell r="D201">
            <v>-1400.63</v>
          </cell>
        </row>
        <row r="202">
          <cell r="A202" t="str">
            <v>14636</v>
          </cell>
          <cell r="B202" t="str">
            <v>A/R TECO ENERGY SERVICES</v>
          </cell>
          <cell r="C202">
            <v>-25189.93</v>
          </cell>
          <cell r="D202">
            <v>51.03</v>
          </cell>
        </row>
        <row r="203">
          <cell r="A203" t="str">
            <v>14637</v>
          </cell>
          <cell r="B203" t="str">
            <v>BCH O &amp; M</v>
          </cell>
          <cell r="C203">
            <v>13066.54</v>
          </cell>
          <cell r="D203">
            <v>38090.400000000001</v>
          </cell>
        </row>
        <row r="204">
          <cell r="A204" t="str">
            <v>14638</v>
          </cell>
          <cell r="B204" t="str">
            <v>CONSERV - COCOA BEACH</v>
          </cell>
          <cell r="C204">
            <v>0</v>
          </cell>
          <cell r="D204">
            <v>0</v>
          </cell>
        </row>
        <row r="205">
          <cell r="A205" t="str">
            <v>14639</v>
          </cell>
          <cell r="B205" t="str">
            <v>CONSERV - SUNRISE</v>
          </cell>
          <cell r="C205">
            <v>0</v>
          </cell>
          <cell r="D205">
            <v>0</v>
          </cell>
        </row>
        <row r="206">
          <cell r="A206" t="str">
            <v>14641</v>
          </cell>
          <cell r="B206" t="str">
            <v>A/R ASSOC CO TECO SOLUTIONS</v>
          </cell>
          <cell r="C206">
            <v>1800</v>
          </cell>
          <cell r="D206">
            <v>5400</v>
          </cell>
        </row>
        <row r="207">
          <cell r="A207" t="str">
            <v>14642</v>
          </cell>
          <cell r="B207" t="str">
            <v>A/R TWG - PERKIOMEN TURBINES</v>
          </cell>
          <cell r="C207">
            <v>75.150000000000006</v>
          </cell>
          <cell r="D207">
            <v>75.150000000000006</v>
          </cell>
        </row>
        <row r="208">
          <cell r="A208" t="str">
            <v>14650</v>
          </cell>
          <cell r="B208" t="str">
            <v>A/R PEOPLES GAS SYSTEM (NATUR</v>
          </cell>
          <cell r="C208">
            <v>-536640.1</v>
          </cell>
          <cell r="D208">
            <v>5242832.3099999996</v>
          </cell>
        </row>
        <row r="209">
          <cell r="A209" t="str">
            <v>14653</v>
          </cell>
          <cell r="B209" t="str">
            <v>A/R PEOPLES GAS METER READING</v>
          </cell>
          <cell r="C209">
            <v>-35277.230000000003</v>
          </cell>
          <cell r="D209">
            <v>-102639.96</v>
          </cell>
        </row>
        <row r="210">
          <cell r="A210" t="str">
            <v>14654</v>
          </cell>
          <cell r="B210" t="str">
            <v>A/R PEOPLES GAS METER READING</v>
          </cell>
          <cell r="C210">
            <v>-4626.82</v>
          </cell>
          <cell r="D210">
            <v>23613.5</v>
          </cell>
        </row>
        <row r="211">
          <cell r="A211" t="str">
            <v>14655</v>
          </cell>
          <cell r="B211" t="str">
            <v>A/R PEOPLES GAS COMPANY (PROP</v>
          </cell>
          <cell r="C211">
            <v>0</v>
          </cell>
          <cell r="D211">
            <v>0</v>
          </cell>
        </row>
        <row r="212">
          <cell r="A212" t="str">
            <v>14657</v>
          </cell>
          <cell r="B212" t="str">
            <v>A/R TECO GAS SERVICES</v>
          </cell>
          <cell r="C212">
            <v>-4318</v>
          </cell>
          <cell r="D212">
            <v>-3751.28</v>
          </cell>
        </row>
        <row r="213">
          <cell r="A213" t="str">
            <v>14658</v>
          </cell>
          <cell r="B213" t="str">
            <v>TECO PARTNERS O&amp;M EXPENDITURE</v>
          </cell>
          <cell r="C213">
            <v>-21496.880000000001</v>
          </cell>
          <cell r="D213">
            <v>12316.25</v>
          </cell>
        </row>
        <row r="214">
          <cell r="A214" t="str">
            <v>14660</v>
          </cell>
          <cell r="B214" t="str">
            <v>A/R ASSOC COMPANY-PGS CAPITAL</v>
          </cell>
          <cell r="C214">
            <v>-10186.76</v>
          </cell>
          <cell r="D214">
            <v>56730.07</v>
          </cell>
        </row>
        <row r="215">
          <cell r="A215" t="str">
            <v>14662</v>
          </cell>
          <cell r="B215" t="str">
            <v>TECO POWER SERVICES - CAPITAL</v>
          </cell>
          <cell r="C215">
            <v>0</v>
          </cell>
          <cell r="D215">
            <v>-357.92</v>
          </cell>
        </row>
        <row r="216">
          <cell r="A216" t="str">
            <v>14663</v>
          </cell>
          <cell r="B216" t="str">
            <v>TECO COAL - CAPITAL</v>
          </cell>
          <cell r="C216">
            <v>0</v>
          </cell>
          <cell r="D216">
            <v>0</v>
          </cell>
        </row>
        <row r="217">
          <cell r="A217" t="str">
            <v>14664</v>
          </cell>
          <cell r="B217" t="str">
            <v>TECO ENERGY SERVICES CAPITAL</v>
          </cell>
          <cell r="C217">
            <v>0</v>
          </cell>
          <cell r="D217">
            <v>51.03</v>
          </cell>
        </row>
        <row r="218">
          <cell r="A218" t="str">
            <v>14665</v>
          </cell>
          <cell r="B218" t="str">
            <v>PRIOR ENERGY - CAPITAL</v>
          </cell>
          <cell r="C218">
            <v>0</v>
          </cell>
          <cell r="D218">
            <v>-9.6300000000000008</v>
          </cell>
        </row>
        <row r="219">
          <cell r="A219" t="str">
            <v>14667</v>
          </cell>
          <cell r="B219" t="str">
            <v>SDB LEASING</v>
          </cell>
          <cell r="C219">
            <v>0</v>
          </cell>
          <cell r="D219">
            <v>0</v>
          </cell>
        </row>
        <row r="220">
          <cell r="A220" t="str">
            <v>14669</v>
          </cell>
          <cell r="B220" t="str">
            <v>TECO ENERGY CAPITAL</v>
          </cell>
          <cell r="C220">
            <v>0</v>
          </cell>
          <cell r="D220">
            <v>0</v>
          </cell>
        </row>
        <row r="221">
          <cell r="A221" t="str">
            <v>14699</v>
          </cell>
          <cell r="B221" t="str">
            <v>JOB ORDER CLEARING</v>
          </cell>
          <cell r="C221">
            <v>0</v>
          </cell>
          <cell r="D221">
            <v>0</v>
          </cell>
        </row>
        <row r="222">
          <cell r="A222" t="str">
            <v>146</v>
          </cell>
          <cell r="B222" t="str">
            <v>ACCOUNT TOTAL</v>
          </cell>
          <cell r="C222">
            <v>-642845.97</v>
          </cell>
          <cell r="D222">
            <v>7255174.21</v>
          </cell>
        </row>
        <row r="223">
          <cell r="A223" t="str">
            <v>15110</v>
          </cell>
          <cell r="B223" t="str">
            <v>FUEL STOCK COAL</v>
          </cell>
          <cell r="C223">
            <v>-4745084.87</v>
          </cell>
          <cell r="D223">
            <v>52677699.189999998</v>
          </cell>
        </row>
        <row r="224">
          <cell r="A224" t="str">
            <v>15111</v>
          </cell>
          <cell r="B224" t="str">
            <v>FUEL STOCK OIL #6</v>
          </cell>
          <cell r="C224">
            <v>205712.38</v>
          </cell>
          <cell r="D224">
            <v>393464.68</v>
          </cell>
        </row>
        <row r="225">
          <cell r="A225" t="str">
            <v>15112</v>
          </cell>
          <cell r="B225" t="str">
            <v>FUEL STOCK OIL #2</v>
          </cell>
          <cell r="C225">
            <v>735476.63</v>
          </cell>
          <cell r="D225">
            <v>3595164.74</v>
          </cell>
        </row>
        <row r="226">
          <cell r="A226" t="str">
            <v>15113</v>
          </cell>
          <cell r="B226" t="str">
            <v>FUEL STOCK COAL ADDITIVE</v>
          </cell>
          <cell r="C226">
            <v>0</v>
          </cell>
          <cell r="D226">
            <v>0</v>
          </cell>
        </row>
        <row r="227">
          <cell r="A227" t="str">
            <v>15114</v>
          </cell>
          <cell r="B227" t="str">
            <v>FUEL STOCK OIL ADDITIVE #6</v>
          </cell>
          <cell r="C227">
            <v>0</v>
          </cell>
          <cell r="D227">
            <v>0</v>
          </cell>
        </row>
        <row r="228">
          <cell r="A228" t="str">
            <v>15117</v>
          </cell>
          <cell r="B228" t="str">
            <v>FUEL STOCK NATURAL GAS</v>
          </cell>
          <cell r="C228">
            <v>-61753.74</v>
          </cell>
          <cell r="D228">
            <v>-61753.73</v>
          </cell>
        </row>
        <row r="229">
          <cell r="A229" t="str">
            <v>15118</v>
          </cell>
          <cell r="B229" t="str">
            <v>FUEL STOCK PROPANE</v>
          </cell>
          <cell r="C229">
            <v>-752.51</v>
          </cell>
          <cell r="D229">
            <v>13724.74</v>
          </cell>
        </row>
        <row r="230">
          <cell r="A230" t="str">
            <v>15119</v>
          </cell>
          <cell r="B230" t="str">
            <v>FUEL STOCK METHANE</v>
          </cell>
          <cell r="C230">
            <v>0</v>
          </cell>
          <cell r="D230">
            <v>0</v>
          </cell>
        </row>
        <row r="231">
          <cell r="A231" t="str">
            <v>151</v>
          </cell>
          <cell r="B231" t="str">
            <v>ACCOUNT TOTAL</v>
          </cell>
          <cell r="C231">
            <v>-3866402.11</v>
          </cell>
          <cell r="D231">
            <v>56618299.619999997</v>
          </cell>
        </row>
        <row r="232">
          <cell r="A232" t="str">
            <v>15207</v>
          </cell>
          <cell r="B232" t="str">
            <v>FUEL STOCK EXP #6 OIL-LEGAL</v>
          </cell>
          <cell r="C232">
            <v>0</v>
          </cell>
          <cell r="D232">
            <v>0</v>
          </cell>
        </row>
        <row r="233">
          <cell r="A233" t="str">
            <v>15209</v>
          </cell>
          <cell r="B233" t="str">
            <v>FUEL STOCK EXP LEGAL</v>
          </cell>
          <cell r="C233">
            <v>0</v>
          </cell>
          <cell r="D233">
            <v>0</v>
          </cell>
        </row>
        <row r="234">
          <cell r="A234" t="str">
            <v>15214</v>
          </cell>
          <cell r="B234" t="str">
            <v>FUEL STOCK EXPENSE OIL #6</v>
          </cell>
          <cell r="C234">
            <v>0</v>
          </cell>
          <cell r="D234">
            <v>0</v>
          </cell>
        </row>
        <row r="235">
          <cell r="A235" t="str">
            <v>15215</v>
          </cell>
          <cell r="B235" t="str">
            <v>FUEL STOCK EXPENSE OIL #2</v>
          </cell>
          <cell r="C235">
            <v>-8.8699999999999992</v>
          </cell>
          <cell r="D235">
            <v>67.55</v>
          </cell>
        </row>
        <row r="236">
          <cell r="A236" t="str">
            <v>15216</v>
          </cell>
          <cell r="B236" t="str">
            <v>FUEL STOCK EXPENSE COAL</v>
          </cell>
          <cell r="C236">
            <v>0</v>
          </cell>
          <cell r="D236">
            <v>1173.22</v>
          </cell>
        </row>
        <row r="237">
          <cell r="A237" t="str">
            <v>15217</v>
          </cell>
          <cell r="B237" t="str">
            <v>FUEL STOCK EXPENSE-PROPANE</v>
          </cell>
          <cell r="C237">
            <v>0</v>
          </cell>
          <cell r="D237">
            <v>0</v>
          </cell>
        </row>
        <row r="238">
          <cell r="A238" t="str">
            <v>15218</v>
          </cell>
          <cell r="B238" t="str">
            <v>FUEL STOCK EXPENSE - NATURAL</v>
          </cell>
          <cell r="C238">
            <v>0</v>
          </cell>
          <cell r="D238">
            <v>0</v>
          </cell>
        </row>
        <row r="239">
          <cell r="A239" t="str">
            <v>15234</v>
          </cell>
          <cell r="B239" t="str">
            <v>FUEL STOCK EXPENSE #6.</v>
          </cell>
          <cell r="C239">
            <v>0</v>
          </cell>
          <cell r="D239">
            <v>0</v>
          </cell>
        </row>
        <row r="240">
          <cell r="A240" t="str">
            <v>15235</v>
          </cell>
          <cell r="B240" t="str">
            <v>FUEL STOCK EXPENSE #2 OIL.</v>
          </cell>
          <cell r="C240">
            <v>0</v>
          </cell>
          <cell r="D240">
            <v>0</v>
          </cell>
        </row>
        <row r="241">
          <cell r="A241" t="str">
            <v>15236</v>
          </cell>
          <cell r="B241" t="str">
            <v>FUEL STOCK EXPENSE COAL.</v>
          </cell>
          <cell r="C241">
            <v>0</v>
          </cell>
          <cell r="D241">
            <v>0</v>
          </cell>
        </row>
        <row r="242">
          <cell r="A242" t="str">
            <v>152</v>
          </cell>
          <cell r="B242" t="str">
            <v>ACCOUNT TOTAL</v>
          </cell>
          <cell r="C242">
            <v>-8.8699999999999992</v>
          </cell>
          <cell r="D242">
            <v>1240.77</v>
          </cell>
        </row>
        <row r="243">
          <cell r="A243" t="str">
            <v>15301</v>
          </cell>
          <cell r="B243" t="str">
            <v>RESIDUALS FLY ASH GN</v>
          </cell>
          <cell r="C243">
            <v>0</v>
          </cell>
          <cell r="D243">
            <v>0</v>
          </cell>
        </row>
        <row r="244">
          <cell r="A244" t="str">
            <v>15302</v>
          </cell>
          <cell r="B244" t="str">
            <v>RESIDUALS FLY ASH BB</v>
          </cell>
          <cell r="C244">
            <v>0</v>
          </cell>
          <cell r="D244">
            <v>0</v>
          </cell>
        </row>
        <row r="245">
          <cell r="A245" t="str">
            <v>15306</v>
          </cell>
          <cell r="B245" t="str">
            <v>RESIDUALS BOTTOM ASH OTHER BB</v>
          </cell>
          <cell r="C245">
            <v>0</v>
          </cell>
          <cell r="D245">
            <v>0</v>
          </cell>
        </row>
        <row r="246">
          <cell r="A246" t="str">
            <v>15311</v>
          </cell>
          <cell r="B246" t="str">
            <v>RESIDUALS SLAG  GN</v>
          </cell>
          <cell r="C246">
            <v>0</v>
          </cell>
          <cell r="D246">
            <v>0</v>
          </cell>
        </row>
        <row r="247">
          <cell r="A247" t="str">
            <v>15312</v>
          </cell>
          <cell r="B247" t="str">
            <v>RESIDUALS SLAG  BB</v>
          </cell>
          <cell r="C247">
            <v>0</v>
          </cell>
          <cell r="D247">
            <v>0</v>
          </cell>
        </row>
        <row r="248">
          <cell r="A248" t="str">
            <v>15314</v>
          </cell>
          <cell r="B248" t="str">
            <v>RESIDUALS SLAG-POLK #1</v>
          </cell>
          <cell r="C248">
            <v>-34.07</v>
          </cell>
          <cell r="D248">
            <v>98.01</v>
          </cell>
        </row>
        <row r="249">
          <cell r="A249" t="str">
            <v>15320</v>
          </cell>
          <cell r="B249" t="str">
            <v>RESID BRINE CONCENTRATE POLK</v>
          </cell>
          <cell r="C249">
            <v>0</v>
          </cell>
          <cell r="D249">
            <v>0</v>
          </cell>
        </row>
        <row r="250">
          <cell r="A250" t="str">
            <v>15324</v>
          </cell>
          <cell r="B250" t="str">
            <v>RESIDUALS SULFURIC ACID POLK</v>
          </cell>
          <cell r="C250">
            <v>0</v>
          </cell>
          <cell r="D250">
            <v>0</v>
          </cell>
        </row>
        <row r="251">
          <cell r="A251" t="str">
            <v>153</v>
          </cell>
          <cell r="B251" t="str">
            <v>ACCOUNT TOTAL</v>
          </cell>
          <cell r="C251">
            <v>-34.07</v>
          </cell>
          <cell r="D251">
            <v>98.01</v>
          </cell>
        </row>
        <row r="252">
          <cell r="A252" t="str">
            <v>15401</v>
          </cell>
          <cell r="B252" t="str">
            <v>MATL &amp; SUPP GEN STORES ISSUE</v>
          </cell>
          <cell r="C252">
            <v>-901523.47</v>
          </cell>
          <cell r="D252">
            <v>41137324.049999997</v>
          </cell>
        </row>
        <row r="253">
          <cell r="A253" t="str">
            <v>15421</v>
          </cell>
          <cell r="B253" t="str">
            <v>MATL &amp; SUPP RNB</v>
          </cell>
          <cell r="C253">
            <v>807642.25</v>
          </cell>
          <cell r="D253">
            <v>1971613</v>
          </cell>
        </row>
        <row r="254">
          <cell r="A254" t="str">
            <v>15425</v>
          </cell>
          <cell r="B254" t="str">
            <v>MATL &amp; SUPP OBSOLETE RESERVE</v>
          </cell>
          <cell r="C254">
            <v>0</v>
          </cell>
          <cell r="D254">
            <v>0</v>
          </cell>
        </row>
        <row r="255">
          <cell r="A255" t="str">
            <v>15449</v>
          </cell>
          <cell r="B255" t="str">
            <v>MATL &amp; SUPP ADDITIVES-BIG BEN</v>
          </cell>
          <cell r="C255">
            <v>0</v>
          </cell>
          <cell r="D255">
            <v>0</v>
          </cell>
        </row>
        <row r="256">
          <cell r="A256" t="str">
            <v>15459</v>
          </cell>
          <cell r="B256" t="str">
            <v>MATL &amp; SUPP-ADDITIVES-GANNON</v>
          </cell>
          <cell r="C256">
            <v>0</v>
          </cell>
          <cell r="D256">
            <v>0</v>
          </cell>
        </row>
        <row r="257">
          <cell r="A257" t="str">
            <v>15470</v>
          </cell>
          <cell r="B257" t="str">
            <v>MATL&amp;SUPP-ADDITIVES-POLK</v>
          </cell>
          <cell r="C257">
            <v>0</v>
          </cell>
          <cell r="D257">
            <v>0</v>
          </cell>
        </row>
        <row r="258">
          <cell r="A258" t="str">
            <v>154</v>
          </cell>
          <cell r="B258" t="str">
            <v>ACCOUNT TOTAL</v>
          </cell>
          <cell r="C258">
            <v>-93881.22</v>
          </cell>
          <cell r="D258">
            <v>43108937.049999997</v>
          </cell>
        </row>
        <row r="259">
          <cell r="A259" t="str">
            <v>15810</v>
          </cell>
          <cell r="B259" t="str">
            <v>CAAA ALLOWANCES</v>
          </cell>
          <cell r="C259">
            <v>0</v>
          </cell>
          <cell r="D259">
            <v>0</v>
          </cell>
        </row>
        <row r="260">
          <cell r="A260" t="str">
            <v>158</v>
          </cell>
          <cell r="B260" t="str">
            <v>ACCOUNT TOTAL</v>
          </cell>
          <cell r="C260">
            <v>0</v>
          </cell>
          <cell r="D260">
            <v>0</v>
          </cell>
        </row>
        <row r="261">
          <cell r="A261" t="str">
            <v>16300</v>
          </cell>
          <cell r="B261" t="str">
            <v>T&amp;D STORES CLEARING ACCOUNT</v>
          </cell>
          <cell r="C261">
            <v>0</v>
          </cell>
          <cell r="D261">
            <v>0</v>
          </cell>
        </row>
        <row r="262">
          <cell r="A262" t="str">
            <v>16301</v>
          </cell>
          <cell r="B262" t="str">
            <v>EXPENSES T&amp;D STOREROOM</v>
          </cell>
          <cell r="C262">
            <v>0</v>
          </cell>
          <cell r="D262">
            <v>0</v>
          </cell>
        </row>
        <row r="263">
          <cell r="A263" t="str">
            <v>16302</v>
          </cell>
          <cell r="B263" t="str">
            <v>EXPENSES SALVAGE</v>
          </cell>
          <cell r="C263">
            <v>0</v>
          </cell>
          <cell r="D263">
            <v>0</v>
          </cell>
        </row>
        <row r="264">
          <cell r="A264" t="str">
            <v>16303</v>
          </cell>
          <cell r="B264" t="str">
            <v>EXPENSES MATERIAL MGMT SYS</v>
          </cell>
          <cell r="C264">
            <v>0</v>
          </cell>
          <cell r="D264">
            <v>0</v>
          </cell>
        </row>
        <row r="265">
          <cell r="A265" t="str">
            <v>16304</v>
          </cell>
          <cell r="B265" t="str">
            <v>EXPENSES PRODUCTION STOREROOM</v>
          </cell>
          <cell r="C265">
            <v>0</v>
          </cell>
          <cell r="D265">
            <v>0</v>
          </cell>
        </row>
        <row r="266">
          <cell r="A266" t="str">
            <v>16305</v>
          </cell>
          <cell r="B266" t="str">
            <v>FREIGHT &amp; OTHER PRODUCTION</v>
          </cell>
          <cell r="C266">
            <v>0</v>
          </cell>
          <cell r="D266">
            <v>0</v>
          </cell>
        </row>
        <row r="267">
          <cell r="A267" t="str">
            <v>16306</v>
          </cell>
          <cell r="B267" t="str">
            <v>FREIGHT &amp; OTHER T&amp;D GENERAL</v>
          </cell>
          <cell r="C267">
            <v>0</v>
          </cell>
          <cell r="D267">
            <v>0</v>
          </cell>
        </row>
        <row r="268">
          <cell r="A268" t="str">
            <v>16307</v>
          </cell>
          <cell r="B268" t="str">
            <v>SALE OF STOCK MATERIALS</v>
          </cell>
          <cell r="C268">
            <v>0</v>
          </cell>
          <cell r="D268">
            <v>0</v>
          </cell>
        </row>
        <row r="269">
          <cell r="A269" t="str">
            <v>16310</v>
          </cell>
          <cell r="B269" t="str">
            <v>STORES CLEARING GANNON STATIO</v>
          </cell>
          <cell r="C269">
            <v>0</v>
          </cell>
          <cell r="D269">
            <v>0</v>
          </cell>
        </row>
        <row r="270">
          <cell r="A270" t="str">
            <v>16311</v>
          </cell>
          <cell r="B270" t="str">
            <v>STORES CLEARING BIG BEND STAT</v>
          </cell>
          <cell r="C270">
            <v>0</v>
          </cell>
          <cell r="D270">
            <v>0</v>
          </cell>
        </row>
        <row r="271">
          <cell r="A271" t="str">
            <v>16312</v>
          </cell>
          <cell r="B271" t="str">
            <v>STORES CLEARING POLK POWER ST</v>
          </cell>
          <cell r="C271">
            <v>0</v>
          </cell>
          <cell r="D271">
            <v>0</v>
          </cell>
        </row>
        <row r="272">
          <cell r="A272" t="str">
            <v>16340</v>
          </cell>
          <cell r="B272" t="str">
            <v>IT STANDARD CLEARING</v>
          </cell>
          <cell r="C272">
            <v>285770.73</v>
          </cell>
          <cell r="D272">
            <v>1097786.81</v>
          </cell>
        </row>
        <row r="273">
          <cell r="A273" t="str">
            <v>16341</v>
          </cell>
          <cell r="B273" t="str">
            <v>IT SVC-TEC CORP COMM</v>
          </cell>
          <cell r="C273">
            <v>3983.26</v>
          </cell>
          <cell r="D273">
            <v>16854.3</v>
          </cell>
        </row>
        <row r="274">
          <cell r="A274" t="str">
            <v>16342</v>
          </cell>
          <cell r="B274" t="str">
            <v>IT SVC-TEC ENERGY SVC &amp; MKTG</v>
          </cell>
          <cell r="C274">
            <v>-85323.13</v>
          </cell>
          <cell r="D274">
            <v>-262802.09000000003</v>
          </cell>
        </row>
        <row r="275">
          <cell r="A275" t="str">
            <v>16343</v>
          </cell>
          <cell r="B275" t="str">
            <v>IT SVC-TEC FINANCE</v>
          </cell>
          <cell r="C275">
            <v>-14007.89</v>
          </cell>
          <cell r="D275">
            <v>-39813.19</v>
          </cell>
        </row>
        <row r="276">
          <cell r="A276" t="str">
            <v>16344</v>
          </cell>
          <cell r="B276" t="str">
            <v>IT SVC-TEC ENERGY SUPPLY ENGR</v>
          </cell>
          <cell r="C276">
            <v>-3092.23</v>
          </cell>
          <cell r="D276">
            <v>-31420</v>
          </cell>
        </row>
        <row r="277">
          <cell r="A277" t="str">
            <v>16345</v>
          </cell>
          <cell r="B277" t="str">
            <v>IT SVC-TEC REG AFFAIRS</v>
          </cell>
          <cell r="C277">
            <v>3285.64</v>
          </cell>
          <cell r="D277">
            <v>20997.39</v>
          </cell>
        </row>
        <row r="278">
          <cell r="A278" t="str">
            <v>16346</v>
          </cell>
          <cell r="B278" t="str">
            <v>IT SVC-TEC HUMAN RESOURCES</v>
          </cell>
          <cell r="C278">
            <v>-8925.25</v>
          </cell>
          <cell r="D278">
            <v>-67883.06</v>
          </cell>
        </row>
        <row r="279">
          <cell r="A279" t="str">
            <v>16347</v>
          </cell>
          <cell r="B279" t="str">
            <v>IT SVC-SERVICES</v>
          </cell>
          <cell r="C279">
            <v>11803.56</v>
          </cell>
          <cell r="D279">
            <v>70829.240000000005</v>
          </cell>
        </row>
        <row r="280">
          <cell r="A280" t="str">
            <v>16348</v>
          </cell>
          <cell r="B280" t="str">
            <v>IT SVC-TEC INFO TECHNOLOGY</v>
          </cell>
          <cell r="C280">
            <v>0</v>
          </cell>
          <cell r="D280">
            <v>0</v>
          </cell>
        </row>
        <row r="281">
          <cell r="A281" t="str">
            <v>16349</v>
          </cell>
          <cell r="B281" t="str">
            <v>IT SVC-TEC ENERGY DELIVERY</v>
          </cell>
          <cell r="C281">
            <v>-44169.9</v>
          </cell>
          <cell r="D281">
            <v>-260069.05</v>
          </cell>
        </row>
        <row r="282">
          <cell r="A282" t="str">
            <v>16350</v>
          </cell>
          <cell r="B282" t="str">
            <v>IT SVC-TEC CORP COMM</v>
          </cell>
          <cell r="C282">
            <v>-7442.52</v>
          </cell>
          <cell r="D282">
            <v>-38738.74</v>
          </cell>
        </row>
        <row r="283">
          <cell r="A283" t="str">
            <v>16351</v>
          </cell>
          <cell r="B283" t="str">
            <v>IT SVC-TEC COMMUNITY AFFAIRS</v>
          </cell>
          <cell r="C283">
            <v>3.36</v>
          </cell>
          <cell r="D283">
            <v>5816.65</v>
          </cell>
        </row>
        <row r="284">
          <cell r="A284" t="str">
            <v>16352</v>
          </cell>
          <cell r="B284" t="str">
            <v>IT SVC-TEC ENERGY SUPPLY TRAD</v>
          </cell>
          <cell r="C284">
            <v>-29193.040000000001</v>
          </cell>
          <cell r="D284">
            <v>-130388.68</v>
          </cell>
        </row>
        <row r="285">
          <cell r="A285" t="str">
            <v>16353</v>
          </cell>
          <cell r="B285" t="str">
            <v>IT SVC-TEC ENERGY SUPPLY OPS</v>
          </cell>
          <cell r="C285">
            <v>-16856.79</v>
          </cell>
          <cell r="D285">
            <v>-14452.64</v>
          </cell>
        </row>
        <row r="286">
          <cell r="A286" t="str">
            <v>16354</v>
          </cell>
          <cell r="B286" t="str">
            <v>IT SVC-TECO ENERGY CORPORATE</v>
          </cell>
          <cell r="C286">
            <v>554.46</v>
          </cell>
          <cell r="D286">
            <v>-14525.19</v>
          </cell>
        </row>
        <row r="287">
          <cell r="A287" t="str">
            <v>16355</v>
          </cell>
          <cell r="B287" t="str">
            <v>IT SVC-TECO ENERGY BUS DEVEL</v>
          </cell>
          <cell r="C287">
            <v>0</v>
          </cell>
          <cell r="D287">
            <v>1014.31</v>
          </cell>
        </row>
        <row r="288">
          <cell r="A288" t="str">
            <v>16356</v>
          </cell>
          <cell r="B288" t="str">
            <v>IT SVC-TECO ENERGY FINANCE CF</v>
          </cell>
          <cell r="C288">
            <v>-11.61</v>
          </cell>
          <cell r="D288">
            <v>3366.83</v>
          </cell>
        </row>
        <row r="289">
          <cell r="A289" t="str">
            <v>16357</v>
          </cell>
          <cell r="B289" t="str">
            <v>IT SVC-TECO ENERGY EXTRNL AFF</v>
          </cell>
          <cell r="C289">
            <v>-213.62</v>
          </cell>
          <cell r="D289">
            <v>-13644.96</v>
          </cell>
        </row>
        <row r="290">
          <cell r="A290" t="str">
            <v>16358</v>
          </cell>
          <cell r="B290" t="str">
            <v>IT SVC-TECO ENERGY LEGAL</v>
          </cell>
          <cell r="C290">
            <v>1551.19</v>
          </cell>
          <cell r="D290">
            <v>-11459.79</v>
          </cell>
        </row>
        <row r="291">
          <cell r="A291" t="str">
            <v>16359</v>
          </cell>
          <cell r="B291" t="str">
            <v>IT SVC-TECO ENERGY PGS</v>
          </cell>
          <cell r="C291">
            <v>-84028.81</v>
          </cell>
          <cell r="D291">
            <v>-271726.75</v>
          </cell>
        </row>
        <row r="292">
          <cell r="A292" t="str">
            <v>16360</v>
          </cell>
          <cell r="B292" t="str">
            <v>IT SVC-TECO ENERGY PROPERTIES</v>
          </cell>
          <cell r="C292">
            <v>0</v>
          </cell>
          <cell r="D292">
            <v>0</v>
          </cell>
        </row>
        <row r="293">
          <cell r="A293" t="str">
            <v>16361</v>
          </cell>
          <cell r="B293" t="str">
            <v>IT SVC-TECO ENERGY TPS</v>
          </cell>
          <cell r="C293">
            <v>-10609.29</v>
          </cell>
          <cell r="D293">
            <v>-29319.97</v>
          </cell>
        </row>
        <row r="294">
          <cell r="A294" t="str">
            <v>16362</v>
          </cell>
          <cell r="B294" t="str">
            <v>IT SVC-TECO ENERGY TRANSPORT</v>
          </cell>
          <cell r="C294">
            <v>-7874.34</v>
          </cell>
          <cell r="D294">
            <v>-31272.74</v>
          </cell>
        </row>
        <row r="295">
          <cell r="A295" t="str">
            <v>16363</v>
          </cell>
          <cell r="B295" t="str">
            <v>IT SVC-TECO ENERGY COAL</v>
          </cell>
          <cell r="C295">
            <v>-1908.2</v>
          </cell>
          <cell r="D295">
            <v>-15175.86</v>
          </cell>
        </row>
        <row r="296">
          <cell r="A296" t="str">
            <v>16364</v>
          </cell>
          <cell r="B296" t="str">
            <v>IT SVC-TECO ENERGY PARTNERS</v>
          </cell>
          <cell r="C296">
            <v>-1122.3800000000001</v>
          </cell>
          <cell r="D296">
            <v>-3086.82</v>
          </cell>
        </row>
        <row r="297">
          <cell r="A297" t="str">
            <v>16365</v>
          </cell>
          <cell r="B297" t="str">
            <v>IT SVC-TECO BCH</v>
          </cell>
          <cell r="C297">
            <v>-1069.74</v>
          </cell>
          <cell r="D297">
            <v>-6139.87</v>
          </cell>
        </row>
        <row r="298">
          <cell r="A298" t="str">
            <v>16366</v>
          </cell>
          <cell r="B298" t="str">
            <v>IT SVC-TECO BGA</v>
          </cell>
          <cell r="C298">
            <v>8633.61</v>
          </cell>
          <cell r="D298">
            <v>23678.86</v>
          </cell>
        </row>
        <row r="299">
          <cell r="A299" t="str">
            <v>16367</v>
          </cell>
          <cell r="B299" t="str">
            <v>IT SVC-TECO ENERGY GAS SERVIC</v>
          </cell>
          <cell r="C299">
            <v>0</v>
          </cell>
          <cell r="D299">
            <v>0</v>
          </cell>
        </row>
        <row r="300">
          <cell r="A300" t="str">
            <v>16368</v>
          </cell>
          <cell r="B300" t="str">
            <v>ITC SVC - PRIOR</v>
          </cell>
          <cell r="C300">
            <v>263.45999999999998</v>
          </cell>
          <cell r="D300">
            <v>1574.73</v>
          </cell>
        </row>
        <row r="301">
          <cell r="A301" t="str">
            <v>16369</v>
          </cell>
          <cell r="B301" t="str">
            <v>IT SVC-TECO STEVEDORING</v>
          </cell>
          <cell r="C301">
            <v>-0.53</v>
          </cell>
          <cell r="D301">
            <v>0.28000000000000003</v>
          </cell>
        </row>
        <row r="302">
          <cell r="A302" t="str">
            <v>16370</v>
          </cell>
          <cell r="B302" t="str">
            <v>DESKTOP CENTRAL SERVICES</v>
          </cell>
          <cell r="C302">
            <v>0</v>
          </cell>
          <cell r="D302">
            <v>0</v>
          </cell>
        </row>
        <row r="303">
          <cell r="A303" t="str">
            <v>16371</v>
          </cell>
          <cell r="B303" t="str">
            <v>DIRECTS</v>
          </cell>
          <cell r="C303">
            <v>0</v>
          </cell>
          <cell r="D303">
            <v>0</v>
          </cell>
        </row>
        <row r="304">
          <cell r="A304" t="str">
            <v>16372</v>
          </cell>
          <cell r="B304" t="str">
            <v>DISASTER RECOVERY</v>
          </cell>
          <cell r="C304">
            <v>0</v>
          </cell>
          <cell r="D304">
            <v>0</v>
          </cell>
        </row>
        <row r="305">
          <cell r="A305" t="str">
            <v>16373</v>
          </cell>
          <cell r="B305" t="str">
            <v>DISASTER RECOVERY FOR DISTRIB</v>
          </cell>
          <cell r="C305">
            <v>0</v>
          </cell>
          <cell r="D305">
            <v>0</v>
          </cell>
        </row>
        <row r="306">
          <cell r="A306" t="str">
            <v>16374</v>
          </cell>
          <cell r="B306" t="str">
            <v>GROUPWISE</v>
          </cell>
          <cell r="C306">
            <v>0</v>
          </cell>
          <cell r="D306">
            <v>0</v>
          </cell>
        </row>
        <row r="307">
          <cell r="A307" t="str">
            <v>16375</v>
          </cell>
          <cell r="B307" t="str">
            <v>HELP DESK SERVICES</v>
          </cell>
          <cell r="C307">
            <v>0</v>
          </cell>
          <cell r="D307">
            <v>0</v>
          </cell>
        </row>
        <row r="308">
          <cell r="A308" t="str">
            <v>16376</v>
          </cell>
          <cell r="B308" t="str">
            <v>INTERNET CONNECTIVITY</v>
          </cell>
          <cell r="C308">
            <v>0</v>
          </cell>
          <cell r="D308">
            <v>0</v>
          </cell>
        </row>
        <row r="309">
          <cell r="A309" t="str">
            <v>16377</v>
          </cell>
          <cell r="B309" t="str">
            <v>INTRANET SERVICES</v>
          </cell>
          <cell r="C309">
            <v>0</v>
          </cell>
          <cell r="D309">
            <v>0</v>
          </cell>
        </row>
        <row r="310">
          <cell r="A310" t="str">
            <v>16378</v>
          </cell>
          <cell r="B310" t="str">
            <v>MAINFRAME (GENERAL)</v>
          </cell>
          <cell r="C310">
            <v>0</v>
          </cell>
          <cell r="D310">
            <v>0</v>
          </cell>
        </row>
        <row r="311">
          <cell r="A311" t="str">
            <v>16379</v>
          </cell>
          <cell r="B311" t="str">
            <v>MAINFRAME CD USAGE</v>
          </cell>
          <cell r="C311">
            <v>0</v>
          </cell>
          <cell r="D311">
            <v>0</v>
          </cell>
        </row>
        <row r="312">
          <cell r="A312" t="str">
            <v>16380</v>
          </cell>
          <cell r="B312" t="str">
            <v>MAINFRAME CPU USAGE</v>
          </cell>
          <cell r="C312">
            <v>0</v>
          </cell>
          <cell r="D312">
            <v>0</v>
          </cell>
        </row>
        <row r="313">
          <cell r="A313" t="str">
            <v>16381</v>
          </cell>
          <cell r="B313" t="str">
            <v>MAINFRAME DISK STORAGE</v>
          </cell>
          <cell r="C313">
            <v>0</v>
          </cell>
          <cell r="D313">
            <v>0</v>
          </cell>
        </row>
        <row r="314">
          <cell r="A314" t="str">
            <v>16382</v>
          </cell>
          <cell r="B314" t="str">
            <v>MAINFRAME PRINT LINES</v>
          </cell>
          <cell r="C314">
            <v>0</v>
          </cell>
          <cell r="D314">
            <v>0</v>
          </cell>
        </row>
        <row r="315">
          <cell r="A315" t="str">
            <v>16383</v>
          </cell>
          <cell r="B315" t="str">
            <v>MAINFRAME TAPE CARTRIDGES</v>
          </cell>
          <cell r="C315">
            <v>0</v>
          </cell>
          <cell r="D315">
            <v>0</v>
          </cell>
        </row>
        <row r="316">
          <cell r="A316" t="str">
            <v>16384</v>
          </cell>
          <cell r="B316" t="str">
            <v>MAINFRAME TAPE MOUNTS</v>
          </cell>
          <cell r="C316">
            <v>0</v>
          </cell>
          <cell r="D316">
            <v>0</v>
          </cell>
        </row>
        <row r="317">
          <cell r="A317" t="str">
            <v>16385</v>
          </cell>
          <cell r="B317" t="str">
            <v>NETWARE HARDWARE &amp; SOFTWARE S</v>
          </cell>
          <cell r="C317">
            <v>0</v>
          </cell>
          <cell r="D317">
            <v>0</v>
          </cell>
        </row>
        <row r="318">
          <cell r="A318" t="str">
            <v>16386</v>
          </cell>
          <cell r="B318" t="str">
            <v>NETWORK TRANSPORT HARDWARE &amp;</v>
          </cell>
          <cell r="C318">
            <v>0</v>
          </cell>
          <cell r="D318">
            <v>0</v>
          </cell>
        </row>
        <row r="319">
          <cell r="A319" t="str">
            <v>16387</v>
          </cell>
          <cell r="B319" t="str">
            <v>NT SERVER HARDWARE &amp; SOFTWARE</v>
          </cell>
          <cell r="C319">
            <v>0</v>
          </cell>
          <cell r="D319">
            <v>0</v>
          </cell>
        </row>
        <row r="320">
          <cell r="A320" t="str">
            <v>16388</v>
          </cell>
          <cell r="B320" t="str">
            <v>OVERHEAD ALLOCATION</v>
          </cell>
          <cell r="C320">
            <v>0</v>
          </cell>
          <cell r="D320">
            <v>-0.01</v>
          </cell>
        </row>
        <row r="321">
          <cell r="A321" t="str">
            <v>16389</v>
          </cell>
          <cell r="B321" t="str">
            <v>SECURITY ACCESS</v>
          </cell>
          <cell r="C321">
            <v>0</v>
          </cell>
          <cell r="D321">
            <v>0</v>
          </cell>
        </row>
        <row r="322">
          <cell r="A322" t="str">
            <v>16390</v>
          </cell>
          <cell r="B322" t="str">
            <v>UNIX SERVER HARDWARE &amp; SOFTWA</v>
          </cell>
          <cell r="C322">
            <v>0</v>
          </cell>
          <cell r="D322">
            <v>0.01</v>
          </cell>
        </row>
        <row r="323">
          <cell r="A323" t="str">
            <v>163</v>
          </cell>
          <cell r="B323" t="str">
            <v>ACCOUNT TOTAL</v>
          </cell>
          <cell r="C323">
            <v>0</v>
          </cell>
          <cell r="D323">
            <v>0</v>
          </cell>
        </row>
        <row r="324">
          <cell r="A324" t="str">
            <v>16501</v>
          </cell>
          <cell r="B324" t="str">
            <v>PREPAID INSUR PROPERTY DAMAGE</v>
          </cell>
          <cell r="C324">
            <v>-109497.46</v>
          </cell>
          <cell r="D324">
            <v>2100357.58</v>
          </cell>
        </row>
        <row r="325">
          <cell r="A325" t="str">
            <v>16502</v>
          </cell>
          <cell r="B325" t="str">
            <v>PREP INSUR CRIME/BONDING</v>
          </cell>
          <cell r="C325">
            <v>-2197.92</v>
          </cell>
          <cell r="D325">
            <v>13187.52</v>
          </cell>
        </row>
        <row r="326">
          <cell r="A326" t="str">
            <v>16503</v>
          </cell>
          <cell r="B326" t="str">
            <v>PREP INSUR TECO PLAZA PROPERT</v>
          </cell>
          <cell r="C326">
            <v>0</v>
          </cell>
          <cell r="D326">
            <v>0</v>
          </cell>
        </row>
        <row r="327">
          <cell r="A327" t="str">
            <v>16504</v>
          </cell>
          <cell r="B327" t="str">
            <v>PREP INSUR BLANKET ACCIDENT</v>
          </cell>
          <cell r="C327">
            <v>-166.27</v>
          </cell>
          <cell r="D327">
            <v>4988.1000000000004</v>
          </cell>
        </row>
        <row r="328">
          <cell r="A328" t="str">
            <v>16505</v>
          </cell>
          <cell r="B328" t="str">
            <v>PREP INSUR AUTO LIABILITY</v>
          </cell>
          <cell r="C328">
            <v>-12753.94</v>
          </cell>
          <cell r="D328">
            <v>2191.3000000000002</v>
          </cell>
        </row>
        <row r="329">
          <cell r="A329" t="str">
            <v>16508</v>
          </cell>
          <cell r="B329" t="str">
            <v>PREP INSUR GENERAL LIABILITY</v>
          </cell>
          <cell r="C329">
            <v>-158177.78</v>
          </cell>
          <cell r="D329">
            <v>6573.91</v>
          </cell>
        </row>
        <row r="330">
          <cell r="A330" t="str">
            <v>16509</v>
          </cell>
          <cell r="B330" t="str">
            <v>PREP INSUR WORKERS COMPENSATI</v>
          </cell>
          <cell r="C330">
            <v>-8396.0499999999993</v>
          </cell>
          <cell r="D330">
            <v>421.66</v>
          </cell>
        </row>
        <row r="331">
          <cell r="A331" t="str">
            <v>16510</v>
          </cell>
          <cell r="B331" t="str">
            <v>PREP INSUR FIDUCIARY</v>
          </cell>
          <cell r="C331">
            <v>101501.52</v>
          </cell>
          <cell r="D331">
            <v>101501.52</v>
          </cell>
        </row>
        <row r="332">
          <cell r="A332" t="str">
            <v>16511</v>
          </cell>
          <cell r="B332" t="str">
            <v>PREP INS-ERRORS &amp; OMISSIONS</v>
          </cell>
          <cell r="C332">
            <v>0</v>
          </cell>
          <cell r="D332">
            <v>0</v>
          </cell>
        </row>
        <row r="333">
          <cell r="A333" t="str">
            <v>16513</v>
          </cell>
          <cell r="B333" t="str">
            <v>PREPAID INS-OFFICERS UMBRELLA</v>
          </cell>
          <cell r="C333">
            <v>-511.83</v>
          </cell>
          <cell r="D333">
            <v>6962.89</v>
          </cell>
        </row>
        <row r="334">
          <cell r="A334" t="str">
            <v>16514</v>
          </cell>
          <cell r="B334" t="str">
            <v>PREP INSUR DIR &amp; OFFICER LIAB</v>
          </cell>
          <cell r="C334">
            <v>1235686.1499999999</v>
          </cell>
          <cell r="D334">
            <v>1235686.1499999999</v>
          </cell>
        </row>
        <row r="335">
          <cell r="A335" t="str">
            <v>16516</v>
          </cell>
          <cell r="B335" t="str">
            <v>TECO PLAZA INSURANCE BLDG</v>
          </cell>
          <cell r="C335">
            <v>0</v>
          </cell>
          <cell r="D335">
            <v>0</v>
          </cell>
        </row>
        <row r="336">
          <cell r="A336" t="str">
            <v>16518</v>
          </cell>
          <cell r="B336" t="str">
            <v>PREP INSUR SPECIAL RISK</v>
          </cell>
          <cell r="C336">
            <v>-43.43</v>
          </cell>
          <cell r="D336">
            <v>651.49</v>
          </cell>
        </row>
        <row r="337">
          <cell r="A337" t="str">
            <v>16550</v>
          </cell>
          <cell r="B337" t="str">
            <v>MISCELLANEOUS PREPAID ITEMS</v>
          </cell>
          <cell r="C337">
            <v>0</v>
          </cell>
          <cell r="D337">
            <v>0</v>
          </cell>
        </row>
        <row r="338">
          <cell r="A338" t="str">
            <v>16551</v>
          </cell>
          <cell r="B338" t="str">
            <v>PREPAID PENSION-QUALIFIED PLA</v>
          </cell>
          <cell r="C338">
            <v>-286398</v>
          </cell>
          <cell r="D338">
            <v>10614807.57</v>
          </cell>
        </row>
        <row r="339">
          <cell r="A339" t="str">
            <v>16552</v>
          </cell>
          <cell r="B339" t="str">
            <v>PREPAID WATER</v>
          </cell>
          <cell r="C339">
            <v>-1629.34</v>
          </cell>
          <cell r="D339">
            <v>314461.53000000003</v>
          </cell>
        </row>
        <row r="340">
          <cell r="A340" t="str">
            <v>16553</v>
          </cell>
          <cell r="B340" t="str">
            <v>SYNDICATED LINE OF CREDIT FAC</v>
          </cell>
          <cell r="C340">
            <v>-2574.16</v>
          </cell>
          <cell r="D340">
            <v>836919.53</v>
          </cell>
        </row>
        <row r="341">
          <cell r="A341" t="str">
            <v>16560</v>
          </cell>
          <cell r="B341" t="str">
            <v>PREP INTEREST COMM PAPER</v>
          </cell>
          <cell r="C341">
            <v>0</v>
          </cell>
          <cell r="D341">
            <v>0</v>
          </cell>
        </row>
        <row r="342">
          <cell r="A342" t="str">
            <v>16570</v>
          </cell>
          <cell r="B342" t="str">
            <v>POLK UNIT#1 G.E. CONTRACT/GAS</v>
          </cell>
          <cell r="C342">
            <v>0</v>
          </cell>
          <cell r="D342">
            <v>0</v>
          </cell>
        </row>
        <row r="343">
          <cell r="A343" t="str">
            <v>16571</v>
          </cell>
          <cell r="B343" t="str">
            <v>LTSA PREPAID - POLK UNIT #1</v>
          </cell>
          <cell r="C343">
            <v>-246601</v>
          </cell>
          <cell r="D343">
            <v>2048514</v>
          </cell>
        </row>
        <row r="344">
          <cell r="A344" t="str">
            <v>16572</v>
          </cell>
          <cell r="B344" t="str">
            <v>CSA PREPAID - POLK UNIT #2</v>
          </cell>
          <cell r="C344">
            <v>168334</v>
          </cell>
          <cell r="D344">
            <v>0</v>
          </cell>
        </row>
        <row r="345">
          <cell r="A345" t="str">
            <v>16573</v>
          </cell>
          <cell r="B345" t="str">
            <v>CSA PREPAID - POLK UNIT #3</v>
          </cell>
          <cell r="C345">
            <v>287483</v>
          </cell>
          <cell r="D345">
            <v>0</v>
          </cell>
        </row>
        <row r="346">
          <cell r="A346" t="str">
            <v>16580</v>
          </cell>
          <cell r="B346" t="str">
            <v>CSA PREPAID - BAYSIDE #1</v>
          </cell>
          <cell r="C346">
            <v>1655962.26</v>
          </cell>
          <cell r="D346">
            <v>1655962.26</v>
          </cell>
        </row>
        <row r="347">
          <cell r="A347" t="str">
            <v>16581</v>
          </cell>
          <cell r="B347" t="str">
            <v>CSA PREPAID - BAYSIDE #2</v>
          </cell>
          <cell r="C347">
            <v>1459030.54</v>
          </cell>
          <cell r="D347">
            <v>1459030.54</v>
          </cell>
        </row>
        <row r="348">
          <cell r="A348" t="str">
            <v>165</v>
          </cell>
          <cell r="B348" t="str">
            <v>ACCOUNT TOTAL</v>
          </cell>
          <cell r="C348">
            <v>4079050.29</v>
          </cell>
          <cell r="D348">
            <v>20402217.550000001</v>
          </cell>
        </row>
        <row r="349">
          <cell r="A349" t="str">
            <v>17103</v>
          </cell>
          <cell r="B349" t="str">
            <v>INT REC</v>
          </cell>
          <cell r="C349">
            <v>-8371.2000000000007</v>
          </cell>
          <cell r="D349">
            <v>-2042.66</v>
          </cell>
        </row>
        <row r="350">
          <cell r="A350" t="str">
            <v>17141</v>
          </cell>
          <cell r="B350" t="str">
            <v>INTEREST RECEIVABLE - RTO</v>
          </cell>
          <cell r="C350">
            <v>1815</v>
          </cell>
          <cell r="D350">
            <v>12165</v>
          </cell>
        </row>
        <row r="351">
          <cell r="A351" t="str">
            <v>171</v>
          </cell>
          <cell r="B351" t="str">
            <v>ACCOUNT TOTAL</v>
          </cell>
          <cell r="C351">
            <v>-6556.2</v>
          </cell>
          <cell r="D351">
            <v>10122.34</v>
          </cell>
        </row>
        <row r="352">
          <cell r="A352" t="str">
            <v>17301</v>
          </cell>
          <cell r="B352" t="str">
            <v>ACCRUED UTILITY REVENUE</v>
          </cell>
          <cell r="C352">
            <v>440990</v>
          </cell>
          <cell r="D352">
            <v>37475458</v>
          </cell>
        </row>
        <row r="353">
          <cell r="A353" t="str">
            <v>17303</v>
          </cell>
          <cell r="B353" t="str">
            <v>GTE POLE ATTACHMENT ACCRUAL</v>
          </cell>
          <cell r="C353">
            <v>0</v>
          </cell>
          <cell r="D353">
            <v>381000</v>
          </cell>
        </row>
        <row r="354">
          <cell r="A354" t="str">
            <v>173</v>
          </cell>
          <cell r="B354" t="str">
            <v>ACCOUNT TOTAL</v>
          </cell>
          <cell r="C354">
            <v>440990</v>
          </cell>
          <cell r="D354">
            <v>37856458</v>
          </cell>
        </row>
        <row r="355">
          <cell r="A355" t="str">
            <v>17601</v>
          </cell>
          <cell r="B355" t="str">
            <v>DEFERRED DEBIT - DERIVATIVE A</v>
          </cell>
          <cell r="C355">
            <v>-2790550</v>
          </cell>
          <cell r="D355">
            <v>2682700</v>
          </cell>
        </row>
        <row r="356">
          <cell r="A356" t="str">
            <v>17602</v>
          </cell>
          <cell r="B356" t="str">
            <v>DEFERRED DEBIT - REGULATORY D</v>
          </cell>
          <cell r="C356">
            <v>0</v>
          </cell>
          <cell r="D356">
            <v>0</v>
          </cell>
        </row>
        <row r="357">
          <cell r="A357" t="str">
            <v>17603</v>
          </cell>
          <cell r="B357" t="str">
            <v>DEFERRED DEBIT - REGULATORY T</v>
          </cell>
          <cell r="C357">
            <v>-346133.47</v>
          </cell>
          <cell r="D357">
            <v>1034851.53</v>
          </cell>
        </row>
        <row r="358">
          <cell r="A358" t="str">
            <v>176</v>
          </cell>
          <cell r="B358" t="str">
            <v>ACCOUNT TOTAL</v>
          </cell>
          <cell r="C358">
            <v>-3136683.47</v>
          </cell>
          <cell r="D358">
            <v>3717551.53</v>
          </cell>
        </row>
        <row r="359">
          <cell r="A359" t="str">
            <v>18109</v>
          </cell>
          <cell r="B359" t="str">
            <v>UNAM DEBT EXP 2007 BONDS</v>
          </cell>
          <cell r="C359">
            <v>0</v>
          </cell>
          <cell r="D359">
            <v>0</v>
          </cell>
        </row>
        <row r="360">
          <cell r="A360" t="str">
            <v>18127</v>
          </cell>
          <cell r="B360" t="str">
            <v>UNAM DEBT EXP 2021 REFUNDED B</v>
          </cell>
          <cell r="C360">
            <v>0</v>
          </cell>
          <cell r="D360">
            <v>0</v>
          </cell>
        </row>
        <row r="361">
          <cell r="A361" t="str">
            <v>18128</v>
          </cell>
          <cell r="B361" t="str">
            <v>UNAM DEBT EXP 2021 REFUNDED B</v>
          </cell>
          <cell r="C361">
            <v>0</v>
          </cell>
          <cell r="D361">
            <v>0</v>
          </cell>
        </row>
        <row r="362">
          <cell r="A362" t="str">
            <v>18129</v>
          </cell>
          <cell r="B362" t="str">
            <v>UNAM DEBT EXP 2022 REFUNDED B</v>
          </cell>
          <cell r="C362">
            <v>0</v>
          </cell>
          <cell r="D362">
            <v>0</v>
          </cell>
        </row>
        <row r="363">
          <cell r="A363" t="str">
            <v>18130</v>
          </cell>
          <cell r="B363" t="str">
            <v>UNAM DEBT EXP 2022 REFUNDED B</v>
          </cell>
          <cell r="C363">
            <v>0</v>
          </cell>
          <cell r="D363">
            <v>0</v>
          </cell>
        </row>
        <row r="364">
          <cell r="A364" t="str">
            <v>18131</v>
          </cell>
          <cell r="B364" t="str">
            <v>UNAM DEBT EXP 2025 BONDS</v>
          </cell>
          <cell r="C364">
            <v>-6878.09</v>
          </cell>
          <cell r="D364">
            <v>475681.93</v>
          </cell>
        </row>
        <row r="365">
          <cell r="A365" t="str">
            <v>18133</v>
          </cell>
          <cell r="B365" t="str">
            <v>UNAM DEBT EXP 2022 BONDS</v>
          </cell>
          <cell r="C365">
            <v>0</v>
          </cell>
          <cell r="D365">
            <v>0</v>
          </cell>
        </row>
        <row r="366">
          <cell r="A366" t="str">
            <v>18136</v>
          </cell>
          <cell r="B366" t="str">
            <v>UNAM DEBT EXP 2020 BONDS</v>
          </cell>
          <cell r="C366">
            <v>-3128.29</v>
          </cell>
          <cell r="D366">
            <v>252100.11</v>
          </cell>
        </row>
        <row r="367">
          <cell r="A367" t="str">
            <v>18137</v>
          </cell>
          <cell r="B367" t="str">
            <v>UNAM DEBT EXP 2030 BONDS</v>
          </cell>
          <cell r="C367">
            <v>-1780.13</v>
          </cell>
          <cell r="D367">
            <v>565190.93999999994</v>
          </cell>
        </row>
        <row r="368">
          <cell r="A368" t="str">
            <v>18139</v>
          </cell>
          <cell r="B368" t="str">
            <v>UNAM DEBT EXP 2018 BONDS</v>
          </cell>
          <cell r="C368">
            <v>-7332.5</v>
          </cell>
          <cell r="D368">
            <v>424600.33</v>
          </cell>
        </row>
        <row r="369">
          <cell r="A369" t="str">
            <v>18141</v>
          </cell>
          <cell r="B369" t="str">
            <v>UNAM DEBT EXP 2034 BONDS</v>
          </cell>
          <cell r="C369">
            <v>-2230.71</v>
          </cell>
          <cell r="D369">
            <v>814210.76</v>
          </cell>
        </row>
        <row r="370">
          <cell r="A370" t="str">
            <v>18143</v>
          </cell>
          <cell r="B370" t="str">
            <v>UNAM DEBT EXP 2003 BONDS</v>
          </cell>
          <cell r="C370">
            <v>0</v>
          </cell>
          <cell r="D370">
            <v>0</v>
          </cell>
        </row>
        <row r="371">
          <cell r="A371" t="str">
            <v>18144</v>
          </cell>
          <cell r="B371" t="str">
            <v>UNAM DEBT EXP 2001 BONDS.</v>
          </cell>
          <cell r="C371">
            <v>0</v>
          </cell>
          <cell r="D371">
            <v>0</v>
          </cell>
        </row>
        <row r="372">
          <cell r="A372" t="str">
            <v>18145</v>
          </cell>
          <cell r="B372" t="str">
            <v>UNAM DEBT EXP 2002 BONDS</v>
          </cell>
          <cell r="C372">
            <v>0</v>
          </cell>
          <cell r="D372">
            <v>0</v>
          </cell>
        </row>
        <row r="373">
          <cell r="A373" t="str">
            <v>18146</v>
          </cell>
          <cell r="B373" t="str">
            <v>UNAM DEBT EXP - 2012 BONDS</v>
          </cell>
          <cell r="C373">
            <v>-11405.55</v>
          </cell>
          <cell r="D373">
            <v>1092651.18</v>
          </cell>
        </row>
        <row r="374">
          <cell r="A374" t="str">
            <v>18147</v>
          </cell>
          <cell r="B374" t="str">
            <v>UNAM FEES &amp; EXPENSES - 2013 B</v>
          </cell>
          <cell r="C374">
            <v>-4422.05</v>
          </cell>
          <cell r="D374">
            <v>490847.93</v>
          </cell>
        </row>
        <row r="375">
          <cell r="A375" t="str">
            <v>18148</v>
          </cell>
          <cell r="B375" t="str">
            <v>UNAM FEES AND EXPENSES - 2023</v>
          </cell>
          <cell r="C375">
            <v>-3340.78</v>
          </cell>
          <cell r="D375">
            <v>771720.15</v>
          </cell>
        </row>
        <row r="376">
          <cell r="A376" t="str">
            <v>18149</v>
          </cell>
          <cell r="B376" t="str">
            <v>UNAM FEES &amp; EXPENSES - 2012 B</v>
          </cell>
          <cell r="C376">
            <v>-112812.3</v>
          </cell>
          <cell r="D376">
            <v>10995433.189999999</v>
          </cell>
        </row>
        <row r="377">
          <cell r="A377" t="str">
            <v>18150</v>
          </cell>
          <cell r="B377" t="str">
            <v>UNAM FEES &amp; EXPENSES - 2007 B</v>
          </cell>
          <cell r="C377">
            <v>-14185.2</v>
          </cell>
          <cell r="D377">
            <v>531474.99</v>
          </cell>
        </row>
        <row r="378">
          <cell r="A378" t="str">
            <v>18151</v>
          </cell>
          <cell r="B378" t="str">
            <v>UNAM FEES &amp; EXPENSES - 2016 S</v>
          </cell>
          <cell r="C378">
            <v>-12467.89</v>
          </cell>
          <cell r="D378">
            <v>1762128.76</v>
          </cell>
        </row>
        <row r="379">
          <cell r="A379" t="str">
            <v>18152</v>
          </cell>
          <cell r="B379" t="str">
            <v>UNAM DEBT EXP BONDS TO BE ISS</v>
          </cell>
          <cell r="C379">
            <v>0</v>
          </cell>
          <cell r="D379">
            <v>7891.5</v>
          </cell>
        </row>
        <row r="380">
          <cell r="A380" t="str">
            <v>181</v>
          </cell>
          <cell r="B380" t="str">
            <v>ACCOUNT TOTAL</v>
          </cell>
          <cell r="C380">
            <v>-179983.49</v>
          </cell>
          <cell r="D380">
            <v>18183931.77</v>
          </cell>
        </row>
        <row r="381">
          <cell r="A381" t="str">
            <v>18201</v>
          </cell>
          <cell r="B381" t="str">
            <v>ARO REGULATORY ASSET</v>
          </cell>
          <cell r="C381">
            <v>928.46</v>
          </cell>
          <cell r="D381">
            <v>244775.48</v>
          </cell>
        </row>
        <row r="382">
          <cell r="A382" t="str">
            <v>18230</v>
          </cell>
          <cell r="B382" t="str">
            <v>OTHER REG ASSET-FAS109 INC TA</v>
          </cell>
          <cell r="C382">
            <v>-315834</v>
          </cell>
          <cell r="D382">
            <v>59985433.799999997</v>
          </cell>
        </row>
        <row r="383">
          <cell r="A383" t="str">
            <v>18231</v>
          </cell>
          <cell r="B383" t="str">
            <v>DEFERRED DEBIT - REGULATORY T</v>
          </cell>
          <cell r="C383">
            <v>0</v>
          </cell>
          <cell r="D383">
            <v>0</v>
          </cell>
        </row>
        <row r="384">
          <cell r="A384" t="str">
            <v>18232</v>
          </cell>
          <cell r="B384" t="str">
            <v>DEFERRED DEBIT CONSERVATION</v>
          </cell>
          <cell r="C384">
            <v>0</v>
          </cell>
          <cell r="D384">
            <v>0</v>
          </cell>
        </row>
        <row r="385">
          <cell r="A385" t="str">
            <v>18233</v>
          </cell>
          <cell r="B385" t="str">
            <v>DEFERRED DEBIT FUEL - RETAIL</v>
          </cell>
          <cell r="C385">
            <v>9640040</v>
          </cell>
          <cell r="D385">
            <v>35856960.799999997</v>
          </cell>
        </row>
        <row r="386">
          <cell r="A386" t="str">
            <v>18234</v>
          </cell>
          <cell r="B386" t="str">
            <v>DEFERRED DEBIT CAPACITY</v>
          </cell>
          <cell r="C386">
            <v>554305</v>
          </cell>
          <cell r="D386">
            <v>4681693</v>
          </cell>
        </row>
        <row r="387">
          <cell r="A387" t="str">
            <v>18235</v>
          </cell>
          <cell r="B387" t="str">
            <v>DEFERRED DEBIT FUEL-WHOLESALE</v>
          </cell>
          <cell r="C387">
            <v>428662</v>
          </cell>
          <cell r="D387">
            <v>926092</v>
          </cell>
        </row>
        <row r="388">
          <cell r="A388" t="str">
            <v>18236</v>
          </cell>
          <cell r="B388" t="str">
            <v>UNAMORTIZED PEABODY BUYOUT</v>
          </cell>
          <cell r="C388">
            <v>-225374</v>
          </cell>
          <cell r="D388">
            <v>1352265</v>
          </cell>
        </row>
        <row r="389">
          <cell r="A389" t="str">
            <v>18237</v>
          </cell>
          <cell r="B389" t="str">
            <v>DEFERRED DEBIT - REGULATORY D</v>
          </cell>
          <cell r="C389">
            <v>0</v>
          </cell>
          <cell r="D389">
            <v>0</v>
          </cell>
        </row>
        <row r="390">
          <cell r="A390" t="str">
            <v>18238</v>
          </cell>
          <cell r="B390" t="str">
            <v>DEF DR ECRC</v>
          </cell>
          <cell r="C390">
            <v>-808353</v>
          </cell>
          <cell r="D390">
            <v>920646</v>
          </cell>
        </row>
        <row r="391">
          <cell r="A391" t="str">
            <v>18241</v>
          </cell>
          <cell r="B391" t="str">
            <v>DEF INT 2011-14 BONDS</v>
          </cell>
          <cell r="C391">
            <v>-19430</v>
          </cell>
          <cell r="D391">
            <v>2196997</v>
          </cell>
        </row>
        <row r="392">
          <cell r="A392" t="str">
            <v>18242</v>
          </cell>
          <cell r="B392" t="str">
            <v>DEF INT 2001 BONDS</v>
          </cell>
          <cell r="C392">
            <v>0</v>
          </cell>
          <cell r="D392">
            <v>0</v>
          </cell>
        </row>
        <row r="393">
          <cell r="A393" t="str">
            <v>18243</v>
          </cell>
          <cell r="B393" t="str">
            <v>DEF INT 2011 BONDS</v>
          </cell>
          <cell r="C393">
            <v>-6780.96</v>
          </cell>
          <cell r="D393">
            <v>514178.39</v>
          </cell>
        </row>
        <row r="394">
          <cell r="A394" t="str">
            <v>18244</v>
          </cell>
          <cell r="B394" t="str">
            <v>DEF INT 2012 BONDS</v>
          </cell>
          <cell r="C394">
            <v>-36920.94</v>
          </cell>
          <cell r="D394">
            <v>3028335.37</v>
          </cell>
        </row>
        <row r="395">
          <cell r="A395" t="str">
            <v>18245</v>
          </cell>
          <cell r="B395" t="str">
            <v>DEF INT 2002 BONDS</v>
          </cell>
          <cell r="C395">
            <v>0</v>
          </cell>
          <cell r="D395">
            <v>0</v>
          </cell>
        </row>
        <row r="396">
          <cell r="A396" t="str">
            <v>18246</v>
          </cell>
          <cell r="B396" t="str">
            <v>DEF. PUT OPTION 2011 BONDS</v>
          </cell>
          <cell r="C396">
            <v>0</v>
          </cell>
          <cell r="D396">
            <v>0</v>
          </cell>
        </row>
        <row r="397">
          <cell r="A397" t="str">
            <v>18251</v>
          </cell>
          <cell r="B397" t="str">
            <v>RESIDENTIAL LOAD MANAGEMENT</v>
          </cell>
          <cell r="C397">
            <v>-26847.72</v>
          </cell>
          <cell r="D397">
            <v>3801197.15</v>
          </cell>
        </row>
        <row r="398">
          <cell r="A398" t="str">
            <v>18252</v>
          </cell>
          <cell r="B398" t="str">
            <v>COMM-INDUST LOAD MGT</v>
          </cell>
          <cell r="C398">
            <v>0</v>
          </cell>
          <cell r="D398">
            <v>0</v>
          </cell>
        </row>
        <row r="399">
          <cell r="A399" t="str">
            <v>18261</v>
          </cell>
          <cell r="B399" t="str">
            <v>RATE CASE EXPENSE</v>
          </cell>
          <cell r="C399">
            <v>0</v>
          </cell>
          <cell r="D399">
            <v>0</v>
          </cell>
        </row>
        <row r="400">
          <cell r="A400" t="str">
            <v>18271</v>
          </cell>
          <cell r="B400" t="str">
            <v>DEF AERIAL SURVEY DEBIT</v>
          </cell>
          <cell r="C400">
            <v>0</v>
          </cell>
          <cell r="D400">
            <v>0</v>
          </cell>
        </row>
        <row r="401">
          <cell r="A401" t="str">
            <v>18280</v>
          </cell>
          <cell r="B401" t="str">
            <v>UNAM LOSS-PUT OPT 2011 BONDS</v>
          </cell>
          <cell r="C401">
            <v>-3780.16</v>
          </cell>
          <cell r="D401">
            <v>319297.88</v>
          </cell>
        </row>
        <row r="402">
          <cell r="A402" t="str">
            <v>18283</v>
          </cell>
          <cell r="B402" t="str">
            <v>UNAMORTIZED LOSS - 2022 FIRST</v>
          </cell>
          <cell r="C402">
            <v>-11863.71</v>
          </cell>
          <cell r="D402">
            <v>3881217.79</v>
          </cell>
        </row>
        <row r="403">
          <cell r="A403" t="str">
            <v>18284</v>
          </cell>
          <cell r="B403" t="str">
            <v>UNAMORTIZED LOSS 2022 BONDS</v>
          </cell>
          <cell r="C403">
            <v>-15689.13</v>
          </cell>
          <cell r="D403">
            <v>3357473.32</v>
          </cell>
        </row>
        <row r="404">
          <cell r="A404" t="str">
            <v>18285</v>
          </cell>
          <cell r="B404" t="str">
            <v>UNAMORTIZED LOSS 2022 BONDS</v>
          </cell>
          <cell r="C404">
            <v>-3932.13</v>
          </cell>
          <cell r="D404">
            <v>841474.92</v>
          </cell>
        </row>
        <row r="405">
          <cell r="A405" t="str">
            <v>18286</v>
          </cell>
          <cell r="B405" t="str">
            <v>UNAMORTIZED LOSS 2007 BONDS</v>
          </cell>
          <cell r="C405">
            <v>-874</v>
          </cell>
          <cell r="D405">
            <v>27049.56</v>
          </cell>
        </row>
        <row r="406">
          <cell r="A406" t="str">
            <v>18287</v>
          </cell>
          <cell r="B406" t="str">
            <v>UNAMORTIZED LOSS 2021 BONDS</v>
          </cell>
          <cell r="C406">
            <v>-467.85</v>
          </cell>
          <cell r="D406">
            <v>95910.86</v>
          </cell>
        </row>
        <row r="407">
          <cell r="A407" t="str">
            <v>18288</v>
          </cell>
          <cell r="B407" t="str">
            <v>UNAMORTIZED LOSS 2021 BONDS</v>
          </cell>
          <cell r="C407">
            <v>-3266.81</v>
          </cell>
          <cell r="D407">
            <v>669696.51</v>
          </cell>
        </row>
        <row r="408">
          <cell r="A408" t="str">
            <v>18289</v>
          </cell>
          <cell r="B408" t="str">
            <v>UNAMORTIZED LOSS 2004 BONDS</v>
          </cell>
          <cell r="C408">
            <v>-1177.73</v>
          </cell>
          <cell r="D408">
            <v>2357.5100000000002</v>
          </cell>
        </row>
        <row r="409">
          <cell r="A409" t="str">
            <v>18290</v>
          </cell>
          <cell r="B409" t="str">
            <v>UNAMORTIZED LOSS 2011 BONDS.</v>
          </cell>
          <cell r="C409">
            <v>-2329</v>
          </cell>
          <cell r="D409">
            <v>178656.39</v>
          </cell>
        </row>
        <row r="410">
          <cell r="A410" t="str">
            <v>18291</v>
          </cell>
          <cell r="B410" t="str">
            <v>UNAMORTIZED LOSS 2012 BONDS</v>
          </cell>
          <cell r="C410">
            <v>-6132.59</v>
          </cell>
          <cell r="D410">
            <v>502921.85</v>
          </cell>
        </row>
        <row r="411">
          <cell r="A411" t="str">
            <v>18292</v>
          </cell>
          <cell r="B411" t="str">
            <v>UNAMORTIZED LOSS 2005 BONDS</v>
          </cell>
          <cell r="C411">
            <v>-1110.1500000000001</v>
          </cell>
          <cell r="D411">
            <v>19982.47</v>
          </cell>
        </row>
        <row r="412">
          <cell r="A412" t="str">
            <v>18293</v>
          </cell>
          <cell r="B412" t="str">
            <v>UNAMORTIZED LOSS 2001 BONDS.</v>
          </cell>
          <cell r="C412">
            <v>0</v>
          </cell>
          <cell r="D412">
            <v>0</v>
          </cell>
        </row>
        <row r="413">
          <cell r="A413" t="str">
            <v>18294</v>
          </cell>
          <cell r="B413" t="str">
            <v>UNAMORTIZED LOSS 2011 BONDS</v>
          </cell>
          <cell r="C413">
            <v>-2557.67</v>
          </cell>
          <cell r="D413">
            <v>199279.74</v>
          </cell>
        </row>
        <row r="414">
          <cell r="A414" t="str">
            <v>18295</v>
          </cell>
          <cell r="B414" t="str">
            <v>UNAMORTIZED LOSS 2012 BONDS</v>
          </cell>
          <cell r="C414">
            <v>-8795.7099999999991</v>
          </cell>
          <cell r="D414">
            <v>721339.38</v>
          </cell>
        </row>
        <row r="415">
          <cell r="A415" t="str">
            <v>18296</v>
          </cell>
          <cell r="B415" t="str">
            <v>UNAMORTIZED LOSS 2002 BONDS.</v>
          </cell>
          <cell r="C415">
            <v>0</v>
          </cell>
          <cell r="D415">
            <v>0</v>
          </cell>
        </row>
        <row r="416">
          <cell r="A416" t="str">
            <v>18297</v>
          </cell>
          <cell r="B416" t="str">
            <v>UNAM LOSS-PUT OPT 2012 BONDS</v>
          </cell>
          <cell r="C416">
            <v>-132123.9</v>
          </cell>
          <cell r="D416">
            <v>12877660.41</v>
          </cell>
        </row>
        <row r="417">
          <cell r="A417" t="str">
            <v>18298</v>
          </cell>
          <cell r="B417" t="str">
            <v>UNAMORTIZED LOSS 2003 BONDS.</v>
          </cell>
          <cell r="C417">
            <v>0</v>
          </cell>
          <cell r="D417">
            <v>0</v>
          </cell>
        </row>
        <row r="418">
          <cell r="A418" t="str">
            <v>18299</v>
          </cell>
          <cell r="B418" t="str">
            <v>UNAMORTIZED LOSS 2011-14 BOND</v>
          </cell>
          <cell r="C418">
            <v>-18251.22</v>
          </cell>
          <cell r="D418">
            <v>2086296.74</v>
          </cell>
        </row>
        <row r="419">
          <cell r="A419" t="str">
            <v>182</v>
          </cell>
          <cell r="B419" t="str">
            <v>ACCOUNT TOTAL</v>
          </cell>
          <cell r="C419">
            <v>8972043.0800000001</v>
          </cell>
          <cell r="D419">
            <v>139289189.31999999</v>
          </cell>
        </row>
        <row r="420">
          <cell r="A420" t="str">
            <v>18304</v>
          </cell>
          <cell r="B420" t="str">
            <v>GANNON 5 TURBINE SPARE PARTS</v>
          </cell>
          <cell r="C420">
            <v>0</v>
          </cell>
          <cell r="D420">
            <v>0</v>
          </cell>
        </row>
        <row r="421">
          <cell r="A421" t="str">
            <v>18305</v>
          </cell>
          <cell r="B421" t="str">
            <v>BB DISSOLVED OXYGEN STUDY</v>
          </cell>
          <cell r="C421">
            <v>8439.74</v>
          </cell>
          <cell r="D421">
            <v>479518.66</v>
          </cell>
        </row>
        <row r="422">
          <cell r="A422" t="str">
            <v>18306</v>
          </cell>
          <cell r="B422" t="str">
            <v>CALL CENTER IVR PROJECT</v>
          </cell>
          <cell r="C422">
            <v>0</v>
          </cell>
          <cell r="D422">
            <v>0</v>
          </cell>
        </row>
        <row r="423">
          <cell r="A423" t="str">
            <v>18307</v>
          </cell>
          <cell r="B423" t="str">
            <v>CIRC 230005 &amp; 230021 OPERATIO</v>
          </cell>
          <cell r="C423">
            <v>0</v>
          </cell>
          <cell r="D423">
            <v>0</v>
          </cell>
        </row>
        <row r="424">
          <cell r="A424" t="str">
            <v>18308</v>
          </cell>
          <cell r="B424" t="str">
            <v>BIG BEND CONSENT DECREE PLANN</v>
          </cell>
          <cell r="C424">
            <v>213497.96</v>
          </cell>
          <cell r="D424">
            <v>1083942.17</v>
          </cell>
        </row>
        <row r="425">
          <cell r="A425" t="str">
            <v>18309</v>
          </cell>
          <cell r="B425" t="str">
            <v>BIG BEND BALANCE OF PLANT STU</v>
          </cell>
          <cell r="C425">
            <v>16557.810000000001</v>
          </cell>
          <cell r="D425">
            <v>202473.3</v>
          </cell>
        </row>
        <row r="426">
          <cell r="A426" t="str">
            <v>18310</v>
          </cell>
          <cell r="B426" t="str">
            <v>BB SLAG POND SEEPAGE STUDY</v>
          </cell>
          <cell r="C426">
            <v>0</v>
          </cell>
          <cell r="D426">
            <v>14.48</v>
          </cell>
        </row>
        <row r="427">
          <cell r="A427" t="str">
            <v>18311</v>
          </cell>
          <cell r="B427" t="str">
            <v>BB1 HP TURBINE FAILURE</v>
          </cell>
          <cell r="C427">
            <v>-6169.58</v>
          </cell>
          <cell r="D427">
            <v>0</v>
          </cell>
        </row>
        <row r="428">
          <cell r="A428" t="str">
            <v>18317</v>
          </cell>
          <cell r="B428" t="str">
            <v>POLK COS HYDROLYSIS PATENT</v>
          </cell>
          <cell r="C428">
            <v>0</v>
          </cell>
          <cell r="D428">
            <v>0</v>
          </cell>
        </row>
        <row r="429">
          <cell r="A429" t="str">
            <v>18318</v>
          </cell>
          <cell r="B429" t="str">
            <v>BB/BAYSIDE 316 STUDY</v>
          </cell>
          <cell r="C429">
            <v>0</v>
          </cell>
          <cell r="D429">
            <v>0</v>
          </cell>
        </row>
        <row r="430">
          <cell r="A430" t="str">
            <v>18331</v>
          </cell>
          <cell r="B430" t="str">
            <v>BB FGD AVAIL EFFICIENCY</v>
          </cell>
          <cell r="C430">
            <v>0</v>
          </cell>
          <cell r="D430">
            <v>5433.65</v>
          </cell>
        </row>
        <row r="431">
          <cell r="A431" t="str">
            <v>18332</v>
          </cell>
          <cell r="B431" t="str">
            <v>BB PARTICIP BACT ANALYSIS</v>
          </cell>
          <cell r="C431">
            <v>13.13</v>
          </cell>
          <cell r="D431">
            <v>51221.68</v>
          </cell>
        </row>
        <row r="432">
          <cell r="A432" t="str">
            <v>18333</v>
          </cell>
          <cell r="B432" t="str">
            <v>BB NOS REDUCTION STUDY</v>
          </cell>
          <cell r="C432">
            <v>1809.83</v>
          </cell>
          <cell r="D432">
            <v>14132.01</v>
          </cell>
        </row>
        <row r="433">
          <cell r="A433" t="str">
            <v>18335</v>
          </cell>
          <cell r="B433" t="str">
            <v>POLK RESERVOIR TREATMENT PROJ</v>
          </cell>
          <cell r="C433">
            <v>0</v>
          </cell>
          <cell r="D433">
            <v>0</v>
          </cell>
        </row>
        <row r="434">
          <cell r="A434" t="str">
            <v>18337</v>
          </cell>
          <cell r="B434" t="str">
            <v>DAVIS ISLAND UNDERGROUND STUD</v>
          </cell>
          <cell r="C434">
            <v>0</v>
          </cell>
          <cell r="D434">
            <v>0</v>
          </cell>
        </row>
        <row r="435">
          <cell r="A435" t="str">
            <v>18338</v>
          </cell>
          <cell r="B435" t="str">
            <v>POLK POWER - AIR PLANT STUDY</v>
          </cell>
          <cell r="C435">
            <v>0</v>
          </cell>
          <cell r="D435">
            <v>0</v>
          </cell>
        </row>
        <row r="436">
          <cell r="A436" t="str">
            <v>18339</v>
          </cell>
          <cell r="B436" t="str">
            <v>POLK POWER STATION UNIT 1 ROT</v>
          </cell>
          <cell r="C436">
            <v>0</v>
          </cell>
          <cell r="D436">
            <v>0</v>
          </cell>
        </row>
        <row r="437">
          <cell r="A437" t="str">
            <v>18340</v>
          </cell>
          <cell r="B437" t="str">
            <v>PPS FIELD SUPPORT FOR UNIT 1</v>
          </cell>
          <cell r="C437">
            <v>0</v>
          </cell>
          <cell r="D437">
            <v>0</v>
          </cell>
        </row>
        <row r="438">
          <cell r="A438" t="str">
            <v>18341</v>
          </cell>
          <cell r="B438" t="str">
            <v>BB3 BOILER FAILURE</v>
          </cell>
          <cell r="C438">
            <v>0</v>
          </cell>
          <cell r="D438">
            <v>0</v>
          </cell>
        </row>
        <row r="439">
          <cell r="A439" t="str">
            <v>18367</v>
          </cell>
          <cell r="B439" t="str">
            <v>BIG BEND COMPREHENSIVE ENVIRO</v>
          </cell>
          <cell r="C439">
            <v>0</v>
          </cell>
          <cell r="D439">
            <v>0</v>
          </cell>
        </row>
        <row r="440">
          <cell r="A440" t="str">
            <v>183</v>
          </cell>
          <cell r="B440" t="str">
            <v>ACCOUNT TOTAL</v>
          </cell>
          <cell r="C440">
            <v>234148.89</v>
          </cell>
          <cell r="D440">
            <v>1836735.95</v>
          </cell>
        </row>
        <row r="441">
          <cell r="A441" t="str">
            <v>18401</v>
          </cell>
          <cell r="B441" t="str">
            <v>CLEARING ACCOUNT LIGHT VEHICL</v>
          </cell>
          <cell r="C441">
            <v>10470.91</v>
          </cell>
          <cell r="D441">
            <v>51767.21</v>
          </cell>
        </row>
        <row r="442">
          <cell r="A442" t="str">
            <v>18402</v>
          </cell>
          <cell r="B442" t="str">
            <v>CLEARING ACCOUNT MEDIUM VEHIC</v>
          </cell>
          <cell r="C442">
            <v>-9438.92</v>
          </cell>
          <cell r="D442">
            <v>-19740.59</v>
          </cell>
        </row>
        <row r="443">
          <cell r="A443" t="str">
            <v>18403</v>
          </cell>
          <cell r="B443" t="str">
            <v>CLEARING ACCOUNT HEAVY VEHICL</v>
          </cell>
          <cell r="C443">
            <v>-51076.75</v>
          </cell>
          <cell r="D443">
            <v>-95066.86</v>
          </cell>
        </row>
        <row r="444">
          <cell r="A444" t="str">
            <v>18405</v>
          </cell>
          <cell r="B444" t="str">
            <v>SMALL TOOLS DEFAULT / JE 5021</v>
          </cell>
          <cell r="C444">
            <v>-3219.07</v>
          </cell>
          <cell r="D444">
            <v>8134.03</v>
          </cell>
        </row>
        <row r="445">
          <cell r="A445" t="str">
            <v>18409</v>
          </cell>
          <cell r="B445" t="str">
            <v>MEDIUM VEHICLE DIRECT EXPENSE</v>
          </cell>
          <cell r="C445">
            <v>0</v>
          </cell>
          <cell r="D445">
            <v>0</v>
          </cell>
        </row>
        <row r="446">
          <cell r="A446" t="str">
            <v>18410</v>
          </cell>
          <cell r="B446" t="str">
            <v>LIGHT VEHICLE DIRECT EXPENSES</v>
          </cell>
          <cell r="C446">
            <v>-464.58</v>
          </cell>
          <cell r="D446">
            <v>-1019.58</v>
          </cell>
        </row>
        <row r="447">
          <cell r="A447" t="str">
            <v>18411</v>
          </cell>
          <cell r="B447" t="str">
            <v>HEAVY VEHICLE DIRECT EXPENSES</v>
          </cell>
          <cell r="C447">
            <v>0.01</v>
          </cell>
          <cell r="D447">
            <v>-379.03</v>
          </cell>
        </row>
        <row r="448">
          <cell r="A448" t="str">
            <v>18412</v>
          </cell>
          <cell r="B448" t="str">
            <v>HEAVY VEHICLE ASSOCIATED EQUI</v>
          </cell>
          <cell r="C448">
            <v>0</v>
          </cell>
          <cell r="D448">
            <v>0</v>
          </cell>
        </row>
        <row r="449">
          <cell r="A449" t="str">
            <v>18413</v>
          </cell>
          <cell r="B449" t="str">
            <v>LIGHT-MEDIUM-HEAVY VEHICLE AD</v>
          </cell>
          <cell r="C449">
            <v>3228.57</v>
          </cell>
          <cell r="D449">
            <v>5954.71</v>
          </cell>
        </row>
        <row r="450">
          <cell r="A450" t="str">
            <v>18414</v>
          </cell>
          <cell r="B450" t="str">
            <v>VEHICLE GASOLINE, OIL, LUBRIC</v>
          </cell>
          <cell r="C450">
            <v>0</v>
          </cell>
          <cell r="D450">
            <v>0</v>
          </cell>
        </row>
        <row r="451">
          <cell r="A451" t="str">
            <v>18415</v>
          </cell>
          <cell r="B451" t="str">
            <v>CONSTRUCTION/AGRICULTURAL EQU</v>
          </cell>
          <cell r="C451">
            <v>0</v>
          </cell>
          <cell r="D451">
            <v>2689.74</v>
          </cell>
        </row>
        <row r="452">
          <cell r="A452" t="str">
            <v>18416</v>
          </cell>
          <cell r="B452" t="str">
            <v>VEHICLE FUEL - DIESEL</v>
          </cell>
          <cell r="C452">
            <v>0</v>
          </cell>
          <cell r="D452">
            <v>0</v>
          </cell>
        </row>
        <row r="453">
          <cell r="A453" t="str">
            <v>18417</v>
          </cell>
          <cell r="B453" t="str">
            <v>PRODUCTION COAL HANDLING EQUI</v>
          </cell>
          <cell r="C453">
            <v>0</v>
          </cell>
          <cell r="D453">
            <v>0</v>
          </cell>
        </row>
        <row r="454">
          <cell r="A454" t="str">
            <v>18418</v>
          </cell>
          <cell r="B454" t="str">
            <v>TRAILERS</v>
          </cell>
          <cell r="C454">
            <v>0</v>
          </cell>
          <cell r="D454">
            <v>1540.05</v>
          </cell>
        </row>
        <row r="455">
          <cell r="A455" t="str">
            <v>18419</v>
          </cell>
          <cell r="B455" t="str">
            <v>MISC. NON-FLEET RELATED SERVI</v>
          </cell>
          <cell r="C455">
            <v>0</v>
          </cell>
          <cell r="D455">
            <v>0</v>
          </cell>
        </row>
        <row r="456">
          <cell r="A456" t="str">
            <v>18420</v>
          </cell>
          <cell r="B456" t="str">
            <v>SM TOOL PURCH (0-$500)</v>
          </cell>
          <cell r="C456">
            <v>0</v>
          </cell>
          <cell r="D456">
            <v>0</v>
          </cell>
        </row>
        <row r="457">
          <cell r="A457" t="str">
            <v>18421</v>
          </cell>
          <cell r="B457" t="str">
            <v>PROD SM TOOLS CLEARING-NON-PE</v>
          </cell>
          <cell r="C457">
            <v>29025.79</v>
          </cell>
          <cell r="D457">
            <v>1494738.48</v>
          </cell>
        </row>
        <row r="458">
          <cell r="A458" t="str">
            <v>18422</v>
          </cell>
          <cell r="B458" t="str">
            <v>PROD SM HAND TOOLS CLEARING P</v>
          </cell>
          <cell r="C458">
            <v>2498.5</v>
          </cell>
          <cell r="D458">
            <v>373650.7</v>
          </cell>
        </row>
        <row r="459">
          <cell r="A459" t="str">
            <v>18423</v>
          </cell>
          <cell r="B459" t="str">
            <v>PROD CONSUMABLES/EXPENDABLES</v>
          </cell>
          <cell r="C459">
            <v>42547.07</v>
          </cell>
          <cell r="D459">
            <v>7380238.3099999996</v>
          </cell>
        </row>
        <row r="460">
          <cell r="A460" t="str">
            <v>18426</v>
          </cell>
          <cell r="B460" t="str">
            <v>PARKING OPER TECO PLAZA</v>
          </cell>
          <cell r="C460">
            <v>0</v>
          </cell>
          <cell r="D460">
            <v>1640.04</v>
          </cell>
        </row>
        <row r="461">
          <cell r="A461" t="str">
            <v>18429</v>
          </cell>
          <cell r="B461" t="str">
            <v>PROD CLEARING</v>
          </cell>
          <cell r="C461">
            <v>-74071.360000000001</v>
          </cell>
          <cell r="D461">
            <v>-9248134.9800000004</v>
          </cell>
        </row>
        <row r="462">
          <cell r="A462" t="str">
            <v>18430</v>
          </cell>
          <cell r="B462" t="str">
            <v>UNIFORM RENTAL-GARAGE</v>
          </cell>
          <cell r="C462">
            <v>0</v>
          </cell>
          <cell r="D462">
            <v>1754.89</v>
          </cell>
        </row>
        <row r="463">
          <cell r="A463" t="str">
            <v>18431</v>
          </cell>
          <cell r="B463" t="str">
            <v>UNIFORM RENTAL-PRODUCTION</v>
          </cell>
          <cell r="C463">
            <v>-229.11</v>
          </cell>
          <cell r="D463">
            <v>1599.79</v>
          </cell>
        </row>
        <row r="464">
          <cell r="A464" t="str">
            <v>18433</v>
          </cell>
          <cell r="B464" t="str">
            <v>I/TE ALLOCATIONS</v>
          </cell>
          <cell r="C464">
            <v>0</v>
          </cell>
          <cell r="D464">
            <v>0</v>
          </cell>
        </row>
        <row r="465">
          <cell r="A465" t="str">
            <v>18439</v>
          </cell>
          <cell r="B465" t="str">
            <v>TECO PLAZA GARAGE</v>
          </cell>
          <cell r="C465">
            <v>0</v>
          </cell>
          <cell r="D465">
            <v>0</v>
          </cell>
        </row>
        <row r="466">
          <cell r="A466" t="str">
            <v>18440</v>
          </cell>
          <cell r="B466" t="str">
            <v>TECO TRANSPORT &amp; TRADE - PAYR</v>
          </cell>
          <cell r="C466">
            <v>0</v>
          </cell>
          <cell r="D466">
            <v>0</v>
          </cell>
        </row>
        <row r="467">
          <cell r="A467" t="str">
            <v>18441</v>
          </cell>
          <cell r="B467" t="str">
            <v>GENERATION SVCS-COMMON COSTS</v>
          </cell>
          <cell r="C467">
            <v>7974.54</v>
          </cell>
          <cell r="D467">
            <v>33960.400000000001</v>
          </cell>
        </row>
        <row r="468">
          <cell r="A468" t="str">
            <v>18450</v>
          </cell>
          <cell r="B468" t="str">
            <v>PRINT SHOP SUPPLIES AND MAINT</v>
          </cell>
          <cell r="C468">
            <v>-7043.71</v>
          </cell>
          <cell r="D468">
            <v>16104.1</v>
          </cell>
        </row>
        <row r="469">
          <cell r="A469" t="str">
            <v>18451</v>
          </cell>
          <cell r="B469" t="str">
            <v>I/TE DATA SERVICES OVERHEAD</v>
          </cell>
          <cell r="C469">
            <v>0</v>
          </cell>
          <cell r="D469">
            <v>0</v>
          </cell>
        </row>
        <row r="470">
          <cell r="A470" t="str">
            <v>18454</v>
          </cell>
          <cell r="B470" t="str">
            <v>I/TE DATA SERVICES-CPU</v>
          </cell>
          <cell r="C470">
            <v>0</v>
          </cell>
          <cell r="D470">
            <v>0</v>
          </cell>
        </row>
        <row r="471">
          <cell r="A471" t="str">
            <v>18455</v>
          </cell>
          <cell r="B471" t="str">
            <v>I/TE DATA SERVICES-DASD</v>
          </cell>
          <cell r="C471">
            <v>0</v>
          </cell>
          <cell r="D471">
            <v>0</v>
          </cell>
        </row>
        <row r="472">
          <cell r="A472" t="str">
            <v>18456</v>
          </cell>
          <cell r="B472" t="str">
            <v>I/TE DATA SERVICES-TAPE</v>
          </cell>
          <cell r="C472">
            <v>0</v>
          </cell>
          <cell r="D472">
            <v>0</v>
          </cell>
        </row>
        <row r="473">
          <cell r="A473" t="str">
            <v>18457</v>
          </cell>
          <cell r="B473" t="str">
            <v>I/TE DATA SERVICES-LOCAL PRIN</v>
          </cell>
          <cell r="C473">
            <v>0</v>
          </cell>
          <cell r="D473">
            <v>0</v>
          </cell>
        </row>
        <row r="474">
          <cell r="A474" t="str">
            <v>18458</v>
          </cell>
          <cell r="B474" t="str">
            <v>I/TE DATA SERVICES-NETWORK</v>
          </cell>
          <cell r="C474">
            <v>0</v>
          </cell>
          <cell r="D474">
            <v>0</v>
          </cell>
        </row>
        <row r="475">
          <cell r="A475" t="str">
            <v>18465</v>
          </cell>
          <cell r="B475" t="str">
            <v>CTRF-INDIRECT LABOR</v>
          </cell>
          <cell r="C475">
            <v>0</v>
          </cell>
          <cell r="D475">
            <v>0</v>
          </cell>
        </row>
        <row r="476">
          <cell r="A476" t="str">
            <v>18466</v>
          </cell>
          <cell r="B476" t="str">
            <v>CTRF/INDIRECT MATERIALS</v>
          </cell>
          <cell r="C476">
            <v>-3605.97</v>
          </cell>
          <cell r="D476">
            <v>4093.94</v>
          </cell>
        </row>
        <row r="477">
          <cell r="A477" t="str">
            <v>18467</v>
          </cell>
          <cell r="B477" t="str">
            <v>TOOL REPAIR CLEARING</v>
          </cell>
          <cell r="C477">
            <v>0</v>
          </cell>
          <cell r="D477">
            <v>-93.8</v>
          </cell>
        </row>
        <row r="478">
          <cell r="A478" t="str">
            <v>18468</v>
          </cell>
          <cell r="B478" t="str">
            <v>TRANSFORMER REPAIR CLEARING E</v>
          </cell>
          <cell r="C478">
            <v>27730.59</v>
          </cell>
          <cell r="D478">
            <v>61113.32</v>
          </cell>
        </row>
        <row r="479">
          <cell r="A479" t="str">
            <v>18469</v>
          </cell>
          <cell r="B479" t="str">
            <v>IT STANDARD CLEARING</v>
          </cell>
          <cell r="C479">
            <v>260585.07</v>
          </cell>
          <cell r="D479">
            <v>0</v>
          </cell>
        </row>
        <row r="480">
          <cell r="A480" t="str">
            <v>18470</v>
          </cell>
          <cell r="B480" t="str">
            <v>TELECOM STANDARD CLEARING</v>
          </cell>
          <cell r="C480">
            <v>20679.05</v>
          </cell>
          <cell r="D480">
            <v>0</v>
          </cell>
        </row>
        <row r="481">
          <cell r="A481" t="str">
            <v>18471</v>
          </cell>
          <cell r="B481" t="str">
            <v>PBX - MOVES, ADDS, CHANGES</v>
          </cell>
          <cell r="C481">
            <v>0</v>
          </cell>
          <cell r="D481">
            <v>0</v>
          </cell>
        </row>
        <row r="482">
          <cell r="A482" t="str">
            <v>18472</v>
          </cell>
          <cell r="B482" t="str">
            <v>PBX - NETWORK PROJECTS</v>
          </cell>
          <cell r="C482">
            <v>0</v>
          </cell>
          <cell r="D482">
            <v>0</v>
          </cell>
        </row>
        <row r="483">
          <cell r="A483" t="str">
            <v>18473</v>
          </cell>
          <cell r="B483" t="str">
            <v>PBX - NETWORK REPAIRS</v>
          </cell>
          <cell r="C483">
            <v>0</v>
          </cell>
          <cell r="D483">
            <v>0</v>
          </cell>
        </row>
        <row r="484">
          <cell r="A484" t="str">
            <v>18474</v>
          </cell>
          <cell r="B484" t="str">
            <v>BROADBAND - NETWORK PROJECTS</v>
          </cell>
          <cell r="C484">
            <v>0</v>
          </cell>
          <cell r="D484">
            <v>0</v>
          </cell>
        </row>
        <row r="485">
          <cell r="A485" t="str">
            <v>18475</v>
          </cell>
          <cell r="B485" t="str">
            <v>BROADBAND - NETWORK REPAIRS</v>
          </cell>
          <cell r="C485">
            <v>0</v>
          </cell>
          <cell r="D485">
            <v>0</v>
          </cell>
        </row>
        <row r="486">
          <cell r="A486" t="str">
            <v>18476</v>
          </cell>
          <cell r="B486" t="str">
            <v>TELECOM - DIRECTLY ALLOCATED</v>
          </cell>
          <cell r="C486">
            <v>0</v>
          </cell>
          <cell r="D486">
            <v>0</v>
          </cell>
        </row>
        <row r="487">
          <cell r="A487" t="str">
            <v>18477</v>
          </cell>
          <cell r="B487" t="str">
            <v>COMMUNICATIONS INFRASTRUCTURE</v>
          </cell>
          <cell r="C487">
            <v>0</v>
          </cell>
          <cell r="D487">
            <v>0</v>
          </cell>
        </row>
        <row r="488">
          <cell r="A488" t="str">
            <v>18478</v>
          </cell>
          <cell r="B488" t="str">
            <v>COMMUNICATIONS LEASED SERVICE</v>
          </cell>
          <cell r="C488">
            <v>0</v>
          </cell>
          <cell r="D488">
            <v>0</v>
          </cell>
        </row>
        <row r="489">
          <cell r="A489" t="str">
            <v>18479</v>
          </cell>
          <cell r="B489" t="str">
            <v>LONG DISTANCE - DIRECT CHARGE</v>
          </cell>
          <cell r="C489">
            <v>647.76</v>
          </cell>
          <cell r="D489">
            <v>-2463.06</v>
          </cell>
        </row>
        <row r="490">
          <cell r="A490" t="str">
            <v>18480</v>
          </cell>
          <cell r="B490" t="str">
            <v>FACILITY SERVICES - STANDARD</v>
          </cell>
          <cell r="C490">
            <v>89958.8</v>
          </cell>
          <cell r="D490">
            <v>0</v>
          </cell>
        </row>
        <row r="491">
          <cell r="A491" t="str">
            <v>18481</v>
          </cell>
          <cell r="B491" t="str">
            <v>FUTURE USE FOR FACILITY SERVI</v>
          </cell>
          <cell r="C491">
            <v>0</v>
          </cell>
          <cell r="D491">
            <v>0</v>
          </cell>
        </row>
        <row r="492">
          <cell r="A492" t="str">
            <v>18482</v>
          </cell>
          <cell r="B492" t="str">
            <v>FACILITY SERVICES - NONSTANDA</v>
          </cell>
          <cell r="C492">
            <v>0</v>
          </cell>
          <cell r="D492">
            <v>0</v>
          </cell>
        </row>
        <row r="493">
          <cell r="A493" t="str">
            <v>18483</v>
          </cell>
          <cell r="B493" t="str">
            <v>FACILITY SERVICES OVERHEAD</v>
          </cell>
          <cell r="C493">
            <v>0</v>
          </cell>
          <cell r="D493">
            <v>0</v>
          </cell>
        </row>
        <row r="494">
          <cell r="A494" t="str">
            <v>18484</v>
          </cell>
          <cell r="B494" t="str">
            <v>FACILITY - MISCELLANEOUS.</v>
          </cell>
          <cell r="C494">
            <v>0</v>
          </cell>
          <cell r="D494">
            <v>0</v>
          </cell>
        </row>
        <row r="495">
          <cell r="A495" t="str">
            <v>18485</v>
          </cell>
          <cell r="B495" t="str">
            <v>FACILITY - ROOFS.</v>
          </cell>
          <cell r="C495">
            <v>0</v>
          </cell>
          <cell r="D495">
            <v>0</v>
          </cell>
        </row>
        <row r="496">
          <cell r="A496" t="str">
            <v>18486</v>
          </cell>
          <cell r="B496" t="str">
            <v>FACILITY - CONSULTING.</v>
          </cell>
          <cell r="C496">
            <v>0</v>
          </cell>
          <cell r="D496">
            <v>0</v>
          </cell>
        </row>
        <row r="497">
          <cell r="A497" t="str">
            <v>18487</v>
          </cell>
          <cell r="B497" t="str">
            <v>FACILITY - FURNITURE</v>
          </cell>
          <cell r="C497">
            <v>0</v>
          </cell>
          <cell r="D497">
            <v>0</v>
          </cell>
        </row>
        <row r="498">
          <cell r="A498" t="str">
            <v>18488</v>
          </cell>
          <cell r="B498" t="str">
            <v>FACILITY - CARPET CLEANING</v>
          </cell>
          <cell r="C498">
            <v>0</v>
          </cell>
          <cell r="D498">
            <v>0</v>
          </cell>
        </row>
        <row r="499">
          <cell r="A499" t="str">
            <v>18489</v>
          </cell>
          <cell r="B499" t="str">
            <v>FACILITY - GENERAL CLEANING</v>
          </cell>
          <cell r="C499">
            <v>0</v>
          </cell>
          <cell r="D499">
            <v>0</v>
          </cell>
        </row>
        <row r="500">
          <cell r="A500" t="str">
            <v>18490</v>
          </cell>
          <cell r="B500" t="str">
            <v>FACILITY - ELECTRICAL WORK</v>
          </cell>
          <cell r="C500">
            <v>0</v>
          </cell>
          <cell r="D500">
            <v>0</v>
          </cell>
        </row>
        <row r="501">
          <cell r="A501" t="str">
            <v>18491</v>
          </cell>
          <cell r="B501" t="str">
            <v>FACILITY - GROUND MAINTENANCE</v>
          </cell>
          <cell r="C501">
            <v>0</v>
          </cell>
          <cell r="D501">
            <v>0</v>
          </cell>
        </row>
        <row r="502">
          <cell r="A502" t="str">
            <v>18492</v>
          </cell>
          <cell r="B502" t="str">
            <v>FACILITY - HVAC</v>
          </cell>
          <cell r="C502">
            <v>0</v>
          </cell>
          <cell r="D502">
            <v>0</v>
          </cell>
        </row>
        <row r="503">
          <cell r="A503" t="str">
            <v>18493</v>
          </cell>
          <cell r="B503" t="str">
            <v>FACILITY - MISC STRUCTURES</v>
          </cell>
          <cell r="C503">
            <v>0</v>
          </cell>
          <cell r="D503">
            <v>0</v>
          </cell>
        </row>
        <row r="504">
          <cell r="A504" t="str">
            <v>18494</v>
          </cell>
          <cell r="B504" t="str">
            <v>FACILITY - PAINTING</v>
          </cell>
          <cell r="C504">
            <v>0</v>
          </cell>
          <cell r="D504">
            <v>0</v>
          </cell>
        </row>
        <row r="505">
          <cell r="A505" t="str">
            <v>18495</v>
          </cell>
          <cell r="B505" t="str">
            <v>FACILITY - PEST CONTROL</v>
          </cell>
          <cell r="C505">
            <v>0</v>
          </cell>
          <cell r="D505">
            <v>0</v>
          </cell>
        </row>
        <row r="506">
          <cell r="A506" t="str">
            <v>18496</v>
          </cell>
          <cell r="B506" t="str">
            <v>FACILITY - PLUMBING</v>
          </cell>
          <cell r="C506">
            <v>0</v>
          </cell>
          <cell r="D506">
            <v>0</v>
          </cell>
        </row>
        <row r="507">
          <cell r="A507" t="str">
            <v>18497</v>
          </cell>
          <cell r="B507" t="str">
            <v>FACILITY - WASTE - SEWAGE.</v>
          </cell>
          <cell r="C507">
            <v>0</v>
          </cell>
          <cell r="D507">
            <v>0</v>
          </cell>
        </row>
        <row r="508">
          <cell r="A508" t="str">
            <v>18498</v>
          </cell>
          <cell r="B508" t="str">
            <v>FACILITY - TRASH</v>
          </cell>
          <cell r="C508">
            <v>0</v>
          </cell>
          <cell r="D508">
            <v>0</v>
          </cell>
        </row>
        <row r="509">
          <cell r="A509" t="str">
            <v>18499</v>
          </cell>
          <cell r="B509" t="str">
            <v>FACILITY - WATER</v>
          </cell>
          <cell r="C509">
            <v>0</v>
          </cell>
          <cell r="D509">
            <v>0</v>
          </cell>
        </row>
        <row r="510">
          <cell r="A510" t="str">
            <v>184</v>
          </cell>
          <cell r="B510" t="str">
            <v>ACCOUNT TOTAL</v>
          </cell>
          <cell r="C510">
            <v>346197.19</v>
          </cell>
          <cell r="D510">
            <v>72081.81</v>
          </cell>
        </row>
        <row r="511">
          <cell r="A511" t="str">
            <v>18601</v>
          </cell>
          <cell r="B511" t="str">
            <v>MISC DEF DEB OTH WRK IN PROG</v>
          </cell>
          <cell r="C511">
            <v>281661.90999999997</v>
          </cell>
          <cell r="D511">
            <v>402489.01</v>
          </cell>
        </row>
        <row r="512">
          <cell r="A512" t="str">
            <v>18603</v>
          </cell>
          <cell r="B512" t="str">
            <v>A/P TRANS PENDING DISTRIBUTIO</v>
          </cell>
          <cell r="C512">
            <v>-663066.01</v>
          </cell>
          <cell r="D512">
            <v>66555.960000000006</v>
          </cell>
        </row>
        <row r="513">
          <cell r="A513" t="str">
            <v>18608</v>
          </cell>
          <cell r="B513" t="str">
            <v>FCG SYSTEM PLANNING COMMITTEE</v>
          </cell>
          <cell r="C513">
            <v>0</v>
          </cell>
          <cell r="D513">
            <v>0</v>
          </cell>
        </row>
        <row r="514">
          <cell r="A514" t="str">
            <v>18610</v>
          </cell>
          <cell r="B514" t="str">
            <v>PROJECT MGMNT PRELIM ENGINEER</v>
          </cell>
          <cell r="C514">
            <v>-66598.539999999994</v>
          </cell>
          <cell r="D514">
            <v>50593.14</v>
          </cell>
        </row>
        <row r="515">
          <cell r="A515" t="str">
            <v>18611</v>
          </cell>
          <cell r="B515" t="str">
            <v>REMOVAL-RINGHAVER GENERATORS</v>
          </cell>
          <cell r="C515">
            <v>0</v>
          </cell>
          <cell r="D515">
            <v>0</v>
          </cell>
        </row>
        <row r="516">
          <cell r="A516" t="str">
            <v>18613</v>
          </cell>
          <cell r="B516" t="str">
            <v>SALE OF HOOKERS PT PWR STA LA</v>
          </cell>
          <cell r="C516">
            <v>0</v>
          </cell>
          <cell r="D516">
            <v>89937.41</v>
          </cell>
        </row>
        <row r="517">
          <cell r="A517" t="str">
            <v>18614</v>
          </cell>
          <cell r="B517" t="str">
            <v>SALE OF GANNON PWR STA LAND</v>
          </cell>
          <cell r="C517">
            <v>-5.01</v>
          </cell>
          <cell r="D517">
            <v>5838.54</v>
          </cell>
        </row>
        <row r="518">
          <cell r="A518" t="str">
            <v>18616</v>
          </cell>
          <cell r="B518" t="str">
            <v>SALE/TRANSFER DINNER LAKE</v>
          </cell>
          <cell r="C518">
            <v>0</v>
          </cell>
          <cell r="D518">
            <v>0</v>
          </cell>
        </row>
        <row r="519">
          <cell r="A519" t="str">
            <v>18618</v>
          </cell>
          <cell r="B519" t="str">
            <v>INSURANCE PROCEEDS RELATED TO</v>
          </cell>
          <cell r="C519">
            <v>0</v>
          </cell>
          <cell r="D519">
            <v>93345.39</v>
          </cell>
        </row>
        <row r="520">
          <cell r="A520" t="str">
            <v>18619</v>
          </cell>
          <cell r="B520" t="str">
            <v>SHARED SERVICES</v>
          </cell>
          <cell r="C520">
            <v>0</v>
          </cell>
          <cell r="D520">
            <v>0</v>
          </cell>
        </row>
        <row r="521">
          <cell r="A521" t="str">
            <v>18641</v>
          </cell>
          <cell r="B521" t="str">
            <v>DEFERRED DEBIT - RTO</v>
          </cell>
          <cell r="C521">
            <v>3595</v>
          </cell>
          <cell r="D521">
            <v>4223.2700000000004</v>
          </cell>
        </row>
        <row r="522">
          <cell r="A522" t="str">
            <v>18643</v>
          </cell>
          <cell r="B522" t="str">
            <v>BAYSIDE UNIT 1 STEAMER HP EXC</v>
          </cell>
          <cell r="C522">
            <v>-663592.31000000006</v>
          </cell>
          <cell r="D522">
            <v>5101.46</v>
          </cell>
        </row>
        <row r="523">
          <cell r="A523" t="str">
            <v>18645</v>
          </cell>
          <cell r="B523" t="str">
            <v>SUBSTATION PERMITTING, SITE P</v>
          </cell>
          <cell r="C523">
            <v>0</v>
          </cell>
          <cell r="D523">
            <v>0</v>
          </cell>
        </row>
        <row r="524">
          <cell r="A524" t="str">
            <v>18651</v>
          </cell>
          <cell r="B524" t="str">
            <v>DEFERRED DEBIT - DERIVATIVE A</v>
          </cell>
          <cell r="C524">
            <v>0</v>
          </cell>
          <cell r="D524">
            <v>0</v>
          </cell>
        </row>
        <row r="525">
          <cell r="A525" t="str">
            <v>18690</v>
          </cell>
          <cell r="B525" t="str">
            <v>YBOR FIRE</v>
          </cell>
          <cell r="C525">
            <v>0</v>
          </cell>
          <cell r="D525">
            <v>79198.179999999993</v>
          </cell>
        </row>
        <row r="526">
          <cell r="A526" t="str">
            <v>18691</v>
          </cell>
          <cell r="B526" t="str">
            <v>MACDILL BID PROPOSAL</v>
          </cell>
          <cell r="C526">
            <v>0</v>
          </cell>
          <cell r="D526">
            <v>0</v>
          </cell>
        </row>
        <row r="527">
          <cell r="A527" t="str">
            <v>18699</v>
          </cell>
          <cell r="B527" t="str">
            <v>ARM CASH CLEARING ACCOUNT</v>
          </cell>
          <cell r="C527">
            <v>0</v>
          </cell>
          <cell r="D527">
            <v>0</v>
          </cell>
        </row>
        <row r="528">
          <cell r="A528" t="str">
            <v>186</v>
          </cell>
          <cell r="B528" t="str">
            <v>ACCOUNT TOTAL</v>
          </cell>
          <cell r="C528">
            <v>-1108004.96</v>
          </cell>
          <cell r="D528">
            <v>797282.36</v>
          </cell>
        </row>
        <row r="529">
          <cell r="A529" t="str">
            <v>18800</v>
          </cell>
          <cell r="B529" t="str">
            <v>MISC. R &amp; D</v>
          </cell>
          <cell r="C529">
            <v>0</v>
          </cell>
          <cell r="D529">
            <v>0</v>
          </cell>
        </row>
        <row r="530">
          <cell r="A530" t="str">
            <v>188</v>
          </cell>
          <cell r="B530" t="str">
            <v>ACCOUNT TOTAL</v>
          </cell>
          <cell r="C530">
            <v>0</v>
          </cell>
          <cell r="D530">
            <v>0</v>
          </cell>
        </row>
        <row r="531">
          <cell r="A531" t="str">
            <v>19001</v>
          </cell>
          <cell r="B531" t="str">
            <v>DIT ST LEASE UTILITY</v>
          </cell>
          <cell r="C531">
            <v>-2430.67</v>
          </cell>
          <cell r="D531">
            <v>173502.4</v>
          </cell>
        </row>
        <row r="532">
          <cell r="A532" t="str">
            <v>19002</v>
          </cell>
          <cell r="B532" t="str">
            <v>DIT FD LEASE UTILITY</v>
          </cell>
          <cell r="C532">
            <v>-14617.17</v>
          </cell>
          <cell r="D532">
            <v>1886122.67</v>
          </cell>
        </row>
        <row r="533">
          <cell r="A533" t="str">
            <v>19003</v>
          </cell>
          <cell r="B533" t="str">
            <v>DIT ST UBS RESERVE</v>
          </cell>
          <cell r="C533">
            <v>146639.24</v>
          </cell>
          <cell r="D533">
            <v>3163062.28</v>
          </cell>
        </row>
        <row r="534">
          <cell r="A534" t="str">
            <v>19004</v>
          </cell>
          <cell r="B534" t="str">
            <v>DIT FD INS RESERVE</v>
          </cell>
          <cell r="C534">
            <v>881835.07</v>
          </cell>
          <cell r="D534">
            <v>19443644.629999999</v>
          </cell>
        </row>
        <row r="535">
          <cell r="A535" t="str">
            <v>19005</v>
          </cell>
          <cell r="B535" t="str">
            <v>DIT ST PORT MANATEE</v>
          </cell>
          <cell r="C535">
            <v>0</v>
          </cell>
          <cell r="D535">
            <v>0</v>
          </cell>
        </row>
        <row r="536">
          <cell r="A536" t="str">
            <v>19006</v>
          </cell>
          <cell r="B536" t="str">
            <v>DIT FD PORT MANATEE</v>
          </cell>
          <cell r="C536">
            <v>0</v>
          </cell>
          <cell r="D536">
            <v>0</v>
          </cell>
        </row>
        <row r="537">
          <cell r="A537" t="str">
            <v>19007</v>
          </cell>
          <cell r="B537" t="str">
            <v>DIT ST RATE REFUND</v>
          </cell>
          <cell r="C537">
            <v>0</v>
          </cell>
          <cell r="D537">
            <v>0</v>
          </cell>
        </row>
        <row r="538">
          <cell r="A538" t="str">
            <v>19008</v>
          </cell>
          <cell r="B538" t="str">
            <v>DIT FD RATE REFUND</v>
          </cell>
          <cell r="C538">
            <v>0</v>
          </cell>
          <cell r="D538">
            <v>0</v>
          </cell>
        </row>
        <row r="539">
          <cell r="A539" t="str">
            <v>19009</v>
          </cell>
          <cell r="B539" t="str">
            <v>DIT ST CUSTOMER DEPOSITS</v>
          </cell>
          <cell r="C539">
            <v>0</v>
          </cell>
          <cell r="D539">
            <v>0</v>
          </cell>
        </row>
        <row r="540">
          <cell r="A540" t="str">
            <v>19010</v>
          </cell>
          <cell r="B540" t="str">
            <v>DIT FD CUSTOMER DEPOSITS</v>
          </cell>
          <cell r="C540">
            <v>0</v>
          </cell>
          <cell r="D540">
            <v>0</v>
          </cell>
        </row>
        <row r="541">
          <cell r="A541" t="str">
            <v>19012</v>
          </cell>
          <cell r="B541" t="str">
            <v>DIT ST CAPITAL INTEREST</v>
          </cell>
          <cell r="C541">
            <v>0</v>
          </cell>
          <cell r="D541">
            <v>4502824</v>
          </cell>
        </row>
        <row r="542">
          <cell r="A542" t="str">
            <v>19013</v>
          </cell>
          <cell r="B542" t="str">
            <v>DIT FD CAPITAL INTEREST</v>
          </cell>
          <cell r="C542">
            <v>0</v>
          </cell>
          <cell r="D542">
            <v>27096503</v>
          </cell>
        </row>
        <row r="543">
          <cell r="A543" t="str">
            <v>19014</v>
          </cell>
          <cell r="B543" t="str">
            <v>DIT ST CONTRIB IN AID TO CONS</v>
          </cell>
          <cell r="C543">
            <v>42020.74</v>
          </cell>
          <cell r="D543">
            <v>3323731.18</v>
          </cell>
        </row>
        <row r="544">
          <cell r="A544" t="str">
            <v>19015</v>
          </cell>
          <cell r="B544" t="str">
            <v>DIT FD CONTRIB IN AID TO CONS</v>
          </cell>
          <cell r="C544">
            <v>252697.43</v>
          </cell>
          <cell r="D544">
            <v>20326132.210000001</v>
          </cell>
        </row>
        <row r="545">
          <cell r="A545" t="str">
            <v>19016</v>
          </cell>
          <cell r="B545" t="str">
            <v>DIT ST DISMANTLING</v>
          </cell>
          <cell r="C545">
            <v>36608.22</v>
          </cell>
          <cell r="D545">
            <v>5758820.8899999997</v>
          </cell>
        </row>
        <row r="546">
          <cell r="A546" t="str">
            <v>19017</v>
          </cell>
          <cell r="B546" t="str">
            <v>DIT FD DISMANTLING</v>
          </cell>
          <cell r="C546">
            <v>220148.52</v>
          </cell>
          <cell r="D546">
            <v>34631458.5</v>
          </cell>
        </row>
        <row r="547">
          <cell r="A547" t="str">
            <v>19021</v>
          </cell>
          <cell r="B547" t="str">
            <v>DIT ST LEASE NON UTILITY</v>
          </cell>
          <cell r="C547">
            <v>-2396.3000000000002</v>
          </cell>
          <cell r="D547">
            <v>65895.5</v>
          </cell>
        </row>
        <row r="548">
          <cell r="A548" t="str">
            <v>19022</v>
          </cell>
          <cell r="B548" t="str">
            <v>DIT LEASE NON UTILITY</v>
          </cell>
          <cell r="C548">
            <v>-14410.45</v>
          </cell>
          <cell r="D548">
            <v>794478.43</v>
          </cell>
        </row>
        <row r="549">
          <cell r="A549" t="str">
            <v>19023</v>
          </cell>
          <cell r="B549" t="str">
            <v>DIT ST EARLY CAPACITY PAYMENT</v>
          </cell>
          <cell r="C549">
            <v>-4944.67</v>
          </cell>
          <cell r="D549">
            <v>495181.27</v>
          </cell>
        </row>
        <row r="550">
          <cell r="A550" t="str">
            <v>19024</v>
          </cell>
          <cell r="B550" t="str">
            <v>DIT FD EARLY CAPACITY PAYMENT</v>
          </cell>
          <cell r="C550">
            <v>-29735.42</v>
          </cell>
          <cell r="D550">
            <v>2812868.12</v>
          </cell>
        </row>
        <row r="551">
          <cell r="A551" t="str">
            <v>19025</v>
          </cell>
          <cell r="B551" t="str">
            <v>DIT FD ITC-FAS109 INC TAX</v>
          </cell>
          <cell r="C551">
            <v>-130495</v>
          </cell>
          <cell r="D551">
            <v>11950668.41</v>
          </cell>
        </row>
        <row r="552">
          <cell r="A552" t="str">
            <v>190</v>
          </cell>
          <cell r="B552" t="str">
            <v>ACCOUNT TOTAL</v>
          </cell>
          <cell r="C552">
            <v>1380919.54</v>
          </cell>
          <cell r="D552">
            <v>136424893.49000001</v>
          </cell>
        </row>
        <row r="553">
          <cell r="A553" t="str">
            <v>20101</v>
          </cell>
          <cell r="B553" t="str">
            <v>COMMON STOCK NO PAR VALUE</v>
          </cell>
          <cell r="C553">
            <v>0</v>
          </cell>
          <cell r="D553">
            <v>-119696788.17</v>
          </cell>
        </row>
        <row r="554">
          <cell r="A554" t="str">
            <v>201</v>
          </cell>
          <cell r="B554" t="str">
            <v>ACCOUNT TOTAL</v>
          </cell>
          <cell r="C554">
            <v>0</v>
          </cell>
          <cell r="D554">
            <v>-119696788.17</v>
          </cell>
        </row>
        <row r="555">
          <cell r="A555" t="str">
            <v>21101</v>
          </cell>
          <cell r="B555" t="str">
            <v>MISC PAID-IN CAPITAL</v>
          </cell>
          <cell r="C555">
            <v>0</v>
          </cell>
          <cell r="D555">
            <v>-1102240249.49</v>
          </cell>
        </row>
        <row r="556">
          <cell r="A556" t="str">
            <v>211</v>
          </cell>
          <cell r="B556" t="str">
            <v>ACCOUNT TOTAL</v>
          </cell>
          <cell r="C556">
            <v>0</v>
          </cell>
          <cell r="D556">
            <v>-1102240249.49</v>
          </cell>
        </row>
        <row r="557">
          <cell r="A557" t="str">
            <v>21401</v>
          </cell>
          <cell r="B557" t="str">
            <v>CAPTL STOCK EXP COMMON</v>
          </cell>
          <cell r="C557">
            <v>0</v>
          </cell>
          <cell r="D557">
            <v>700920.51</v>
          </cell>
        </row>
        <row r="558">
          <cell r="A558" t="str">
            <v>21402</v>
          </cell>
          <cell r="B558" t="str">
            <v>OCI - DERIVATIVE GAIN/LOSS</v>
          </cell>
          <cell r="C558">
            <v>0</v>
          </cell>
          <cell r="D558">
            <v>0</v>
          </cell>
        </row>
        <row r="559">
          <cell r="A559" t="str">
            <v>21403</v>
          </cell>
          <cell r="B559" t="str">
            <v>OCI - REGULATORY DERIVATIVE G</v>
          </cell>
          <cell r="C559">
            <v>0</v>
          </cell>
          <cell r="D559">
            <v>0</v>
          </cell>
        </row>
        <row r="560">
          <cell r="A560" t="str">
            <v>214</v>
          </cell>
          <cell r="B560" t="str">
            <v>ACCOUNT TOTAL</v>
          </cell>
          <cell r="C560">
            <v>0</v>
          </cell>
          <cell r="D560">
            <v>700920.51</v>
          </cell>
        </row>
        <row r="561">
          <cell r="A561" t="str">
            <v>21601</v>
          </cell>
          <cell r="B561" t="str">
            <v>UNAPP RETAINED EARN TAMPA ELE</v>
          </cell>
          <cell r="C561">
            <v>0</v>
          </cell>
          <cell r="D561">
            <v>-120917878.15000001</v>
          </cell>
        </row>
        <row r="562">
          <cell r="A562" t="str">
            <v>216</v>
          </cell>
          <cell r="B562" t="str">
            <v>ACCOUNT TOTAL</v>
          </cell>
          <cell r="C562">
            <v>0</v>
          </cell>
          <cell r="D562">
            <v>-120917878.15000001</v>
          </cell>
        </row>
        <row r="563">
          <cell r="A563" t="str">
            <v>21901</v>
          </cell>
          <cell r="B563" t="str">
            <v>OCI - DERIVATIVE GAIN/LOSS</v>
          </cell>
          <cell r="C563">
            <v>1714095.34</v>
          </cell>
          <cell r="D563">
            <v>-1647848.47</v>
          </cell>
        </row>
        <row r="564">
          <cell r="A564" t="str">
            <v>21902</v>
          </cell>
          <cell r="B564" t="str">
            <v>OCI - REGULATORY DERIVATIVE G</v>
          </cell>
          <cell r="C564">
            <v>-1714095.34</v>
          </cell>
          <cell r="D564">
            <v>1647848.47</v>
          </cell>
        </row>
        <row r="565">
          <cell r="A565" t="str">
            <v>219</v>
          </cell>
          <cell r="B565" t="str">
            <v>ACCOUNT TOTAL</v>
          </cell>
          <cell r="C565">
            <v>0</v>
          </cell>
          <cell r="D565">
            <v>0</v>
          </cell>
        </row>
        <row r="566">
          <cell r="A566" t="str">
            <v>22112</v>
          </cell>
          <cell r="B566" t="str">
            <v>CURRENT PORTION DUE 2007 BOND</v>
          </cell>
          <cell r="C566">
            <v>0</v>
          </cell>
          <cell r="D566">
            <v>0</v>
          </cell>
        </row>
        <row r="567">
          <cell r="A567" t="str">
            <v>22121</v>
          </cell>
          <cell r="B567" t="str">
            <v>2025 BONDS</v>
          </cell>
          <cell r="C567">
            <v>0</v>
          </cell>
          <cell r="D567">
            <v>-51605000</v>
          </cell>
        </row>
        <row r="568">
          <cell r="A568" t="str">
            <v>22124</v>
          </cell>
          <cell r="B568" t="str">
            <v>CURRENT PORTION DUE 2021 BOND</v>
          </cell>
          <cell r="C568">
            <v>0</v>
          </cell>
          <cell r="D568">
            <v>0</v>
          </cell>
        </row>
        <row r="569">
          <cell r="A569" t="str">
            <v>22125</v>
          </cell>
          <cell r="B569" t="str">
            <v>CURRENT PORTION DUE 2022 BOND</v>
          </cell>
          <cell r="C569">
            <v>0</v>
          </cell>
          <cell r="D569">
            <v>0</v>
          </cell>
        </row>
        <row r="570">
          <cell r="A570" t="str">
            <v>22126</v>
          </cell>
          <cell r="B570" t="str">
            <v>2018 BONDS</v>
          </cell>
          <cell r="C570">
            <v>0</v>
          </cell>
          <cell r="D570">
            <v>-54200000</v>
          </cell>
        </row>
        <row r="571">
          <cell r="A571" t="str">
            <v>22128</v>
          </cell>
          <cell r="B571" t="str">
            <v>2022 BONDS</v>
          </cell>
          <cell r="C571">
            <v>0</v>
          </cell>
          <cell r="D571">
            <v>0</v>
          </cell>
        </row>
        <row r="572">
          <cell r="A572" t="str">
            <v>22130</v>
          </cell>
          <cell r="B572" t="str">
            <v>CURRENT PORTION DUE 2003 BOND</v>
          </cell>
          <cell r="C572">
            <v>0</v>
          </cell>
          <cell r="D572">
            <v>0</v>
          </cell>
        </row>
        <row r="573">
          <cell r="A573" t="str">
            <v>22132</v>
          </cell>
          <cell r="B573" t="str">
            <v>2020 BONDS</v>
          </cell>
          <cell r="C573">
            <v>0</v>
          </cell>
          <cell r="D573">
            <v>-20000000</v>
          </cell>
        </row>
        <row r="574">
          <cell r="A574" t="str">
            <v>22134</v>
          </cell>
          <cell r="B574" t="str">
            <v>2034 BONDS</v>
          </cell>
          <cell r="C574">
            <v>0</v>
          </cell>
          <cell r="D574">
            <v>-85950000</v>
          </cell>
        </row>
        <row r="575">
          <cell r="A575" t="str">
            <v>22137</v>
          </cell>
          <cell r="B575" t="str">
            <v>2030 BONDS</v>
          </cell>
          <cell r="C575">
            <v>0</v>
          </cell>
          <cell r="D575">
            <v>-75000000</v>
          </cell>
        </row>
        <row r="576">
          <cell r="A576" t="str">
            <v>22145</v>
          </cell>
          <cell r="B576" t="str">
            <v>2002 BONDS</v>
          </cell>
          <cell r="C576">
            <v>0</v>
          </cell>
          <cell r="D576">
            <v>0</v>
          </cell>
        </row>
        <row r="577">
          <cell r="A577" t="str">
            <v>22146</v>
          </cell>
          <cell r="B577" t="str">
            <v>2012 BONDS</v>
          </cell>
          <cell r="C577">
            <v>0</v>
          </cell>
          <cell r="D577">
            <v>-210000000</v>
          </cell>
        </row>
        <row r="578">
          <cell r="A578" t="str">
            <v>22147</v>
          </cell>
          <cell r="B578" t="str">
            <v>2013 BONDS</v>
          </cell>
          <cell r="C578">
            <v>0</v>
          </cell>
          <cell r="D578">
            <v>-60685000</v>
          </cell>
        </row>
        <row r="579">
          <cell r="A579" t="str">
            <v>22148</v>
          </cell>
          <cell r="B579" t="str">
            <v>2023 BONDS</v>
          </cell>
          <cell r="C579">
            <v>0</v>
          </cell>
          <cell r="D579">
            <v>-86400000</v>
          </cell>
        </row>
        <row r="580">
          <cell r="A580" t="str">
            <v>22149</v>
          </cell>
          <cell r="B580" t="str">
            <v>2012 BONDS</v>
          </cell>
          <cell r="C580">
            <v>0</v>
          </cell>
          <cell r="D580">
            <v>-330000000</v>
          </cell>
        </row>
        <row r="581">
          <cell r="A581" t="str">
            <v>22150</v>
          </cell>
          <cell r="B581" t="str">
            <v>2007 BONDS</v>
          </cell>
          <cell r="C581">
            <v>0</v>
          </cell>
          <cell r="D581">
            <v>-125000000</v>
          </cell>
        </row>
        <row r="582">
          <cell r="A582" t="str">
            <v>22151</v>
          </cell>
          <cell r="B582" t="str">
            <v>2016 SENIOR NOTES</v>
          </cell>
          <cell r="C582">
            <v>0</v>
          </cell>
          <cell r="D582">
            <v>-250000000</v>
          </cell>
        </row>
        <row r="583">
          <cell r="A583" t="str">
            <v>22158</v>
          </cell>
          <cell r="B583" t="str">
            <v>CURRENT PORTION DUE 2002 BOND</v>
          </cell>
          <cell r="C583">
            <v>0</v>
          </cell>
          <cell r="D583">
            <v>0</v>
          </cell>
        </row>
        <row r="584">
          <cell r="A584" t="str">
            <v>22162</v>
          </cell>
          <cell r="B584" t="str">
            <v>CURRENT PORTION DUE 2007 BOND</v>
          </cell>
          <cell r="C584">
            <v>0</v>
          </cell>
          <cell r="D584">
            <v>0</v>
          </cell>
        </row>
        <row r="585">
          <cell r="A585" t="str">
            <v>22164</v>
          </cell>
          <cell r="B585" t="str">
            <v>CURRENT DUE 2001 BONDS</v>
          </cell>
          <cell r="C585">
            <v>0</v>
          </cell>
          <cell r="D585">
            <v>0</v>
          </cell>
        </row>
        <row r="586">
          <cell r="A586" t="str">
            <v>22168</v>
          </cell>
          <cell r="B586" t="str">
            <v>CURRENT PORTION DUE 2022 BOND</v>
          </cell>
          <cell r="C586">
            <v>0</v>
          </cell>
          <cell r="D586">
            <v>0</v>
          </cell>
        </row>
        <row r="587">
          <cell r="A587" t="str">
            <v>221</v>
          </cell>
          <cell r="B587" t="str">
            <v>ACCOUNT TOTAL</v>
          </cell>
          <cell r="C587">
            <v>0</v>
          </cell>
          <cell r="D587">
            <v>-1348840000</v>
          </cell>
        </row>
        <row r="588">
          <cell r="A588" t="str">
            <v>22544</v>
          </cell>
          <cell r="B588" t="str">
            <v>UNAMORTIZED PREMIUM 2001 BOND</v>
          </cell>
          <cell r="C588">
            <v>0</v>
          </cell>
          <cell r="D588">
            <v>0</v>
          </cell>
        </row>
        <row r="589">
          <cell r="A589" t="str">
            <v>22545</v>
          </cell>
          <cell r="B589" t="str">
            <v>UNAMORTIZED PREMIUM 2002 BOND</v>
          </cell>
          <cell r="C589">
            <v>0</v>
          </cell>
          <cell r="D589">
            <v>0</v>
          </cell>
        </row>
        <row r="590">
          <cell r="A590" t="str">
            <v>22546</v>
          </cell>
          <cell r="B590" t="str">
            <v>UNAMORTIZED PREMIUM 2013 BOND</v>
          </cell>
          <cell r="C590">
            <v>7859.23</v>
          </cell>
          <cell r="D590">
            <v>-872374.53</v>
          </cell>
        </row>
        <row r="591">
          <cell r="A591" t="str">
            <v>225</v>
          </cell>
          <cell r="B591" t="str">
            <v>ACCOUNT TOTAL</v>
          </cell>
          <cell r="C591">
            <v>7859.23</v>
          </cell>
          <cell r="D591">
            <v>-872374.53</v>
          </cell>
        </row>
        <row r="592">
          <cell r="A592" t="str">
            <v>22601</v>
          </cell>
          <cell r="B592" t="str">
            <v>UNAMORT DISC 2022 BONDS</v>
          </cell>
          <cell r="C592">
            <v>0</v>
          </cell>
          <cell r="D592">
            <v>0</v>
          </cell>
        </row>
        <row r="593">
          <cell r="A593" t="str">
            <v>22603</v>
          </cell>
          <cell r="B593" t="str">
            <v>UNAMORT DISC 2003 BOND</v>
          </cell>
          <cell r="C593">
            <v>0</v>
          </cell>
          <cell r="D593">
            <v>0</v>
          </cell>
        </row>
        <row r="594">
          <cell r="A594" t="str">
            <v>22645</v>
          </cell>
          <cell r="B594" t="str">
            <v>UNAMORT DISC 2002 BONDS</v>
          </cell>
          <cell r="C594">
            <v>0</v>
          </cell>
          <cell r="D594">
            <v>0</v>
          </cell>
        </row>
        <row r="595">
          <cell r="A595" t="str">
            <v>22646</v>
          </cell>
          <cell r="B595" t="str">
            <v>UNAMORTIZED DISC 2012 BOND</v>
          </cell>
          <cell r="C595">
            <v>-6713.64</v>
          </cell>
          <cell r="D595">
            <v>643166.23</v>
          </cell>
        </row>
        <row r="596">
          <cell r="A596" t="str">
            <v>22647</v>
          </cell>
          <cell r="B596" t="str">
            <v>UNAMORTIZED DISC. 2023 BONDS</v>
          </cell>
          <cell r="C596">
            <v>-4207.3500000000004</v>
          </cell>
          <cell r="D596">
            <v>971898.6</v>
          </cell>
        </row>
        <row r="597">
          <cell r="A597" t="str">
            <v>22649</v>
          </cell>
          <cell r="B597" t="str">
            <v>UNAMORT DISC 2012 BONDS</v>
          </cell>
          <cell r="C597">
            <v>-22150.2</v>
          </cell>
          <cell r="D597">
            <v>2158903.9</v>
          </cell>
        </row>
        <row r="598">
          <cell r="A598" t="str">
            <v>22650</v>
          </cell>
          <cell r="B598" t="str">
            <v>UNAMORT DISC 2007 BONDS</v>
          </cell>
          <cell r="C598">
            <v>-7986.3</v>
          </cell>
          <cell r="D598">
            <v>299220.34999999998</v>
          </cell>
        </row>
        <row r="599">
          <cell r="A599" t="str">
            <v>226</v>
          </cell>
          <cell r="B599" t="str">
            <v>ACCOUNT TOTAL</v>
          </cell>
          <cell r="C599">
            <v>-41057.49</v>
          </cell>
          <cell r="D599">
            <v>4073189.08</v>
          </cell>
        </row>
        <row r="600">
          <cell r="A600" t="str">
            <v>22812</v>
          </cell>
          <cell r="B600" t="str">
            <v>T&amp;D PROPERTY STORM RESERVE</v>
          </cell>
          <cell r="C600">
            <v>-333333.33</v>
          </cell>
          <cell r="D600">
            <v>-41999999.579999998</v>
          </cell>
        </row>
        <row r="601">
          <cell r="A601" t="str">
            <v>22821</v>
          </cell>
          <cell r="B601" t="str">
            <v>INJ &amp; DAM GEN LIAB RESERVE</v>
          </cell>
          <cell r="C601">
            <v>57428.58</v>
          </cell>
          <cell r="D601">
            <v>-5217304.76</v>
          </cell>
        </row>
        <row r="602">
          <cell r="A602" t="str">
            <v>22822</v>
          </cell>
          <cell r="B602" t="str">
            <v>INJ &amp; DAM WORK COMP RESERVE</v>
          </cell>
          <cell r="C602">
            <v>-2390664.19</v>
          </cell>
          <cell r="D602">
            <v>-9221893.6500000004</v>
          </cell>
        </row>
        <row r="603">
          <cell r="A603" t="str">
            <v>22823</v>
          </cell>
          <cell r="B603" t="str">
            <v>INJ &amp; DAM RESERVE-WORKERS COM</v>
          </cell>
          <cell r="C603">
            <v>400.76</v>
          </cell>
          <cell r="D603">
            <v>340183.71</v>
          </cell>
        </row>
        <row r="604">
          <cell r="A604" t="str">
            <v>22830</v>
          </cell>
          <cell r="B604" t="str">
            <v>ACCUM PROV-PENSION-QUALIFIED</v>
          </cell>
          <cell r="C604">
            <v>0</v>
          </cell>
          <cell r="D604">
            <v>0</v>
          </cell>
        </row>
        <row r="605">
          <cell r="A605" t="str">
            <v>22833</v>
          </cell>
          <cell r="B605" t="str">
            <v>"SERP" ACCUM P&amp;B PROV NON-QUA</v>
          </cell>
          <cell r="C605">
            <v>-32425</v>
          </cell>
          <cell r="D605">
            <v>-4454866</v>
          </cell>
        </row>
        <row r="606">
          <cell r="A606" t="str">
            <v>22834</v>
          </cell>
          <cell r="B606" t="str">
            <v>"FAS 106" ACCUM PROV GROUP HO</v>
          </cell>
          <cell r="C606">
            <v>-305264.88</v>
          </cell>
          <cell r="D606">
            <v>-73443751.269999996</v>
          </cell>
        </row>
        <row r="607">
          <cell r="A607" t="str">
            <v>22835</v>
          </cell>
          <cell r="B607" t="str">
            <v>ACCUM PROV-LT MEDICAL/112</v>
          </cell>
          <cell r="C607">
            <v>260899.6</v>
          </cell>
          <cell r="D607">
            <v>-13516302.310000001</v>
          </cell>
        </row>
        <row r="608">
          <cell r="A608" t="str">
            <v>228</v>
          </cell>
          <cell r="B608" t="str">
            <v>ACCOUNT TOTAL</v>
          </cell>
          <cell r="C608">
            <v>-2742958.46</v>
          </cell>
          <cell r="D608">
            <v>-147513933.86000001</v>
          </cell>
        </row>
        <row r="609">
          <cell r="A609" t="str">
            <v>23004</v>
          </cell>
          <cell r="B609" t="str">
            <v>ARO - POLK PARK</v>
          </cell>
          <cell r="C609">
            <v>0</v>
          </cell>
          <cell r="D609">
            <v>-99250.03</v>
          </cell>
        </row>
        <row r="610">
          <cell r="A610" t="str">
            <v>23005</v>
          </cell>
          <cell r="B610" t="str">
            <v>ARO - TPA BAY SUB #177D</v>
          </cell>
          <cell r="C610">
            <v>-1058.44</v>
          </cell>
          <cell r="D610">
            <v>-165117.04999999999</v>
          </cell>
        </row>
        <row r="611">
          <cell r="A611" t="str">
            <v>230</v>
          </cell>
          <cell r="B611" t="str">
            <v>ACCOUNT TOTAL</v>
          </cell>
          <cell r="C611">
            <v>-1058.44</v>
          </cell>
          <cell r="D611">
            <v>-264367.08</v>
          </cell>
        </row>
        <row r="612">
          <cell r="A612" t="str">
            <v>23175</v>
          </cell>
          <cell r="B612" t="str">
            <v>NOTES PAYABLE COMMERCIAL PAPE</v>
          </cell>
          <cell r="C612">
            <v>0</v>
          </cell>
          <cell r="D612">
            <v>0</v>
          </cell>
        </row>
        <row r="613">
          <cell r="A613" t="str">
            <v>23176</v>
          </cell>
          <cell r="B613" t="str">
            <v>NOTES PAYABLE - BASE RATE LOA</v>
          </cell>
          <cell r="C613">
            <v>0</v>
          </cell>
          <cell r="D613">
            <v>-35000000</v>
          </cell>
        </row>
        <row r="614">
          <cell r="A614" t="str">
            <v>23177</v>
          </cell>
          <cell r="B614" t="str">
            <v>NOTES PAYABLE - LIBOR LOAN</v>
          </cell>
          <cell r="C614">
            <v>22650000</v>
          </cell>
          <cell r="D614">
            <v>7650000</v>
          </cell>
        </row>
        <row r="615">
          <cell r="A615" t="str">
            <v>231</v>
          </cell>
          <cell r="B615" t="str">
            <v>ACCOUNT TOTAL</v>
          </cell>
          <cell r="C615">
            <v>22650000</v>
          </cell>
          <cell r="D615">
            <v>-27350000</v>
          </cell>
        </row>
        <row r="616">
          <cell r="A616" t="str">
            <v>23201</v>
          </cell>
          <cell r="B616" t="str">
            <v>A/P VOUCHERS</v>
          </cell>
          <cell r="C616">
            <v>199078.66</v>
          </cell>
          <cell r="D616">
            <v>-7048551.2699999996</v>
          </cell>
        </row>
        <row r="617">
          <cell r="A617" t="str">
            <v>23202</v>
          </cell>
          <cell r="B617" t="str">
            <v>A/P INTERCHANGE</v>
          </cell>
          <cell r="C617">
            <v>-307642.5</v>
          </cell>
          <cell r="D617">
            <v>-14474956.99</v>
          </cell>
        </row>
        <row r="618">
          <cell r="A618" t="str">
            <v>23203</v>
          </cell>
          <cell r="B618" t="str">
            <v>A/P FUEL</v>
          </cell>
          <cell r="C618">
            <v>112395.84</v>
          </cell>
          <cell r="D618">
            <v>-9680414.2100000009</v>
          </cell>
        </row>
        <row r="619">
          <cell r="A619" t="str">
            <v>23204</v>
          </cell>
          <cell r="B619" t="str">
            <v>A/P P/R RELATED</v>
          </cell>
          <cell r="C619">
            <v>0</v>
          </cell>
          <cell r="D619">
            <v>520.64</v>
          </cell>
        </row>
        <row r="620">
          <cell r="A620" t="str">
            <v>23205</v>
          </cell>
          <cell r="B620" t="str">
            <v>A/P MANUAL ACCRUALS</v>
          </cell>
          <cell r="C620">
            <v>2683764.2599999998</v>
          </cell>
          <cell r="D620">
            <v>-14073052.65</v>
          </cell>
        </row>
        <row r="621">
          <cell r="A621" t="str">
            <v>23206</v>
          </cell>
          <cell r="B621" t="str">
            <v>A/P HARDEE</v>
          </cell>
          <cell r="C621">
            <v>-4104811.82</v>
          </cell>
          <cell r="D621">
            <v>-9228307.3300000001</v>
          </cell>
        </row>
        <row r="622">
          <cell r="A622" t="str">
            <v>23207</v>
          </cell>
          <cell r="B622" t="str">
            <v>ACCRUED FPC WHEELING</v>
          </cell>
          <cell r="C622">
            <v>1193</v>
          </cell>
          <cell r="D622">
            <v>-39966.959999999999</v>
          </cell>
        </row>
        <row r="623">
          <cell r="A623" t="str">
            <v>23208</v>
          </cell>
          <cell r="B623" t="str">
            <v>A/P ESOP 1/2 %</v>
          </cell>
          <cell r="C623">
            <v>0</v>
          </cell>
          <cell r="D623">
            <v>0</v>
          </cell>
        </row>
        <row r="624">
          <cell r="A624" t="str">
            <v>23209</v>
          </cell>
          <cell r="B624" t="str">
            <v>PAYROLL ACCRUAL</v>
          </cell>
          <cell r="C624">
            <v>-647476.92000000004</v>
          </cell>
          <cell r="D624">
            <v>-3369966.52</v>
          </cell>
        </row>
        <row r="625">
          <cell r="A625" t="str">
            <v>23210</v>
          </cell>
          <cell r="B625" t="str">
            <v>A/P M &amp; S RNB</v>
          </cell>
          <cell r="C625">
            <v>-807642.25</v>
          </cell>
          <cell r="D625">
            <v>-1971613</v>
          </cell>
        </row>
        <row r="626">
          <cell r="A626" t="str">
            <v>23211</v>
          </cell>
          <cell r="B626" t="str">
            <v>A/P PAYROLL</v>
          </cell>
          <cell r="C626">
            <v>-870946.91</v>
          </cell>
          <cell r="D626">
            <v>-3060979.96</v>
          </cell>
        </row>
        <row r="627">
          <cell r="A627" t="str">
            <v>23212</v>
          </cell>
          <cell r="B627" t="str">
            <v>A/P MEDICAL REIMBURSEMENT</v>
          </cell>
          <cell r="C627">
            <v>-83087.839999999997</v>
          </cell>
          <cell r="D627">
            <v>-671846.21</v>
          </cell>
        </row>
        <row r="628">
          <cell r="A628" t="str">
            <v>23213</v>
          </cell>
          <cell r="B628" t="str">
            <v>A/P DEPENDENT CARE</v>
          </cell>
          <cell r="C628">
            <v>-21012.23</v>
          </cell>
          <cell r="D628">
            <v>-256411.72</v>
          </cell>
        </row>
        <row r="629">
          <cell r="A629" t="str">
            <v>23214</v>
          </cell>
          <cell r="B629" t="str">
            <v>ACCOUNTS PAYABLE - LONG TERM</v>
          </cell>
          <cell r="C629">
            <v>-290.64999999999998</v>
          </cell>
          <cell r="D629">
            <v>10343.69</v>
          </cell>
        </row>
        <row r="630">
          <cell r="A630" t="str">
            <v>23215</v>
          </cell>
          <cell r="B630" t="str">
            <v>A/P NATURAL GAS</v>
          </cell>
          <cell r="C630">
            <v>-6761605.7000000002</v>
          </cell>
          <cell r="D630">
            <v>-35204369.060000002</v>
          </cell>
        </row>
        <row r="631">
          <cell r="A631" t="str">
            <v>23220</v>
          </cell>
          <cell r="B631" t="str">
            <v>RETIREMENT SAVINGS COMPANY MA</v>
          </cell>
          <cell r="C631">
            <v>0</v>
          </cell>
          <cell r="D631">
            <v>0</v>
          </cell>
        </row>
        <row r="632">
          <cell r="A632" t="str">
            <v>23221</v>
          </cell>
          <cell r="B632" t="str">
            <v>RETIREMENT SAVINGS PERFORMANC</v>
          </cell>
          <cell r="C632">
            <v>0</v>
          </cell>
          <cell r="D632">
            <v>0</v>
          </cell>
        </row>
        <row r="633">
          <cell r="A633" t="str">
            <v>23222</v>
          </cell>
          <cell r="B633" t="str">
            <v>GROUP UNIVERSAL LIFE</v>
          </cell>
          <cell r="C633">
            <v>0</v>
          </cell>
          <cell r="D633">
            <v>0</v>
          </cell>
        </row>
        <row r="634">
          <cell r="A634" t="str">
            <v>23223</v>
          </cell>
          <cell r="B634" t="str">
            <v>SUPPLEMENTAL LIFE INSURANCE.</v>
          </cell>
          <cell r="C634">
            <v>129.21</v>
          </cell>
          <cell r="D634">
            <v>22880.080000000002</v>
          </cell>
        </row>
        <row r="635">
          <cell r="A635" t="str">
            <v>23224</v>
          </cell>
          <cell r="B635" t="str">
            <v>REWARDS PLUS</v>
          </cell>
          <cell r="C635">
            <v>0</v>
          </cell>
          <cell r="D635">
            <v>0</v>
          </cell>
        </row>
        <row r="636">
          <cell r="A636" t="str">
            <v>23229</v>
          </cell>
          <cell r="B636" t="str">
            <v>TECO COMPUTER USERS GROUP</v>
          </cell>
          <cell r="C636">
            <v>0</v>
          </cell>
          <cell r="D636">
            <v>0</v>
          </cell>
        </row>
        <row r="637">
          <cell r="A637" t="str">
            <v>23230</v>
          </cell>
          <cell r="B637" t="str">
            <v>CHILD SUPPORT, LEVY, GARNISHM</v>
          </cell>
          <cell r="C637">
            <v>-230.44</v>
          </cell>
          <cell r="D637">
            <v>-230.44</v>
          </cell>
        </row>
        <row r="638">
          <cell r="A638" t="str">
            <v>23231</v>
          </cell>
          <cell r="B638" t="str">
            <v>A/P TECO BENEFIT ASSN</v>
          </cell>
          <cell r="C638">
            <v>4739</v>
          </cell>
          <cell r="D638">
            <v>0</v>
          </cell>
        </row>
        <row r="639">
          <cell r="A639" t="str">
            <v>23232</v>
          </cell>
          <cell r="B639" t="str">
            <v>A/P U S SAVINGS BONDS</v>
          </cell>
          <cell r="C639">
            <v>-60</v>
          </cell>
          <cell r="D639">
            <v>-60</v>
          </cell>
        </row>
        <row r="640">
          <cell r="A640" t="str">
            <v>23233</v>
          </cell>
          <cell r="B640" t="str">
            <v>A/P GROUP LIFE INSUR</v>
          </cell>
          <cell r="C640">
            <v>95.99</v>
          </cell>
          <cell r="D640">
            <v>16811.77</v>
          </cell>
        </row>
        <row r="641">
          <cell r="A641" t="str">
            <v>23234</v>
          </cell>
          <cell r="B641" t="str">
            <v>A/P GROUP HOSP INSUR-ACTIVE</v>
          </cell>
          <cell r="C641">
            <v>188733.4</v>
          </cell>
          <cell r="D641">
            <v>-2869905.92</v>
          </cell>
        </row>
        <row r="642">
          <cell r="A642" t="str">
            <v>23236</v>
          </cell>
          <cell r="B642" t="str">
            <v>PARKING DEDUCTIONS - TAMPA EL</v>
          </cell>
          <cell r="C642">
            <v>0</v>
          </cell>
          <cell r="D642">
            <v>0</v>
          </cell>
        </row>
        <row r="643">
          <cell r="A643" t="str">
            <v>23240</v>
          </cell>
          <cell r="B643" t="str">
            <v>A/P IBEW UNION DUES</v>
          </cell>
          <cell r="C643">
            <v>49896.97</v>
          </cell>
          <cell r="D643">
            <v>0</v>
          </cell>
        </row>
        <row r="644">
          <cell r="A644" t="str">
            <v>23241</v>
          </cell>
          <cell r="B644" t="str">
            <v>A/P OPEIU UNION DUES</v>
          </cell>
          <cell r="C644">
            <v>1770</v>
          </cell>
          <cell r="D644">
            <v>0</v>
          </cell>
        </row>
        <row r="645">
          <cell r="A645" t="str">
            <v>23242</v>
          </cell>
          <cell r="B645" t="str">
            <v>A/P UNITED WAY</v>
          </cell>
          <cell r="C645">
            <v>34193.81</v>
          </cell>
          <cell r="D645">
            <v>0</v>
          </cell>
        </row>
        <row r="646">
          <cell r="A646" t="str">
            <v>23243</v>
          </cell>
          <cell r="B646" t="str">
            <v>A/P DRIP</v>
          </cell>
          <cell r="C646">
            <v>460</v>
          </cell>
          <cell r="D646">
            <v>-10162.5</v>
          </cell>
        </row>
        <row r="647">
          <cell r="A647" t="str">
            <v>23244</v>
          </cell>
          <cell r="B647" t="str">
            <v>A/P-PUTNAM SAVINGS</v>
          </cell>
          <cell r="C647">
            <v>330</v>
          </cell>
          <cell r="D647">
            <v>1191.43</v>
          </cell>
        </row>
        <row r="648">
          <cell r="A648" t="str">
            <v>23245</v>
          </cell>
          <cell r="B648" t="str">
            <v>A/P TECO NMA CHAPTER</v>
          </cell>
          <cell r="C648">
            <v>0</v>
          </cell>
          <cell r="D648">
            <v>-984.5</v>
          </cell>
        </row>
        <row r="649">
          <cell r="A649" t="str">
            <v>23246</v>
          </cell>
          <cell r="B649" t="str">
            <v>ELEC EMP COMM FR GOOD GOVERN</v>
          </cell>
          <cell r="C649">
            <v>1497.51</v>
          </cell>
          <cell r="D649">
            <v>10.36</v>
          </cell>
        </row>
        <row r="650">
          <cell r="A650" t="str">
            <v>23247</v>
          </cell>
          <cell r="B650" t="str">
            <v>A/P SHARE</v>
          </cell>
          <cell r="C650">
            <v>-538.52</v>
          </cell>
          <cell r="D650">
            <v>-9069.85</v>
          </cell>
        </row>
        <row r="651">
          <cell r="A651" t="str">
            <v>23252</v>
          </cell>
          <cell r="B651" t="str">
            <v>A/P SAR</v>
          </cell>
          <cell r="C651">
            <v>0</v>
          </cell>
          <cell r="D651">
            <v>0</v>
          </cell>
        </row>
        <row r="652">
          <cell r="A652" t="str">
            <v>23253</v>
          </cell>
          <cell r="B652" t="str">
            <v>A/P UTILITY TAX</v>
          </cell>
          <cell r="C652">
            <v>0</v>
          </cell>
          <cell r="D652">
            <v>12593.45</v>
          </cell>
        </row>
        <row r="653">
          <cell r="A653" t="str">
            <v>23256</v>
          </cell>
          <cell r="B653" t="str">
            <v>OBO INCOME TAX</v>
          </cell>
          <cell r="C653">
            <v>0</v>
          </cell>
          <cell r="D653">
            <v>0</v>
          </cell>
        </row>
        <row r="654">
          <cell r="A654" t="str">
            <v>23271</v>
          </cell>
          <cell r="B654" t="str">
            <v>LTSA PAYABLE - POLK UNIT #1</v>
          </cell>
          <cell r="C654">
            <v>0</v>
          </cell>
          <cell r="D654">
            <v>0</v>
          </cell>
        </row>
        <row r="655">
          <cell r="A655" t="str">
            <v>23272</v>
          </cell>
          <cell r="B655" t="str">
            <v>CSA PAYABLE - POLK UNIT #2</v>
          </cell>
          <cell r="C655">
            <v>360276.22</v>
          </cell>
          <cell r="D655">
            <v>-225164.78</v>
          </cell>
        </row>
        <row r="656">
          <cell r="A656" t="str">
            <v>23273</v>
          </cell>
          <cell r="B656" t="str">
            <v>CSA PAYABLE - POLK UNIT #3</v>
          </cell>
          <cell r="C656">
            <v>-655959.22</v>
          </cell>
          <cell r="D656">
            <v>-205724.22</v>
          </cell>
        </row>
        <row r="657">
          <cell r="A657" t="str">
            <v>23280</v>
          </cell>
          <cell r="B657" t="str">
            <v>CSA PAYABLE - BAYSIDE #1</v>
          </cell>
          <cell r="C657">
            <v>-254733.4</v>
          </cell>
          <cell r="D657">
            <v>0</v>
          </cell>
        </row>
        <row r="658">
          <cell r="A658" t="str">
            <v>23281</v>
          </cell>
          <cell r="B658" t="str">
            <v>CSA PAYABLE - BAYSIDE #2</v>
          </cell>
          <cell r="C658">
            <v>193566.73</v>
          </cell>
          <cell r="D658">
            <v>0</v>
          </cell>
        </row>
        <row r="659">
          <cell r="A659" t="str">
            <v>232</v>
          </cell>
          <cell r="B659" t="str">
            <v>ACCOUNT TOTAL</v>
          </cell>
          <cell r="C659">
            <v>-10683917.800000001</v>
          </cell>
          <cell r="D659">
            <v>-102337386.67</v>
          </cell>
        </row>
        <row r="660">
          <cell r="A660" t="str">
            <v>23402</v>
          </cell>
          <cell r="B660" t="str">
            <v>A/P ASSOC CO TECO OCEAN SHIPP</v>
          </cell>
          <cell r="C660">
            <v>-1290157.49</v>
          </cell>
          <cell r="D660">
            <v>-5529562.8499999996</v>
          </cell>
        </row>
        <row r="661">
          <cell r="A661" t="str">
            <v>23403</v>
          </cell>
          <cell r="B661" t="str">
            <v>A/P ASSOC CO TECO BARGE LINE</v>
          </cell>
          <cell r="C661">
            <v>-97414.36</v>
          </cell>
          <cell r="D661">
            <v>-1638935.74</v>
          </cell>
        </row>
        <row r="662">
          <cell r="A662" t="str">
            <v>23404</v>
          </cell>
          <cell r="B662" t="str">
            <v>A/P ASSOC CO TECO PROPERTIES</v>
          </cell>
          <cell r="C662">
            <v>-2728.5</v>
          </cell>
          <cell r="D662">
            <v>-1745.72</v>
          </cell>
        </row>
        <row r="663">
          <cell r="A663" t="str">
            <v>23409</v>
          </cell>
          <cell r="B663" t="str">
            <v>A/P ASSOC CO TECO ENERGY</v>
          </cell>
          <cell r="C663">
            <v>389210.7</v>
          </cell>
          <cell r="D663">
            <v>-5513247.0899999999</v>
          </cell>
        </row>
        <row r="664">
          <cell r="A664" t="str">
            <v>23411</v>
          </cell>
          <cell r="B664" t="str">
            <v>A/P TECO STEVADORING</v>
          </cell>
          <cell r="C664">
            <v>0</v>
          </cell>
          <cell r="D664">
            <v>0</v>
          </cell>
        </row>
        <row r="665">
          <cell r="A665" t="str">
            <v>23416</v>
          </cell>
          <cell r="B665" t="str">
            <v>A/P ASSOC CO P.E.C.</v>
          </cell>
          <cell r="C665">
            <v>0</v>
          </cell>
          <cell r="D665">
            <v>0</v>
          </cell>
        </row>
        <row r="666">
          <cell r="A666" t="str">
            <v>23421</v>
          </cell>
          <cell r="B666" t="str">
            <v>A/P HARDEE POWER PARTNERS LTD</v>
          </cell>
          <cell r="C666">
            <v>0</v>
          </cell>
          <cell r="D666">
            <v>0</v>
          </cell>
        </row>
        <row r="667">
          <cell r="A667" t="str">
            <v>23422</v>
          </cell>
          <cell r="B667" t="str">
            <v>A/P PGS NATURAL GAS</v>
          </cell>
          <cell r="C667">
            <v>0</v>
          </cell>
          <cell r="D667">
            <v>-486858.49</v>
          </cell>
        </row>
        <row r="668">
          <cell r="A668" t="str">
            <v>23424</v>
          </cell>
          <cell r="B668" t="str">
            <v>A/P TERMCO</v>
          </cell>
          <cell r="C668">
            <v>0</v>
          </cell>
          <cell r="D668">
            <v>0</v>
          </cell>
        </row>
        <row r="669">
          <cell r="A669" t="str">
            <v>23425</v>
          </cell>
          <cell r="B669" t="str">
            <v>A/P TPS - BAYSIDE</v>
          </cell>
          <cell r="C669">
            <v>0</v>
          </cell>
          <cell r="D669">
            <v>0</v>
          </cell>
        </row>
        <row r="670">
          <cell r="A670" t="str">
            <v>23426</v>
          </cell>
          <cell r="B670" t="str">
            <v>A/P TPS - BIG BEND</v>
          </cell>
          <cell r="C670">
            <v>0</v>
          </cell>
          <cell r="D670">
            <v>0</v>
          </cell>
        </row>
        <row r="671">
          <cell r="A671" t="str">
            <v>23427</v>
          </cell>
          <cell r="B671" t="str">
            <v>A/P TPS - POLK</v>
          </cell>
          <cell r="C671">
            <v>0</v>
          </cell>
          <cell r="D671">
            <v>0</v>
          </cell>
        </row>
        <row r="672">
          <cell r="A672" t="str">
            <v>23450</v>
          </cell>
          <cell r="B672" t="str">
            <v>A/P PEOPLES GAS SYSTEM (NATUR</v>
          </cell>
          <cell r="C672">
            <v>88172.29</v>
          </cell>
          <cell r="D672">
            <v>-284570.5</v>
          </cell>
        </row>
        <row r="673">
          <cell r="A673" t="str">
            <v>23452</v>
          </cell>
          <cell r="B673" t="str">
            <v>PEOPLES GAS SALES &amp; SERVICES</v>
          </cell>
          <cell r="C673">
            <v>0</v>
          </cell>
          <cell r="D673">
            <v>0</v>
          </cell>
        </row>
        <row r="674">
          <cell r="A674" t="str">
            <v>23455</v>
          </cell>
          <cell r="B674" t="str">
            <v>PEOPLES GAS COMPANY (PROPANE)</v>
          </cell>
          <cell r="C674">
            <v>0</v>
          </cell>
          <cell r="D674">
            <v>0</v>
          </cell>
        </row>
        <row r="675">
          <cell r="A675" t="str">
            <v>234</v>
          </cell>
          <cell r="B675" t="str">
            <v>ACCOUNT TOTAL</v>
          </cell>
          <cell r="C675">
            <v>-912917.36</v>
          </cell>
          <cell r="D675">
            <v>-13454920.390000001</v>
          </cell>
        </row>
        <row r="676">
          <cell r="A676" t="str">
            <v>23500</v>
          </cell>
          <cell r="B676" t="str">
            <v>CUSTOMER DEPOSITS</v>
          </cell>
          <cell r="C676">
            <v>-237780.9</v>
          </cell>
          <cell r="D676">
            <v>-75037212.340000004</v>
          </cell>
        </row>
        <row r="677">
          <cell r="A677" t="str">
            <v>235</v>
          </cell>
          <cell r="B677" t="str">
            <v>ACCOUNT TOTAL</v>
          </cell>
          <cell r="C677">
            <v>-237780.9</v>
          </cell>
          <cell r="D677">
            <v>-75037212.340000004</v>
          </cell>
        </row>
        <row r="678">
          <cell r="A678" t="str">
            <v>23600</v>
          </cell>
          <cell r="B678" t="str">
            <v>TAX ACCR FIT BEF PR YR</v>
          </cell>
          <cell r="C678">
            <v>0</v>
          </cell>
          <cell r="D678">
            <v>-9614546.1199999992</v>
          </cell>
        </row>
        <row r="679">
          <cell r="A679" t="str">
            <v>23601</v>
          </cell>
          <cell r="B679" t="str">
            <v>TAX ACCR FIT PR YEAR</v>
          </cell>
          <cell r="C679">
            <v>0</v>
          </cell>
          <cell r="D679">
            <v>-1582858.94</v>
          </cell>
        </row>
        <row r="680">
          <cell r="A680" t="str">
            <v>23602</v>
          </cell>
          <cell r="B680" t="str">
            <v>TAX ACCR FIT CURR YEAR</v>
          </cell>
          <cell r="C680">
            <v>-437664.97</v>
          </cell>
          <cell r="D680">
            <v>-13011213.369999999</v>
          </cell>
        </row>
        <row r="681">
          <cell r="A681" t="str">
            <v>23603</v>
          </cell>
          <cell r="B681" t="str">
            <v>TAX ACCR FEDERAL UNEMPLOYMENT</v>
          </cell>
          <cell r="C681">
            <v>-283.38</v>
          </cell>
          <cell r="D681">
            <v>-1802.75</v>
          </cell>
        </row>
        <row r="682">
          <cell r="A682" t="str">
            <v>23604</v>
          </cell>
          <cell r="B682" t="str">
            <v>TAX ACCR FEDERAL OLD AGE BENF</v>
          </cell>
          <cell r="C682">
            <v>-46241.65</v>
          </cell>
          <cell r="D682">
            <v>-228091.77</v>
          </cell>
        </row>
        <row r="683">
          <cell r="A683" t="str">
            <v>23605</v>
          </cell>
          <cell r="B683" t="str">
            <v>TAX ACCR FEDERAL VEHICLE USE</v>
          </cell>
          <cell r="C683">
            <v>0</v>
          </cell>
          <cell r="D683">
            <v>0</v>
          </cell>
        </row>
        <row r="684">
          <cell r="A684" t="str">
            <v>23606</v>
          </cell>
          <cell r="B684" t="str">
            <v>TAX ACCR STATE INCOME</v>
          </cell>
          <cell r="C684">
            <v>-1004174.14</v>
          </cell>
          <cell r="D684">
            <v>-691710.22</v>
          </cell>
        </row>
        <row r="685">
          <cell r="A685" t="str">
            <v>23607</v>
          </cell>
          <cell r="B685" t="str">
            <v>TAX ACCR FEDERAL SUPERFUND</v>
          </cell>
          <cell r="C685">
            <v>0</v>
          </cell>
          <cell r="D685">
            <v>-87936</v>
          </cell>
        </row>
        <row r="686">
          <cell r="A686" t="str">
            <v>23608</v>
          </cell>
          <cell r="B686" t="str">
            <v>TAX ACCR DIESEL FUEL #2</v>
          </cell>
          <cell r="C686">
            <v>0</v>
          </cell>
          <cell r="D686">
            <v>-0.93</v>
          </cell>
        </row>
        <row r="687">
          <cell r="A687" t="str">
            <v>23609</v>
          </cell>
          <cell r="B687" t="str">
            <v>FEDERAL EXCISE TAX</v>
          </cell>
          <cell r="C687">
            <v>0</v>
          </cell>
          <cell r="D687">
            <v>0</v>
          </cell>
        </row>
        <row r="688">
          <cell r="A688" t="str">
            <v>23611</v>
          </cell>
          <cell r="B688" t="str">
            <v>TAX ACCRUAL - COUNTY PROPERTY</v>
          </cell>
          <cell r="C688">
            <v>-3800000</v>
          </cell>
          <cell r="D688">
            <v>-22800704.370000001</v>
          </cell>
        </row>
        <row r="689">
          <cell r="A689" t="str">
            <v>23630</v>
          </cell>
          <cell r="B689" t="str">
            <v>TAX ACCR GROSS RECEIPTS</v>
          </cell>
          <cell r="C689">
            <v>2187135</v>
          </cell>
          <cell r="D689">
            <v>-3786540</v>
          </cell>
        </row>
        <row r="690">
          <cell r="A690" t="str">
            <v>23635</v>
          </cell>
          <cell r="B690" t="str">
            <v>SALES TAX COMPANY ELECTRIC US</v>
          </cell>
          <cell r="C690">
            <v>-4000</v>
          </cell>
          <cell r="D690">
            <v>9989.56</v>
          </cell>
        </row>
        <row r="691">
          <cell r="A691" t="str">
            <v>23636</v>
          </cell>
          <cell r="B691" t="str">
            <v>COMMUNICATIONS SERVICE TAX,TE</v>
          </cell>
          <cell r="C691">
            <v>-17000</v>
          </cell>
          <cell r="D691">
            <v>-115576.28</v>
          </cell>
        </row>
        <row r="692">
          <cell r="A692" t="str">
            <v>23640</v>
          </cell>
          <cell r="B692" t="str">
            <v>TAX ACCR STATE UNEMPLOYMENT</v>
          </cell>
          <cell r="C692">
            <v>-570.29999999999995</v>
          </cell>
          <cell r="D692">
            <v>-3629.72</v>
          </cell>
        </row>
        <row r="693">
          <cell r="A693" t="str">
            <v>23645</v>
          </cell>
          <cell r="B693" t="str">
            <v>TAX ACCR STATE INTANGIBLE</v>
          </cell>
          <cell r="C693">
            <v>0</v>
          </cell>
          <cell r="D693">
            <v>0</v>
          </cell>
        </row>
        <row r="694">
          <cell r="A694" t="str">
            <v>23647</v>
          </cell>
          <cell r="B694" t="str">
            <v>STATE COMMISSION TAX</v>
          </cell>
          <cell r="C694">
            <v>-114000</v>
          </cell>
          <cell r="D694">
            <v>-547211.51</v>
          </cell>
        </row>
        <row r="695">
          <cell r="A695" t="str">
            <v>23650</v>
          </cell>
          <cell r="B695" t="str">
            <v>TAX ACCR OC LIC ALL ST CNTY</v>
          </cell>
          <cell r="C695">
            <v>0</v>
          </cell>
          <cell r="D695">
            <v>0</v>
          </cell>
        </row>
        <row r="696">
          <cell r="A696" t="str">
            <v>23670</v>
          </cell>
          <cell r="B696" t="str">
            <v>TAX ACCR FRANCHISE EAGLE LAKE</v>
          </cell>
          <cell r="C696">
            <v>-1128</v>
          </cell>
          <cell r="D696">
            <v>-9200</v>
          </cell>
        </row>
        <row r="697">
          <cell r="A697" t="str">
            <v>23671</v>
          </cell>
          <cell r="B697" t="str">
            <v>TAX ACCR FRANCHISE TEMPLE TER</v>
          </cell>
          <cell r="C697">
            <v>-21410</v>
          </cell>
          <cell r="D697">
            <v>-133003</v>
          </cell>
        </row>
        <row r="698">
          <cell r="A698" t="str">
            <v>23672</v>
          </cell>
          <cell r="B698" t="str">
            <v>TAX ACCR FRANCHISE PLANT CITY</v>
          </cell>
          <cell r="C698">
            <v>-34942</v>
          </cell>
          <cell r="D698">
            <v>-191340</v>
          </cell>
        </row>
        <row r="699">
          <cell r="A699" t="str">
            <v>23673</v>
          </cell>
          <cell r="B699" t="str">
            <v>TAX ACCR FRANCHISE AUBURNDALE</v>
          </cell>
          <cell r="C699">
            <v>-10865</v>
          </cell>
          <cell r="D699">
            <v>-58978</v>
          </cell>
        </row>
        <row r="700">
          <cell r="A700" t="str">
            <v>23674</v>
          </cell>
          <cell r="B700" t="str">
            <v>TAX ACCR FRANCHISE LK ALFRED</v>
          </cell>
          <cell r="C700">
            <v>-4182</v>
          </cell>
          <cell r="D700">
            <v>-17899</v>
          </cell>
        </row>
        <row r="701">
          <cell r="A701" t="str">
            <v>23675</v>
          </cell>
          <cell r="B701" t="str">
            <v>TAX ACCR FRANCHISE DADE CITY</v>
          </cell>
          <cell r="C701">
            <v>-4813</v>
          </cell>
          <cell r="D701">
            <v>-31887</v>
          </cell>
        </row>
        <row r="702">
          <cell r="A702" t="str">
            <v>23676</v>
          </cell>
          <cell r="B702" t="str">
            <v>TAX ACCR FRANCHISE WINT HAVEN</v>
          </cell>
          <cell r="C702">
            <v>-68118</v>
          </cell>
          <cell r="D702">
            <v>-398044</v>
          </cell>
        </row>
        <row r="703">
          <cell r="A703" t="str">
            <v>23677</v>
          </cell>
          <cell r="B703" t="str">
            <v>TAX ACCR FRANCHISE MULBERRY</v>
          </cell>
          <cell r="C703">
            <v>-3304</v>
          </cell>
          <cell r="D703">
            <v>-20330</v>
          </cell>
        </row>
        <row r="704">
          <cell r="A704" t="str">
            <v>23678</v>
          </cell>
          <cell r="B704" t="str">
            <v>TAX ACCR FRANCHISE SAN ANTON</v>
          </cell>
          <cell r="C704">
            <v>-1490</v>
          </cell>
          <cell r="D704">
            <v>-5344</v>
          </cell>
        </row>
        <row r="705">
          <cell r="A705" t="str">
            <v>23679</v>
          </cell>
          <cell r="B705" t="str">
            <v>TAX ACCR FRANCHISE OLDSMAR</v>
          </cell>
          <cell r="C705">
            <v>-23459</v>
          </cell>
          <cell r="D705">
            <v>-116024</v>
          </cell>
        </row>
        <row r="706">
          <cell r="A706" t="str">
            <v>23680</v>
          </cell>
          <cell r="B706" t="str">
            <v>TAX ACCR FRANCHISE TAMPA</v>
          </cell>
          <cell r="C706">
            <v>-310124</v>
          </cell>
          <cell r="D706">
            <v>-2040685</v>
          </cell>
        </row>
        <row r="707">
          <cell r="A707" t="str">
            <v>23681</v>
          </cell>
          <cell r="B707" t="str">
            <v>TAX ACCR FRANCHISE POLK CITY</v>
          </cell>
          <cell r="C707">
            <v>-1098</v>
          </cell>
          <cell r="D707">
            <v>-8541</v>
          </cell>
        </row>
        <row r="708">
          <cell r="A708" t="str">
            <v>23682</v>
          </cell>
          <cell r="B708" t="str">
            <v>TAX ACCR FRANCHISE ST LEO</v>
          </cell>
          <cell r="C708">
            <v>-1335</v>
          </cell>
          <cell r="D708">
            <v>-7230</v>
          </cell>
        </row>
        <row r="709">
          <cell r="A709" t="str">
            <v>236</v>
          </cell>
          <cell r="B709" t="str">
            <v>ACCOUNT TOTAL</v>
          </cell>
          <cell r="C709">
            <v>-3723067.44</v>
          </cell>
          <cell r="D709">
            <v>-55500337.420000002</v>
          </cell>
        </row>
        <row r="710">
          <cell r="A710" t="str">
            <v>23712</v>
          </cell>
          <cell r="B710" t="str">
            <v>INT ACCR 2007 BONDS</v>
          </cell>
          <cell r="C710">
            <v>0</v>
          </cell>
          <cell r="D710">
            <v>0</v>
          </cell>
        </row>
        <row r="711">
          <cell r="A711" t="str">
            <v>23718</v>
          </cell>
          <cell r="B711" t="str">
            <v>INT ACCR CUSTOMER DEPOSITS</v>
          </cell>
          <cell r="C711">
            <v>-351305.51</v>
          </cell>
          <cell r="D711">
            <v>-2919495.01</v>
          </cell>
        </row>
        <row r="712">
          <cell r="A712" t="str">
            <v>23726</v>
          </cell>
          <cell r="B712" t="str">
            <v>INT ACCR 2025 BONDS</v>
          </cell>
          <cell r="C712">
            <v>-172016.67</v>
          </cell>
          <cell r="D712">
            <v>-855441.46</v>
          </cell>
        </row>
        <row r="713">
          <cell r="A713" t="str">
            <v>23729</v>
          </cell>
          <cell r="B713" t="str">
            <v>INT ACCR 2021 BONDS</v>
          </cell>
          <cell r="C713">
            <v>0</v>
          </cell>
          <cell r="D713">
            <v>0</v>
          </cell>
        </row>
        <row r="714">
          <cell r="A714" t="str">
            <v>23730</v>
          </cell>
          <cell r="B714" t="str">
            <v>INT ACCR 2022 BONDS</v>
          </cell>
          <cell r="C714">
            <v>0</v>
          </cell>
          <cell r="D714">
            <v>0</v>
          </cell>
        </row>
        <row r="715">
          <cell r="A715" t="str">
            <v>23731</v>
          </cell>
          <cell r="B715" t="str">
            <v>INT ACCR 2018 BONDS</v>
          </cell>
          <cell r="C715">
            <v>-180666.67</v>
          </cell>
          <cell r="D715">
            <v>-898796.07</v>
          </cell>
        </row>
        <row r="716">
          <cell r="A716" t="str">
            <v>23733</v>
          </cell>
          <cell r="B716" t="str">
            <v>INT ACCR 2022 BONDS</v>
          </cell>
          <cell r="C716">
            <v>0</v>
          </cell>
          <cell r="D716">
            <v>0</v>
          </cell>
        </row>
        <row r="717">
          <cell r="A717" t="str">
            <v>23735</v>
          </cell>
          <cell r="B717" t="str">
            <v>INT ACCR 2003 BONDS</v>
          </cell>
          <cell r="C717">
            <v>0</v>
          </cell>
          <cell r="D717">
            <v>0</v>
          </cell>
        </row>
        <row r="718">
          <cell r="A718" t="str">
            <v>23736</v>
          </cell>
          <cell r="B718" t="str">
            <v>INT ACCR 2020 BONDS</v>
          </cell>
          <cell r="C718">
            <v>-70833.33</v>
          </cell>
          <cell r="D718">
            <v>-352688.33</v>
          </cell>
        </row>
        <row r="719">
          <cell r="A719" t="str">
            <v>23737</v>
          </cell>
          <cell r="B719" t="str">
            <v>INT ACCR 2034 BONDS</v>
          </cell>
          <cell r="C719">
            <v>2238280.89</v>
          </cell>
          <cell r="D719">
            <v>-447901.19</v>
          </cell>
        </row>
        <row r="720">
          <cell r="A720" t="str">
            <v>23739</v>
          </cell>
          <cell r="B720" t="str">
            <v>INT ACCR 2030 BONDS</v>
          </cell>
          <cell r="C720">
            <v>1828125</v>
          </cell>
          <cell r="D720">
            <v>-354267.11</v>
          </cell>
        </row>
        <row r="721">
          <cell r="A721" t="str">
            <v>23740</v>
          </cell>
          <cell r="B721" t="str">
            <v>INT PAY FIT</v>
          </cell>
          <cell r="C721">
            <v>0</v>
          </cell>
          <cell r="D721">
            <v>-713581.99</v>
          </cell>
        </row>
        <row r="722">
          <cell r="A722" t="str">
            <v>23744</v>
          </cell>
          <cell r="B722" t="str">
            <v>INT ACCR 2001 BONDS.</v>
          </cell>
          <cell r="C722">
            <v>0</v>
          </cell>
          <cell r="D722">
            <v>0</v>
          </cell>
        </row>
        <row r="723">
          <cell r="A723" t="str">
            <v>23745</v>
          </cell>
          <cell r="B723" t="str">
            <v>INT ACCR 2002 BONDS</v>
          </cell>
          <cell r="C723">
            <v>0</v>
          </cell>
          <cell r="D723">
            <v>0</v>
          </cell>
        </row>
        <row r="724">
          <cell r="A724" t="str">
            <v>23746</v>
          </cell>
          <cell r="B724" t="str">
            <v>INTEREST ACCR 2012 BONDS</v>
          </cell>
          <cell r="C724">
            <v>6015625</v>
          </cell>
          <cell r="D724">
            <v>-601562.5</v>
          </cell>
        </row>
        <row r="725">
          <cell r="A725" t="str">
            <v>23747</v>
          </cell>
          <cell r="B725" t="str">
            <v>INTEREST ACCR 2013 BONDS</v>
          </cell>
          <cell r="C725">
            <v>-257911.25</v>
          </cell>
          <cell r="D725">
            <v>-773733.75</v>
          </cell>
        </row>
        <row r="726">
          <cell r="A726" t="str">
            <v>23748</v>
          </cell>
          <cell r="B726" t="str">
            <v>INTEREST ACCR 2023 BONDS</v>
          </cell>
          <cell r="C726">
            <v>-396000</v>
          </cell>
          <cell r="D726">
            <v>-1188000</v>
          </cell>
        </row>
        <row r="727">
          <cell r="A727" t="str">
            <v>23749</v>
          </cell>
          <cell r="B727" t="str">
            <v>INTEREST ACCR 2012 BONDS</v>
          </cell>
          <cell r="C727">
            <v>-1753125</v>
          </cell>
          <cell r="D727">
            <v>-7889062.5</v>
          </cell>
        </row>
        <row r="728">
          <cell r="A728" t="str">
            <v>23750</v>
          </cell>
          <cell r="B728" t="str">
            <v>INTEREST ACCR 2007 BONDS</v>
          </cell>
          <cell r="C728">
            <v>-559895.82999999996</v>
          </cell>
          <cell r="D728">
            <v>-2519531.3199999998</v>
          </cell>
        </row>
        <row r="729">
          <cell r="A729" t="str">
            <v>23751</v>
          </cell>
          <cell r="B729" t="str">
            <v>INTEREST ACCR 2016 SENIOR NOT</v>
          </cell>
          <cell r="C729">
            <v>-1302083.33</v>
          </cell>
          <cell r="D729">
            <v>-3255208.31</v>
          </cell>
        </row>
        <row r="730">
          <cell r="A730" t="str">
            <v>23758</v>
          </cell>
          <cell r="B730" t="str">
            <v>MISCELLANEOUS INTEREST PAYABL</v>
          </cell>
          <cell r="C730">
            <v>0</v>
          </cell>
          <cell r="D730">
            <v>0</v>
          </cell>
        </row>
        <row r="731">
          <cell r="A731" t="str">
            <v>23790</v>
          </cell>
          <cell r="B731" t="str">
            <v>INTEREST ACCR BASE RATE LOAN</v>
          </cell>
          <cell r="C731">
            <v>19125.68</v>
          </cell>
          <cell r="D731">
            <v>0</v>
          </cell>
        </row>
        <row r="732">
          <cell r="A732" t="str">
            <v>23791</v>
          </cell>
          <cell r="B732" t="str">
            <v>INTEREST ACCR LIBOR LOAN</v>
          </cell>
          <cell r="C732">
            <v>98513.21</v>
          </cell>
          <cell r="D732">
            <v>-33652.78</v>
          </cell>
        </row>
        <row r="733">
          <cell r="A733" t="str">
            <v>23799</v>
          </cell>
          <cell r="B733" t="str">
            <v>INT ACCR DEF REVENUE 1999</v>
          </cell>
          <cell r="C733">
            <v>0</v>
          </cell>
          <cell r="D733">
            <v>0</v>
          </cell>
        </row>
        <row r="734">
          <cell r="A734" t="str">
            <v>237</v>
          </cell>
          <cell r="B734" t="str">
            <v>ACCOUNT TOTAL</v>
          </cell>
          <cell r="C734">
            <v>5155832.1900000004</v>
          </cell>
          <cell r="D734">
            <v>-22802922.32</v>
          </cell>
        </row>
        <row r="735">
          <cell r="A735" t="str">
            <v>23801</v>
          </cell>
          <cell r="B735" t="str">
            <v>DIVIDEND DECLRD COMMON STOCK</v>
          </cell>
          <cell r="C735">
            <v>0</v>
          </cell>
          <cell r="D735">
            <v>0</v>
          </cell>
        </row>
        <row r="736">
          <cell r="A736" t="str">
            <v>238</v>
          </cell>
          <cell r="B736" t="str">
            <v>ACCOUNT TOTAL</v>
          </cell>
          <cell r="C736">
            <v>0</v>
          </cell>
          <cell r="D736">
            <v>0</v>
          </cell>
        </row>
        <row r="737">
          <cell r="A737" t="str">
            <v>24101</v>
          </cell>
          <cell r="B737" t="str">
            <v>SALES TAX ELEC 6% HILLSBOROUG</v>
          </cell>
          <cell r="C737">
            <v>6133.98</v>
          </cell>
          <cell r="D737">
            <v>-2951.42</v>
          </cell>
        </row>
        <row r="738">
          <cell r="A738" t="str">
            <v>24102</v>
          </cell>
          <cell r="B738" t="str">
            <v>SALES TAX ELEC 6% PASCO</v>
          </cell>
          <cell r="C738">
            <v>-8.1300000000000008</v>
          </cell>
          <cell r="D738">
            <v>-370.16</v>
          </cell>
        </row>
        <row r="739">
          <cell r="A739" t="str">
            <v>24103</v>
          </cell>
          <cell r="B739" t="str">
            <v>SALES TAX ELEC 6% PINELLAS</v>
          </cell>
          <cell r="C739">
            <v>9.1</v>
          </cell>
          <cell r="D739">
            <v>-186.8</v>
          </cell>
        </row>
        <row r="740">
          <cell r="A740" t="str">
            <v>24104</v>
          </cell>
          <cell r="B740" t="str">
            <v>SALES TAX ELEC 6% POLK</v>
          </cell>
          <cell r="C740">
            <v>-243.96</v>
          </cell>
          <cell r="D740">
            <v>-1582.78</v>
          </cell>
        </row>
        <row r="741">
          <cell r="A741" t="str">
            <v>24106</v>
          </cell>
          <cell r="B741" t="str">
            <v>ACCOUNTS PAYABLE USE TAX</v>
          </cell>
          <cell r="C741">
            <v>5514.62</v>
          </cell>
          <cell r="D741">
            <v>-590102.06999999995</v>
          </cell>
        </row>
        <row r="742">
          <cell r="A742" t="str">
            <v>24107</v>
          </cell>
          <cell r="B742" t="str">
            <v>SALES TAX-1% SURTAX-PINELLAS</v>
          </cell>
          <cell r="C742">
            <v>-623.98</v>
          </cell>
          <cell r="D742">
            <v>-6077.81</v>
          </cell>
        </row>
        <row r="743">
          <cell r="A743" t="str">
            <v>24108</v>
          </cell>
          <cell r="B743" t="str">
            <v>1% SURTAX HILLSBOROUGH</v>
          </cell>
          <cell r="C743">
            <v>-21116.6</v>
          </cell>
          <cell r="D743">
            <v>-240947.47</v>
          </cell>
        </row>
        <row r="744">
          <cell r="A744" t="str">
            <v>24109</v>
          </cell>
          <cell r="B744" t="str">
            <v>COMMUNICATIONSSS SERVICE TAX</v>
          </cell>
          <cell r="C744">
            <v>0</v>
          </cell>
          <cell r="D744">
            <v>0</v>
          </cell>
        </row>
        <row r="745">
          <cell r="A745" t="str">
            <v>24110</v>
          </cell>
          <cell r="B745" t="str">
            <v>TAX COL PAY POLK CITY</v>
          </cell>
          <cell r="C745">
            <v>-435.33</v>
          </cell>
          <cell r="D745">
            <v>-1251.4000000000001</v>
          </cell>
        </row>
        <row r="746">
          <cell r="A746" t="str">
            <v>24111</v>
          </cell>
          <cell r="B746" t="str">
            <v>TAX COL PAY UTILITY TAX TAMPA</v>
          </cell>
          <cell r="C746">
            <v>-410810.43</v>
          </cell>
          <cell r="D746">
            <v>-2480422.83</v>
          </cell>
        </row>
        <row r="747">
          <cell r="A747" t="str">
            <v>24112</v>
          </cell>
          <cell r="B747" t="str">
            <v>TAX COL PAY UTIL TX TEMPLE TE</v>
          </cell>
          <cell r="C747">
            <v>-25269.64</v>
          </cell>
          <cell r="D747">
            <v>-147375.04999999999</v>
          </cell>
        </row>
        <row r="748">
          <cell r="A748" t="str">
            <v>24113</v>
          </cell>
          <cell r="B748" t="str">
            <v>TAX COL PAY UTIL TX WINT HAVN</v>
          </cell>
          <cell r="C748">
            <v>-49108.73</v>
          </cell>
          <cell r="D748">
            <v>-218368.7</v>
          </cell>
        </row>
        <row r="749">
          <cell r="A749" t="str">
            <v>24114</v>
          </cell>
          <cell r="B749" t="str">
            <v>TAX COL PAY UTIL TX EAGLE LKE</v>
          </cell>
          <cell r="C749">
            <v>-1448.46</v>
          </cell>
          <cell r="D749">
            <v>-7460.53</v>
          </cell>
        </row>
        <row r="750">
          <cell r="A750" t="str">
            <v>24115</v>
          </cell>
          <cell r="B750" t="str">
            <v>TAX COL PAY UTIL TX AUBURNDAL</v>
          </cell>
          <cell r="C750">
            <v>-12900.11</v>
          </cell>
          <cell r="D750">
            <v>-87590.22</v>
          </cell>
        </row>
        <row r="751">
          <cell r="A751" t="str">
            <v>24116</v>
          </cell>
          <cell r="B751" t="str">
            <v>TAX COL PAY UTIL TX PLANT CIT</v>
          </cell>
          <cell r="C751">
            <v>-35637.919999999998</v>
          </cell>
          <cell r="D751">
            <v>-237220.25</v>
          </cell>
        </row>
        <row r="752">
          <cell r="A752" t="str">
            <v>24117</v>
          </cell>
          <cell r="B752" t="str">
            <v>TAX COL PAY UTIL TX MULBERRY</v>
          </cell>
          <cell r="C752">
            <v>-3504.77</v>
          </cell>
          <cell r="D752">
            <v>-25881.34</v>
          </cell>
        </row>
        <row r="753">
          <cell r="A753" t="str">
            <v>24118</v>
          </cell>
          <cell r="B753" t="str">
            <v>TAX COL PAY UTIL TX DADE CITY</v>
          </cell>
          <cell r="C753">
            <v>-4846.09</v>
          </cell>
          <cell r="D753">
            <v>-36639.300000000003</v>
          </cell>
        </row>
        <row r="754">
          <cell r="A754" t="str">
            <v>24119</v>
          </cell>
          <cell r="B754" t="str">
            <v>TAX COL PAY UTIL TX LAKE ALFD</v>
          </cell>
          <cell r="C754">
            <v>-3949.46</v>
          </cell>
          <cell r="D754">
            <v>-23369.02</v>
          </cell>
        </row>
        <row r="755">
          <cell r="A755" t="str">
            <v>24120</v>
          </cell>
          <cell r="B755" t="str">
            <v>TAX COL PAY UTIL TX OLDSMAR</v>
          </cell>
          <cell r="C755">
            <v>-21790.04</v>
          </cell>
          <cell r="D755">
            <v>-109986.95</v>
          </cell>
        </row>
        <row r="756">
          <cell r="A756" t="str">
            <v>24121</v>
          </cell>
          <cell r="B756" t="str">
            <v>TAX COL PAY UTIL TX POLK COUN</v>
          </cell>
          <cell r="C756">
            <v>-69643.72</v>
          </cell>
          <cell r="D756">
            <v>-516422.03</v>
          </cell>
        </row>
        <row r="757">
          <cell r="A757" t="str">
            <v>24122</v>
          </cell>
          <cell r="B757" t="str">
            <v>TAX COL PAY UTIL TX LAKE WALE</v>
          </cell>
          <cell r="C757">
            <v>-832.5</v>
          </cell>
          <cell r="D757">
            <v>-3850.64</v>
          </cell>
        </row>
        <row r="758">
          <cell r="A758" t="str">
            <v>24123</v>
          </cell>
          <cell r="B758" t="str">
            <v>TAX COL PAY UTIL TX BARTOW</v>
          </cell>
          <cell r="C758">
            <v>0</v>
          </cell>
          <cell r="D758">
            <v>0</v>
          </cell>
        </row>
        <row r="759">
          <cell r="A759" t="str">
            <v>24130</v>
          </cell>
          <cell r="B759" t="str">
            <v>VA. STATE TAX</v>
          </cell>
          <cell r="C759">
            <v>0</v>
          </cell>
          <cell r="D759">
            <v>0</v>
          </cell>
        </row>
        <row r="760">
          <cell r="A760" t="str">
            <v>24134</v>
          </cell>
          <cell r="B760" t="str">
            <v>DISCRETIONARY SALES SURTAX -</v>
          </cell>
          <cell r="C760">
            <v>-1403.07</v>
          </cell>
          <cell r="D760">
            <v>-12452.02</v>
          </cell>
        </row>
        <row r="761">
          <cell r="A761" t="str">
            <v>24135</v>
          </cell>
          <cell r="B761" t="str">
            <v>TAX COL PAY FICA EMP PORTION</v>
          </cell>
          <cell r="C761">
            <v>-361.19</v>
          </cell>
          <cell r="D761">
            <v>0</v>
          </cell>
        </row>
        <row r="762">
          <cell r="A762" t="str">
            <v>24136</v>
          </cell>
          <cell r="B762" t="str">
            <v>TAX COL PAY FED INC TX W/HELD</v>
          </cell>
          <cell r="C762">
            <v>-1217.8800000000001</v>
          </cell>
          <cell r="D762">
            <v>0</v>
          </cell>
        </row>
        <row r="763">
          <cell r="A763" t="str">
            <v>24137</v>
          </cell>
          <cell r="B763" t="str">
            <v>ILLINOIS STATE TAX</v>
          </cell>
          <cell r="C763">
            <v>0</v>
          </cell>
          <cell r="D763">
            <v>0</v>
          </cell>
        </row>
        <row r="764">
          <cell r="A764" t="str">
            <v>24138</v>
          </cell>
          <cell r="B764" t="str">
            <v>TAXES PAY 1099 WITHHOLDING</v>
          </cell>
          <cell r="C764">
            <v>0</v>
          </cell>
          <cell r="D764">
            <v>7387.65</v>
          </cell>
        </row>
        <row r="765">
          <cell r="A765" t="str">
            <v>24141</v>
          </cell>
          <cell r="B765" t="str">
            <v>SALES TAX ELEC 7% HILLSBOROUG</v>
          </cell>
          <cell r="C765">
            <v>-264270.65999999997</v>
          </cell>
          <cell r="D765">
            <v>-897296.19</v>
          </cell>
        </row>
        <row r="766">
          <cell r="A766" t="str">
            <v>24142</v>
          </cell>
          <cell r="B766" t="str">
            <v>SALES TAX ELEC 7% PASCO</v>
          </cell>
          <cell r="C766">
            <v>-5855.32</v>
          </cell>
          <cell r="D766">
            <v>-39240.080000000002</v>
          </cell>
        </row>
        <row r="767">
          <cell r="A767" t="str">
            <v>24143</v>
          </cell>
          <cell r="B767" t="str">
            <v>SALES TAX ELEC 7% PINELLAS</v>
          </cell>
          <cell r="C767">
            <v>-8183.41</v>
          </cell>
          <cell r="D767">
            <v>-60863.72</v>
          </cell>
        </row>
        <row r="768">
          <cell r="A768" t="str">
            <v>24144</v>
          </cell>
          <cell r="B768" t="str">
            <v>SALES TAX ELEC 6% POLK</v>
          </cell>
          <cell r="C768">
            <v>21627.79</v>
          </cell>
          <cell r="D768">
            <v>-191186.43</v>
          </cell>
        </row>
        <row r="769">
          <cell r="A769" t="str">
            <v>24199</v>
          </cell>
          <cell r="B769" t="str">
            <v>SALES TAX PAYABLE 0.0%</v>
          </cell>
          <cell r="C769">
            <v>0</v>
          </cell>
          <cell r="D769">
            <v>0</v>
          </cell>
        </row>
        <row r="770">
          <cell r="A770" t="str">
            <v>241</v>
          </cell>
          <cell r="B770" t="str">
            <v>ACCOUNT TOTAL</v>
          </cell>
          <cell r="C770">
            <v>-910175.91</v>
          </cell>
          <cell r="D770">
            <v>-5931707.5599999996</v>
          </cell>
        </row>
        <row r="771">
          <cell r="A771" t="str">
            <v>24202</v>
          </cell>
          <cell r="B771" t="str">
            <v>CURR LIAB-VACATIONS</v>
          </cell>
          <cell r="C771">
            <v>-26446.12</v>
          </cell>
          <cell r="D771">
            <v>-11339017.779999999</v>
          </cell>
        </row>
        <row r="772">
          <cell r="A772" t="str">
            <v>24296</v>
          </cell>
          <cell r="B772" t="str">
            <v>REVENUE REFUND.</v>
          </cell>
          <cell r="C772">
            <v>0</v>
          </cell>
          <cell r="D772">
            <v>0</v>
          </cell>
        </row>
        <row r="773">
          <cell r="A773" t="str">
            <v>24299</v>
          </cell>
          <cell r="B773" t="str">
            <v>REVENUE REFUND - 1999</v>
          </cell>
          <cell r="C773">
            <v>0</v>
          </cell>
          <cell r="D773">
            <v>0</v>
          </cell>
        </row>
        <row r="774">
          <cell r="A774" t="str">
            <v>242</v>
          </cell>
          <cell r="B774" t="str">
            <v>ACCOUNT TOTAL</v>
          </cell>
          <cell r="C774">
            <v>-26446.12</v>
          </cell>
          <cell r="D774">
            <v>-11339017.779999999</v>
          </cell>
        </row>
        <row r="775">
          <cell r="A775" t="str">
            <v>24501</v>
          </cell>
          <cell r="B775" t="str">
            <v>DEFERRED CREDIT - DERIVATIVE</v>
          </cell>
          <cell r="C775">
            <v>0</v>
          </cell>
          <cell r="D775">
            <v>0</v>
          </cell>
        </row>
        <row r="776">
          <cell r="A776" t="str">
            <v>24502</v>
          </cell>
          <cell r="B776" t="str">
            <v>DEF CREDIT - REG DERIVATIVE L</v>
          </cell>
          <cell r="C776">
            <v>2790550</v>
          </cell>
          <cell r="D776">
            <v>-2682700</v>
          </cell>
        </row>
        <row r="777">
          <cell r="A777" t="str">
            <v>24503</v>
          </cell>
          <cell r="B777" t="str">
            <v>DEF CREDIT - REG TAX LIABILIT</v>
          </cell>
          <cell r="C777">
            <v>0</v>
          </cell>
          <cell r="D777">
            <v>0</v>
          </cell>
        </row>
        <row r="778">
          <cell r="A778" t="str">
            <v>245</v>
          </cell>
          <cell r="B778" t="str">
            <v>ACCOUNT TOTAL</v>
          </cell>
          <cell r="C778">
            <v>2790550</v>
          </cell>
          <cell r="D778">
            <v>-2682700</v>
          </cell>
        </row>
        <row r="779">
          <cell r="A779" t="str">
            <v>24603</v>
          </cell>
          <cell r="B779" t="str">
            <v>USE TAX ACCRUAL</v>
          </cell>
          <cell r="C779">
            <v>0</v>
          </cell>
          <cell r="D779">
            <v>0</v>
          </cell>
        </row>
        <row r="780">
          <cell r="A780" t="str">
            <v>246</v>
          </cell>
          <cell r="B780" t="str">
            <v>ACCOUNT TOTAL</v>
          </cell>
          <cell r="C780">
            <v>0</v>
          </cell>
          <cell r="D780">
            <v>0</v>
          </cell>
        </row>
        <row r="781">
          <cell r="A781" t="str">
            <v>25301</v>
          </cell>
          <cell r="B781" t="str">
            <v>OTHER DEFERRED CREDITS</v>
          </cell>
          <cell r="C781">
            <v>-130734.41</v>
          </cell>
          <cell r="D781">
            <v>-16240119.130000001</v>
          </cell>
        </row>
        <row r="782">
          <cell r="A782" t="str">
            <v>25307</v>
          </cell>
          <cell r="B782" t="str">
            <v>OTH DEF CREDITS- TENANTS RENT</v>
          </cell>
          <cell r="C782">
            <v>0</v>
          </cell>
          <cell r="D782">
            <v>0</v>
          </cell>
        </row>
        <row r="783">
          <cell r="A783" t="str">
            <v>25309</v>
          </cell>
          <cell r="B783" t="str">
            <v>UNCLAIMED ITEMS- A/P CHECKS</v>
          </cell>
          <cell r="C783">
            <v>0</v>
          </cell>
          <cell r="D783">
            <v>64.069999999999993</v>
          </cell>
        </row>
        <row r="784">
          <cell r="A784" t="str">
            <v>25310</v>
          </cell>
          <cell r="B784" t="str">
            <v>UNCLAIMED WAGES</v>
          </cell>
          <cell r="C784">
            <v>-47.61</v>
          </cell>
          <cell r="D784">
            <v>-111.68</v>
          </cell>
        </row>
        <row r="785">
          <cell r="A785" t="str">
            <v>25311</v>
          </cell>
          <cell r="B785" t="str">
            <v>PARAGON CABLE-NO MAKE READY W</v>
          </cell>
          <cell r="C785">
            <v>0</v>
          </cell>
          <cell r="D785">
            <v>0</v>
          </cell>
        </row>
        <row r="786">
          <cell r="A786" t="str">
            <v>25312</v>
          </cell>
          <cell r="B786" t="str">
            <v>JONES CABLE-NO MAKE READY WOR</v>
          </cell>
          <cell r="C786">
            <v>0</v>
          </cell>
          <cell r="D786">
            <v>0</v>
          </cell>
        </row>
        <row r="787">
          <cell r="A787" t="str">
            <v>25313</v>
          </cell>
          <cell r="B787" t="str">
            <v>FL SATELLITE NET CABLE</v>
          </cell>
          <cell r="C787">
            <v>0</v>
          </cell>
          <cell r="D787">
            <v>0</v>
          </cell>
        </row>
        <row r="788">
          <cell r="A788" t="str">
            <v>25315</v>
          </cell>
          <cell r="B788" t="str">
            <v>ADVANCES-TELESAT CATV LN AIT</v>
          </cell>
          <cell r="C788">
            <v>0</v>
          </cell>
          <cell r="D788">
            <v>0</v>
          </cell>
        </row>
        <row r="789">
          <cell r="A789" t="str">
            <v>25316</v>
          </cell>
          <cell r="B789" t="str">
            <v>CATV PROJECT VAR - PARAGON</v>
          </cell>
          <cell r="C789">
            <v>0</v>
          </cell>
          <cell r="D789">
            <v>0</v>
          </cell>
        </row>
        <row r="790">
          <cell r="A790" t="str">
            <v>25317</v>
          </cell>
          <cell r="B790" t="str">
            <v>ADVANCES - PARAGON CATV LN VA</v>
          </cell>
          <cell r="C790">
            <v>0</v>
          </cell>
          <cell r="D790">
            <v>0</v>
          </cell>
        </row>
        <row r="791">
          <cell r="A791" t="str">
            <v>25318</v>
          </cell>
          <cell r="B791" t="str">
            <v>ADVANCES-CATV OTHER-LN ALTR</v>
          </cell>
          <cell r="C791">
            <v>0</v>
          </cell>
          <cell r="D791">
            <v>0</v>
          </cell>
        </row>
        <row r="792">
          <cell r="A792" t="str">
            <v>25321</v>
          </cell>
          <cell r="B792" t="str">
            <v>DEF LEASE PAYMENTS-UTIL</v>
          </cell>
          <cell r="C792">
            <v>44193.68</v>
          </cell>
          <cell r="D792">
            <v>-3697615.45</v>
          </cell>
        </row>
        <row r="793">
          <cell r="A793" t="str">
            <v>25322</v>
          </cell>
          <cell r="B793" t="str">
            <v>DEF LEASE PAYMENTS-NONUTIL</v>
          </cell>
          <cell r="C793">
            <v>43569.46</v>
          </cell>
          <cell r="D793">
            <v>-1315397.22</v>
          </cell>
        </row>
        <row r="794">
          <cell r="A794" t="str">
            <v>25324</v>
          </cell>
          <cell r="B794" t="str">
            <v>CONTRACT RETENTIONS</v>
          </cell>
          <cell r="C794">
            <v>45872</v>
          </cell>
          <cell r="D794">
            <v>-2726863.45</v>
          </cell>
        </row>
        <row r="795">
          <cell r="A795" t="str">
            <v>25327</v>
          </cell>
          <cell r="B795" t="str">
            <v>CATV PROJECT VAR - CABLEVISIO</v>
          </cell>
          <cell r="C795">
            <v>0</v>
          </cell>
          <cell r="D795">
            <v>0</v>
          </cell>
        </row>
        <row r="796">
          <cell r="A796" t="str">
            <v>25328</v>
          </cell>
          <cell r="B796" t="str">
            <v>ADVANCES- CABLEVISION CATV LN</v>
          </cell>
          <cell r="C796">
            <v>0</v>
          </cell>
          <cell r="D796">
            <v>0</v>
          </cell>
        </row>
        <row r="797">
          <cell r="A797" t="str">
            <v>25330</v>
          </cell>
          <cell r="B797" t="str">
            <v>ED CHARGEABLE/CIAC CONST 2004</v>
          </cell>
          <cell r="C797">
            <v>495437.14</v>
          </cell>
          <cell r="D797">
            <v>-285900</v>
          </cell>
        </row>
        <row r="798">
          <cell r="A798" t="str">
            <v>25332</v>
          </cell>
          <cell r="B798" t="str">
            <v>DEFERRED COMPENSATION</v>
          </cell>
          <cell r="C798">
            <v>0</v>
          </cell>
          <cell r="D798">
            <v>-145933.51999999999</v>
          </cell>
        </row>
        <row r="799">
          <cell r="A799" t="str">
            <v>25333</v>
          </cell>
          <cell r="B799" t="str">
            <v>DIRECTORS FEES</v>
          </cell>
          <cell r="C799">
            <v>76600.56</v>
          </cell>
          <cell r="D799">
            <v>-575625.31999999995</v>
          </cell>
        </row>
        <row r="800">
          <cell r="A800" t="str">
            <v>25341</v>
          </cell>
          <cell r="B800" t="str">
            <v>DEFERRED CREDIT - RTO</v>
          </cell>
          <cell r="C800">
            <v>0</v>
          </cell>
          <cell r="D800">
            <v>0</v>
          </cell>
        </row>
        <row r="801">
          <cell r="A801" t="str">
            <v>25350</v>
          </cell>
          <cell r="B801" t="str">
            <v>ADVANCE TRANSMISSION BILLING</v>
          </cell>
          <cell r="C801">
            <v>0</v>
          </cell>
          <cell r="D801">
            <v>0</v>
          </cell>
        </row>
        <row r="802">
          <cell r="A802" t="str">
            <v>25351</v>
          </cell>
          <cell r="B802" t="str">
            <v>DEFERRED CREDIT - DERIVATIVE</v>
          </cell>
          <cell r="C802">
            <v>0</v>
          </cell>
          <cell r="D802">
            <v>0</v>
          </cell>
        </row>
        <row r="803">
          <cell r="A803" t="str">
            <v>25355</v>
          </cell>
          <cell r="B803" t="str">
            <v>DEF CR - ENVIRON COST RECOV.</v>
          </cell>
          <cell r="C803">
            <v>0</v>
          </cell>
          <cell r="D803">
            <v>0</v>
          </cell>
        </row>
        <row r="804">
          <cell r="A804" t="str">
            <v>25361</v>
          </cell>
          <cell r="B804" t="str">
            <v>REEDY CREEK SUMMER DEMAND</v>
          </cell>
          <cell r="C804">
            <v>0</v>
          </cell>
          <cell r="D804">
            <v>0</v>
          </cell>
        </row>
        <row r="805">
          <cell r="A805" t="str">
            <v>25362</v>
          </cell>
          <cell r="B805" t="str">
            <v>CATV SOUTHEAST 1 ADVANCES</v>
          </cell>
          <cell r="C805">
            <v>0</v>
          </cell>
          <cell r="D805">
            <v>0</v>
          </cell>
        </row>
        <row r="806">
          <cell r="A806" t="str">
            <v>25363</v>
          </cell>
          <cell r="B806" t="str">
            <v>CATV SOUTHEAST 1 VARIANCE ACC</v>
          </cell>
          <cell r="C806">
            <v>0</v>
          </cell>
          <cell r="D806">
            <v>0</v>
          </cell>
        </row>
        <row r="807">
          <cell r="A807" t="str">
            <v>25370</v>
          </cell>
          <cell r="B807" t="str">
            <v>INSURANCE PROCEEDS-CLAIM SETT</v>
          </cell>
          <cell r="C807">
            <v>1511762.3</v>
          </cell>
          <cell r="D807">
            <v>0</v>
          </cell>
        </row>
        <row r="808">
          <cell r="A808" t="str">
            <v>25371</v>
          </cell>
          <cell r="B808" t="str">
            <v>LTSA UNDERPAYMENT - POLK UNIT</v>
          </cell>
          <cell r="C808">
            <v>0</v>
          </cell>
          <cell r="D808">
            <v>0</v>
          </cell>
        </row>
        <row r="809">
          <cell r="A809" t="str">
            <v>25372</v>
          </cell>
          <cell r="B809" t="str">
            <v>CSA UNDERPAYMENT - POLK UNIT</v>
          </cell>
          <cell r="C809">
            <v>0</v>
          </cell>
          <cell r="D809">
            <v>0</v>
          </cell>
        </row>
        <row r="810">
          <cell r="A810" t="str">
            <v>25373</v>
          </cell>
          <cell r="B810" t="str">
            <v>CSA UNDERPAYMENT - POLK UNIT</v>
          </cell>
          <cell r="C810">
            <v>0</v>
          </cell>
          <cell r="D810">
            <v>0</v>
          </cell>
        </row>
        <row r="811">
          <cell r="A811" t="str">
            <v>25375</v>
          </cell>
          <cell r="B811" t="str">
            <v>DEF CR-OUC INTEREST IN 69KV</v>
          </cell>
          <cell r="C811">
            <v>0</v>
          </cell>
          <cell r="D811">
            <v>0</v>
          </cell>
        </row>
        <row r="812">
          <cell r="A812" t="str">
            <v>25380</v>
          </cell>
          <cell r="B812" t="str">
            <v>CSA UNDERPAYMENT - BAYSIDE UN</v>
          </cell>
          <cell r="C812">
            <v>0</v>
          </cell>
          <cell r="D812">
            <v>0</v>
          </cell>
        </row>
        <row r="813">
          <cell r="A813" t="str">
            <v>25381</v>
          </cell>
          <cell r="B813" t="str">
            <v>CSA UNDERPAYMENT - BAYSIDE UN</v>
          </cell>
          <cell r="C813">
            <v>0</v>
          </cell>
          <cell r="D813">
            <v>0</v>
          </cell>
        </row>
        <row r="814">
          <cell r="A814" t="str">
            <v>25393</v>
          </cell>
          <cell r="B814" t="str">
            <v>DEF REVENUE-FIBER OPTICS</v>
          </cell>
          <cell r="C814">
            <v>76193.070000000007</v>
          </cell>
          <cell r="D814">
            <v>-1217026.97</v>
          </cell>
        </row>
        <row r="815">
          <cell r="A815" t="str">
            <v>253</v>
          </cell>
          <cell r="B815" t="str">
            <v>ACCOUNT TOTAL</v>
          </cell>
          <cell r="C815">
            <v>2162846.19</v>
          </cell>
          <cell r="D815">
            <v>-26204528.670000002</v>
          </cell>
        </row>
        <row r="816">
          <cell r="A816" t="str">
            <v>25400</v>
          </cell>
          <cell r="B816" t="str">
            <v>OTHER REG LIAB-FAS109 INC TAX</v>
          </cell>
          <cell r="C816">
            <v>442256</v>
          </cell>
          <cell r="D816">
            <v>-27129327.329999998</v>
          </cell>
        </row>
        <row r="817">
          <cell r="A817" t="str">
            <v>25401</v>
          </cell>
          <cell r="B817" t="str">
            <v>OTH REG LIAB ALLOW'S AUCTIONE</v>
          </cell>
          <cell r="C817">
            <v>9696.48</v>
          </cell>
          <cell r="D817">
            <v>-1886664.38</v>
          </cell>
        </row>
        <row r="818">
          <cell r="A818" t="str">
            <v>25431</v>
          </cell>
          <cell r="B818" t="str">
            <v>DEFERRED CREDIT - REGULATORY</v>
          </cell>
          <cell r="C818">
            <v>0</v>
          </cell>
          <cell r="D818">
            <v>0</v>
          </cell>
        </row>
        <row r="819">
          <cell r="A819" t="str">
            <v>25432</v>
          </cell>
          <cell r="B819" t="str">
            <v>DEFERRED CREDIT CONSERVATION</v>
          </cell>
          <cell r="C819">
            <v>-485766</v>
          </cell>
          <cell r="D819">
            <v>-1339684</v>
          </cell>
        </row>
        <row r="820">
          <cell r="A820" t="str">
            <v>25433</v>
          </cell>
          <cell r="B820" t="str">
            <v>DEFERRED CREDIT FUEL-RETAIL</v>
          </cell>
          <cell r="C820">
            <v>0</v>
          </cell>
          <cell r="D820">
            <v>0</v>
          </cell>
        </row>
        <row r="821">
          <cell r="A821" t="str">
            <v>25434</v>
          </cell>
          <cell r="B821" t="str">
            <v>DEFERRED CREDIT CAPACITY</v>
          </cell>
          <cell r="C821">
            <v>0</v>
          </cell>
          <cell r="D821">
            <v>0</v>
          </cell>
        </row>
        <row r="822">
          <cell r="A822" t="str">
            <v>25435</v>
          </cell>
          <cell r="B822" t="str">
            <v>DEFERRED CREDIT-FUEL-WHOLESAL</v>
          </cell>
          <cell r="C822">
            <v>0</v>
          </cell>
          <cell r="D822">
            <v>0</v>
          </cell>
        </row>
        <row r="823">
          <cell r="A823" t="str">
            <v>25438</v>
          </cell>
          <cell r="B823" t="str">
            <v>DEF CR ECRC</v>
          </cell>
          <cell r="C823">
            <v>0</v>
          </cell>
          <cell r="D823">
            <v>0</v>
          </cell>
        </row>
        <row r="824">
          <cell r="A824" t="str">
            <v>25451</v>
          </cell>
          <cell r="B824" t="str">
            <v>DEFERRED CREDIT - REGULATORY</v>
          </cell>
          <cell r="C824">
            <v>0</v>
          </cell>
          <cell r="D824">
            <v>0</v>
          </cell>
        </row>
        <row r="825">
          <cell r="A825" t="str">
            <v>25452</v>
          </cell>
          <cell r="B825" t="str">
            <v>DEF CR SALE OF TRAN LINE-FPC</v>
          </cell>
          <cell r="C825">
            <v>2370.85</v>
          </cell>
          <cell r="D825">
            <v>-116171.65</v>
          </cell>
        </row>
        <row r="826">
          <cell r="A826" t="str">
            <v>25470</v>
          </cell>
          <cell r="B826" t="str">
            <v>DEF. CR - SALE OF TURKEY CREE</v>
          </cell>
          <cell r="C826">
            <v>10465.120000000001</v>
          </cell>
          <cell r="D826">
            <v>-619922.93000000005</v>
          </cell>
        </row>
        <row r="827">
          <cell r="A827" t="str">
            <v>25471</v>
          </cell>
          <cell r="B827" t="str">
            <v>DEF AERIAL SURVEY CREDIT</v>
          </cell>
          <cell r="C827">
            <v>0</v>
          </cell>
          <cell r="D827">
            <v>0</v>
          </cell>
        </row>
        <row r="828">
          <cell r="A828" t="str">
            <v>25472</v>
          </cell>
          <cell r="B828" t="str">
            <v>DEF. CREDIT-SALE OF OLDSMAR B</v>
          </cell>
          <cell r="C828">
            <v>657.72</v>
          </cell>
          <cell r="D828">
            <v>-31545.72</v>
          </cell>
        </row>
        <row r="829">
          <cell r="A829" t="str">
            <v>25473</v>
          </cell>
          <cell r="B829" t="str">
            <v>DEF. CREDIT SALE OF TAYLOR RD</v>
          </cell>
          <cell r="C829">
            <v>309.94</v>
          </cell>
          <cell r="D829">
            <v>-14567.02</v>
          </cell>
        </row>
        <row r="830">
          <cell r="A830" t="str">
            <v>25474</v>
          </cell>
          <cell r="B830" t="str">
            <v>DEF. CR. SALE OF WIMAUMA SUB</v>
          </cell>
          <cell r="C830">
            <v>135.21</v>
          </cell>
          <cell r="D830">
            <v>-4056.3</v>
          </cell>
        </row>
        <row r="831">
          <cell r="A831" t="str">
            <v>25475</v>
          </cell>
          <cell r="B831" t="str">
            <v>DEF CR - SALE OF BERKLEY RD S</v>
          </cell>
          <cell r="C831">
            <v>48.82</v>
          </cell>
          <cell r="D831">
            <v>-2489.8200000000002</v>
          </cell>
        </row>
        <row r="832">
          <cell r="A832" t="str">
            <v>25476</v>
          </cell>
          <cell r="B832" t="str">
            <v>DEF CR SALE OF 36TH ST. WAREH</v>
          </cell>
          <cell r="C832">
            <v>48.36</v>
          </cell>
          <cell r="D832">
            <v>-1257.3599999999999</v>
          </cell>
        </row>
        <row r="833">
          <cell r="A833" t="str">
            <v>25477</v>
          </cell>
          <cell r="B833" t="str">
            <v>DEF CR 2003 SALE OF TT TX ROW</v>
          </cell>
          <cell r="C833">
            <v>60.31</v>
          </cell>
          <cell r="D833">
            <v>-3136.12</v>
          </cell>
        </row>
        <row r="834">
          <cell r="A834" t="str">
            <v>25478</v>
          </cell>
          <cell r="B834" t="str">
            <v>DEF CR - SALE OF 20TH ST TRAN</v>
          </cell>
          <cell r="C834">
            <v>123.72</v>
          </cell>
          <cell r="D834">
            <v>7.0000000000000007E-2</v>
          </cell>
        </row>
        <row r="835">
          <cell r="A835" t="str">
            <v>25479</v>
          </cell>
          <cell r="B835" t="str">
            <v>DEF CR - SALE OF SHELDON RD S</v>
          </cell>
          <cell r="C835">
            <v>4688.8999999999996</v>
          </cell>
          <cell r="D835">
            <v>-9377.7999999999993</v>
          </cell>
        </row>
        <row r="836">
          <cell r="A836" t="str">
            <v>25480</v>
          </cell>
          <cell r="B836" t="str">
            <v>DEF CR - SALE OF PARKWAY SUB</v>
          </cell>
          <cell r="C836">
            <v>0</v>
          </cell>
          <cell r="D836">
            <v>0</v>
          </cell>
        </row>
        <row r="837">
          <cell r="A837" t="str">
            <v>25482</v>
          </cell>
          <cell r="B837" t="str">
            <v>DEF. CR. SALE OF LIVINGSTON</v>
          </cell>
          <cell r="C837">
            <v>552.95000000000005</v>
          </cell>
          <cell r="D837">
            <v>-13823.75</v>
          </cell>
        </row>
        <row r="838">
          <cell r="A838" t="str">
            <v>25483</v>
          </cell>
          <cell r="B838" t="str">
            <v>DEF. CR. SALE OF LITTLE BULLF</v>
          </cell>
          <cell r="C838">
            <v>1119.67</v>
          </cell>
          <cell r="D838">
            <v>-27991.74</v>
          </cell>
        </row>
        <row r="839">
          <cell r="A839" t="str">
            <v>25484</v>
          </cell>
          <cell r="B839" t="str">
            <v>SALE OF WILLOW ST. OFFICE</v>
          </cell>
          <cell r="C839">
            <v>3253.11</v>
          </cell>
          <cell r="D839">
            <v>-74821.53</v>
          </cell>
        </row>
        <row r="840">
          <cell r="A840" t="str">
            <v>25486</v>
          </cell>
          <cell r="B840" t="str">
            <v>SALE OF SO. HILLSBOROUGH OFFI</v>
          </cell>
          <cell r="C840">
            <v>1040.95</v>
          </cell>
          <cell r="D840">
            <v>-20819</v>
          </cell>
        </row>
        <row r="841">
          <cell r="A841" t="str">
            <v>25487</v>
          </cell>
          <cell r="B841" t="str">
            <v>DEF CR SALE OF MANGO SUB</v>
          </cell>
          <cell r="C841">
            <v>5561.03</v>
          </cell>
          <cell r="D841">
            <v>-105659.38</v>
          </cell>
        </row>
        <row r="842">
          <cell r="A842" t="str">
            <v>25489</v>
          </cell>
          <cell r="B842" t="str">
            <v>DEF CR SALE OF PORTION OF SO.</v>
          </cell>
          <cell r="C842">
            <v>38.33</v>
          </cell>
          <cell r="D842">
            <v>-689.94</v>
          </cell>
        </row>
        <row r="843">
          <cell r="A843" t="str">
            <v>25490</v>
          </cell>
          <cell r="B843" t="str">
            <v>DEF CR SALE OF 24TH ST. SUB</v>
          </cell>
          <cell r="C843">
            <v>480.96</v>
          </cell>
          <cell r="D843">
            <v>-3417.84</v>
          </cell>
        </row>
        <row r="844">
          <cell r="A844" t="str">
            <v>25491</v>
          </cell>
          <cell r="B844" t="str">
            <v>DEF CREDIT SALE OF POLK CO LA</v>
          </cell>
          <cell r="C844">
            <v>11.13</v>
          </cell>
          <cell r="D844">
            <v>-178.08</v>
          </cell>
        </row>
        <row r="845">
          <cell r="A845" t="str">
            <v>25492</v>
          </cell>
          <cell r="B845" t="str">
            <v>DEF. CREDIT SALE OF REEVES RO</v>
          </cell>
          <cell r="C845">
            <v>24.46</v>
          </cell>
          <cell r="D845">
            <v>-635.96</v>
          </cell>
        </row>
        <row r="846">
          <cell r="A846" t="str">
            <v>25493</v>
          </cell>
          <cell r="B846" t="str">
            <v>DEF CR. - SALE OF ADJ. PROP-1</v>
          </cell>
          <cell r="C846">
            <v>5685.85</v>
          </cell>
          <cell r="D846">
            <v>-227434.04</v>
          </cell>
        </row>
        <row r="847">
          <cell r="A847" t="str">
            <v>25495</v>
          </cell>
          <cell r="B847" t="str">
            <v>DEF CR. - SALE OF DADE BUS OF</v>
          </cell>
          <cell r="C847">
            <v>367.91</v>
          </cell>
          <cell r="D847">
            <v>-12508.94</v>
          </cell>
        </row>
        <row r="848">
          <cell r="A848" t="str">
            <v>25496</v>
          </cell>
          <cell r="B848" t="str">
            <v>DEF CR. - SALE OF BRANDON BUS</v>
          </cell>
          <cell r="C848">
            <v>3677.7</v>
          </cell>
          <cell r="D848">
            <v>-143430.31</v>
          </cell>
        </row>
        <row r="849">
          <cell r="A849" t="str">
            <v>25497</v>
          </cell>
          <cell r="B849" t="str">
            <v>SALE OF TRANS R/W - TEMPLE TE</v>
          </cell>
          <cell r="C849">
            <v>5053.09</v>
          </cell>
          <cell r="D849">
            <v>-202123.84</v>
          </cell>
        </row>
        <row r="850">
          <cell r="A850" t="str">
            <v>25498</v>
          </cell>
          <cell r="B850" t="str">
            <v>DEF CR. - SALE OF WINTER HAVE</v>
          </cell>
          <cell r="C850">
            <v>589.07000000000005</v>
          </cell>
          <cell r="D850">
            <v>-27686.29</v>
          </cell>
        </row>
        <row r="851">
          <cell r="A851" t="str">
            <v>254</v>
          </cell>
          <cell r="B851" t="str">
            <v>ACCOUNT TOTAL</v>
          </cell>
          <cell r="C851">
            <v>12551.64</v>
          </cell>
          <cell r="D851">
            <v>-32019421</v>
          </cell>
        </row>
        <row r="852">
          <cell r="A852" t="str">
            <v>25501</v>
          </cell>
          <cell r="B852" t="str">
            <v>ACC DEF ITC OBO 10% 1975</v>
          </cell>
          <cell r="C852">
            <v>0</v>
          </cell>
          <cell r="D852">
            <v>8.2799999999999994</v>
          </cell>
        </row>
        <row r="853">
          <cell r="A853" t="str">
            <v>25503</v>
          </cell>
          <cell r="B853" t="str">
            <v>ACC DEF ITC OBO  8% 1983</v>
          </cell>
          <cell r="C853">
            <v>85.22</v>
          </cell>
          <cell r="D853">
            <v>-7158.26</v>
          </cell>
        </row>
        <row r="854">
          <cell r="A854" t="str">
            <v>25504</v>
          </cell>
          <cell r="B854" t="str">
            <v>ACC DEF ITC OBO 10% 1984</v>
          </cell>
          <cell r="C854">
            <v>505.61</v>
          </cell>
          <cell r="D854">
            <v>-48538.95</v>
          </cell>
        </row>
        <row r="855">
          <cell r="A855" t="str">
            <v>25505</v>
          </cell>
          <cell r="B855" t="str">
            <v>ACC DEF ITC OBO 10% 1985</v>
          </cell>
          <cell r="C855">
            <v>113.59</v>
          </cell>
          <cell r="D855">
            <v>-12267.77</v>
          </cell>
        </row>
        <row r="856">
          <cell r="A856" t="str">
            <v>25506</v>
          </cell>
          <cell r="B856" t="str">
            <v>ACC DEF ITC- OBO 10% 1986</v>
          </cell>
          <cell r="C856">
            <v>7.72</v>
          </cell>
          <cell r="D856">
            <v>-926.29</v>
          </cell>
        </row>
        <row r="857">
          <cell r="A857" t="str">
            <v>25517</v>
          </cell>
          <cell r="B857" t="str">
            <v>ACC DEF INVEST TAX CR 3%  67</v>
          </cell>
          <cell r="C857">
            <v>0</v>
          </cell>
          <cell r="D857">
            <v>0</v>
          </cell>
        </row>
        <row r="858">
          <cell r="A858" t="str">
            <v>25518</v>
          </cell>
          <cell r="B858" t="str">
            <v>ACC DEF INVEST TAX CR 3%  68</v>
          </cell>
          <cell r="C858">
            <v>0</v>
          </cell>
          <cell r="D858">
            <v>0</v>
          </cell>
        </row>
        <row r="859">
          <cell r="A859" t="str">
            <v>25519</v>
          </cell>
          <cell r="B859" t="str">
            <v>ACC DEF INVEST TAX CR 3%  69</v>
          </cell>
          <cell r="C859">
            <v>0</v>
          </cell>
          <cell r="D859">
            <v>0</v>
          </cell>
        </row>
        <row r="860">
          <cell r="A860" t="str">
            <v>25520</v>
          </cell>
          <cell r="B860" t="str">
            <v>ACC DEF INVEST TAX CR 3%  70</v>
          </cell>
          <cell r="C860">
            <v>0</v>
          </cell>
          <cell r="D860">
            <v>0</v>
          </cell>
        </row>
        <row r="861">
          <cell r="A861" t="str">
            <v>25521</v>
          </cell>
          <cell r="B861" t="str">
            <v>ACC DEF INVEST TAX CR 3%  71</v>
          </cell>
          <cell r="C861">
            <v>0</v>
          </cell>
          <cell r="D861">
            <v>0</v>
          </cell>
        </row>
        <row r="862">
          <cell r="A862" t="str">
            <v>25522</v>
          </cell>
          <cell r="B862" t="str">
            <v>ACC DEF INVEST TAX CR 4%  71</v>
          </cell>
          <cell r="C862">
            <v>0</v>
          </cell>
          <cell r="D862">
            <v>0</v>
          </cell>
        </row>
        <row r="863">
          <cell r="A863" t="str">
            <v>25523</v>
          </cell>
          <cell r="B863" t="str">
            <v>ACC DEF INVEST TAX CR 4%  72</v>
          </cell>
          <cell r="C863">
            <v>0</v>
          </cell>
          <cell r="D863">
            <v>0</v>
          </cell>
        </row>
        <row r="864">
          <cell r="A864" t="str">
            <v>25524</v>
          </cell>
          <cell r="B864" t="str">
            <v>ACC DEF INVEST TAX CR 4%  73</v>
          </cell>
          <cell r="C864">
            <v>0</v>
          </cell>
          <cell r="D864">
            <v>0</v>
          </cell>
        </row>
        <row r="865">
          <cell r="A865" t="str">
            <v>25525</v>
          </cell>
          <cell r="B865" t="str">
            <v>ACC DEF INVEST TAX CR 4%  74</v>
          </cell>
          <cell r="C865">
            <v>0</v>
          </cell>
          <cell r="D865">
            <v>-0.98</v>
          </cell>
        </row>
        <row r="866">
          <cell r="A866" t="str">
            <v>25526</v>
          </cell>
          <cell r="B866" t="str">
            <v>ACC DEF INVEST TAX CR 4%  75</v>
          </cell>
          <cell r="C866">
            <v>0</v>
          </cell>
          <cell r="D866">
            <v>0</v>
          </cell>
        </row>
        <row r="867">
          <cell r="A867" t="str">
            <v>25527</v>
          </cell>
          <cell r="B867" t="str">
            <v>ACC DEF INVEST TAX CR 10% 75</v>
          </cell>
          <cell r="C867">
            <v>0</v>
          </cell>
          <cell r="D867">
            <v>0</v>
          </cell>
        </row>
        <row r="868">
          <cell r="A868" t="str">
            <v>25528</v>
          </cell>
          <cell r="B868" t="str">
            <v>ACC DEF INVEST TAX CR 4%  76</v>
          </cell>
          <cell r="C868">
            <v>621.51</v>
          </cell>
          <cell r="D868">
            <v>0.03</v>
          </cell>
        </row>
        <row r="869">
          <cell r="A869" t="str">
            <v>25529</v>
          </cell>
          <cell r="B869" t="str">
            <v>ACC DEF INVEST TAX CR 10% 76</v>
          </cell>
          <cell r="C869">
            <v>11739.98</v>
          </cell>
          <cell r="D869">
            <v>0</v>
          </cell>
        </row>
        <row r="870">
          <cell r="A870" t="str">
            <v>25530</v>
          </cell>
          <cell r="B870" t="str">
            <v>ACC DEF INVEST TAX CR 4%  77</v>
          </cell>
          <cell r="C870">
            <v>3664.55</v>
          </cell>
          <cell r="D870">
            <v>-43974.58</v>
          </cell>
        </row>
        <row r="871">
          <cell r="A871" t="str">
            <v>25531</v>
          </cell>
          <cell r="B871" t="str">
            <v>ACC DEF INVEST TAX CR 10% 77</v>
          </cell>
          <cell r="C871">
            <v>5335.49</v>
          </cell>
          <cell r="D871">
            <v>-64025.82</v>
          </cell>
        </row>
        <row r="872">
          <cell r="A872" t="str">
            <v>25532</v>
          </cell>
          <cell r="B872" t="str">
            <v>ACC DEF INVEST TAX CR 4%  78</v>
          </cell>
          <cell r="C872">
            <v>186.19</v>
          </cell>
          <cell r="D872">
            <v>-4468.68</v>
          </cell>
        </row>
        <row r="873">
          <cell r="A873" t="str">
            <v>25533</v>
          </cell>
          <cell r="B873" t="str">
            <v>ACC DEF INVEST TAX CR 10% 78</v>
          </cell>
          <cell r="C873">
            <v>6977.56</v>
          </cell>
          <cell r="D873">
            <v>-167461.56</v>
          </cell>
        </row>
        <row r="874">
          <cell r="A874" t="str">
            <v>25534</v>
          </cell>
          <cell r="B874" t="str">
            <v>ACC DEF INVEST TX CR 4% 79</v>
          </cell>
          <cell r="C874">
            <v>19.87</v>
          </cell>
          <cell r="D874">
            <v>-715.5</v>
          </cell>
        </row>
        <row r="875">
          <cell r="A875" t="str">
            <v>25535</v>
          </cell>
          <cell r="B875" t="str">
            <v>ACC DEF INVEST TX CR 10% 79</v>
          </cell>
          <cell r="C875">
            <v>7510.86</v>
          </cell>
          <cell r="D875">
            <v>-270390.78999999998</v>
          </cell>
        </row>
        <row r="876">
          <cell r="A876" t="str">
            <v>25536</v>
          </cell>
          <cell r="B876" t="str">
            <v>ACC DEF INVEST TX CR 10% 80</v>
          </cell>
          <cell r="C876">
            <v>5255.16</v>
          </cell>
          <cell r="D876">
            <v>-252247.89</v>
          </cell>
        </row>
        <row r="877">
          <cell r="A877" t="str">
            <v>25539</v>
          </cell>
          <cell r="B877" t="str">
            <v>ACC DEF INVEST TX CR10% 81</v>
          </cell>
          <cell r="C877">
            <v>0</v>
          </cell>
          <cell r="D877">
            <v>0</v>
          </cell>
        </row>
        <row r="878">
          <cell r="A878" t="str">
            <v>25540</v>
          </cell>
          <cell r="B878" t="str">
            <v>ACC DEF INVEST TX CR 10% 82</v>
          </cell>
          <cell r="C878">
            <v>12736.25</v>
          </cell>
          <cell r="D878">
            <v>-917010.29</v>
          </cell>
        </row>
        <row r="879">
          <cell r="A879" t="str">
            <v>25541</v>
          </cell>
          <cell r="B879" t="str">
            <v>ACC DEF ITC 8% 1983 UTIL</v>
          </cell>
          <cell r="C879">
            <v>4867.6499999999996</v>
          </cell>
          <cell r="D879">
            <v>-408883.02</v>
          </cell>
        </row>
        <row r="880">
          <cell r="A880" t="str">
            <v>25542</v>
          </cell>
          <cell r="B880" t="str">
            <v>ACC DEF ITC 8% 1984</v>
          </cell>
          <cell r="C880">
            <v>31350.959999999999</v>
          </cell>
          <cell r="D880">
            <v>-3009692.39</v>
          </cell>
        </row>
        <row r="881">
          <cell r="A881" t="str">
            <v>25543</v>
          </cell>
          <cell r="B881" t="str">
            <v>ACC DEF ITC 8% 1985</v>
          </cell>
          <cell r="C881">
            <v>15945.61</v>
          </cell>
          <cell r="D881">
            <v>-1722125.87</v>
          </cell>
        </row>
        <row r="882">
          <cell r="A882" t="str">
            <v>25544</v>
          </cell>
          <cell r="B882" t="str">
            <v>ACC DEF ITC 10% 1984</v>
          </cell>
          <cell r="C882">
            <v>4208.57</v>
          </cell>
          <cell r="D882">
            <v>-404022.71</v>
          </cell>
        </row>
        <row r="883">
          <cell r="A883" t="str">
            <v>25545</v>
          </cell>
          <cell r="B883" t="str">
            <v>ACC DEF ITC 10% 1986</v>
          </cell>
          <cell r="C883">
            <v>5640.89</v>
          </cell>
          <cell r="D883">
            <v>-676906.7</v>
          </cell>
        </row>
        <row r="884">
          <cell r="A884" t="str">
            <v>25550</v>
          </cell>
          <cell r="B884" t="str">
            <v>ACC DEF ITC BB4 10% 1981</v>
          </cell>
          <cell r="C884">
            <v>3829.01</v>
          </cell>
          <cell r="D884">
            <v>-413532.91</v>
          </cell>
        </row>
        <row r="885">
          <cell r="A885" t="str">
            <v>25551</v>
          </cell>
          <cell r="B885" t="str">
            <v>ACC DEF ITC BB4 10% 1982</v>
          </cell>
          <cell r="C885">
            <v>29184.16</v>
          </cell>
          <cell r="D885">
            <v>-3151889.7</v>
          </cell>
        </row>
        <row r="886">
          <cell r="A886" t="str">
            <v>25552</v>
          </cell>
          <cell r="B886" t="str">
            <v>ACC DEF ITC BB4 8% 1983</v>
          </cell>
          <cell r="C886">
            <v>45563.24</v>
          </cell>
          <cell r="D886">
            <v>-4920830.25</v>
          </cell>
        </row>
        <row r="887">
          <cell r="A887" t="str">
            <v>25553</v>
          </cell>
          <cell r="B887" t="str">
            <v>ACC DEF ITC BB4 8% 1984</v>
          </cell>
          <cell r="C887">
            <v>12241.06</v>
          </cell>
          <cell r="D887">
            <v>-1322034.1100000001</v>
          </cell>
        </row>
        <row r="888">
          <cell r="A888" t="str">
            <v>25555</v>
          </cell>
          <cell r="B888" t="str">
            <v>ACC DEF ITC BB4 10% 1984</v>
          </cell>
          <cell r="C888">
            <v>16719.169999999998</v>
          </cell>
          <cell r="D888">
            <v>-1805670.12</v>
          </cell>
        </row>
        <row r="889">
          <cell r="A889" t="str">
            <v>25556</v>
          </cell>
          <cell r="B889" t="str">
            <v>ACC DEF ITC BB4 1985 8%</v>
          </cell>
          <cell r="C889">
            <v>5898.99</v>
          </cell>
          <cell r="D889">
            <v>-637091.31999999995</v>
          </cell>
        </row>
        <row r="890">
          <cell r="A890" t="str">
            <v>25557</v>
          </cell>
          <cell r="B890" t="str">
            <v>ACC DEF ITC BB4 1986 10%</v>
          </cell>
          <cell r="C890">
            <v>530.36</v>
          </cell>
          <cell r="D890">
            <v>-63643.28</v>
          </cell>
        </row>
        <row r="891">
          <cell r="A891" t="str">
            <v>25558</v>
          </cell>
          <cell r="B891" t="str">
            <v>ACC DEF ITC 10% 1985</v>
          </cell>
          <cell r="C891">
            <v>0</v>
          </cell>
          <cell r="D891">
            <v>0</v>
          </cell>
        </row>
        <row r="892">
          <cell r="A892" t="str">
            <v>25570</v>
          </cell>
          <cell r="B892" t="str">
            <v>ACC DEF ITC 10% '81 NONUTILIT</v>
          </cell>
          <cell r="C892">
            <v>35.700000000000003</v>
          </cell>
          <cell r="D892">
            <v>-2141.75</v>
          </cell>
        </row>
        <row r="893">
          <cell r="A893" t="str">
            <v>25571</v>
          </cell>
          <cell r="B893" t="str">
            <v>ACC DEF ITC 10% '82 NONUTILIT</v>
          </cell>
          <cell r="C893">
            <v>40.26</v>
          </cell>
          <cell r="D893">
            <v>-2899.03</v>
          </cell>
        </row>
        <row r="894">
          <cell r="A894" t="str">
            <v>25573</v>
          </cell>
          <cell r="B894" t="str">
            <v>ACC DEF ITC BB4 10% 1987</v>
          </cell>
          <cell r="C894">
            <v>423.9</v>
          </cell>
          <cell r="D894">
            <v>-55955.46</v>
          </cell>
        </row>
        <row r="895">
          <cell r="A895" t="str">
            <v>25574</v>
          </cell>
          <cell r="B895" t="str">
            <v>ACC DEF ITC 10% - 1987</v>
          </cell>
          <cell r="C895">
            <v>2012.77</v>
          </cell>
          <cell r="D895">
            <v>-265685.96999999997</v>
          </cell>
        </row>
        <row r="896">
          <cell r="A896" t="str">
            <v>25575</v>
          </cell>
          <cell r="B896" t="str">
            <v>ACC DEF ITC 10% 1988</v>
          </cell>
          <cell r="C896">
            <v>1661.02</v>
          </cell>
          <cell r="D896">
            <v>-239186.25</v>
          </cell>
        </row>
        <row r="897">
          <cell r="A897" t="str">
            <v>25576</v>
          </cell>
          <cell r="B897" t="str">
            <v>ACC DEF ITC 10% 1989</v>
          </cell>
          <cell r="C897">
            <v>263.27</v>
          </cell>
          <cell r="D897">
            <v>-41069.440000000002</v>
          </cell>
        </row>
        <row r="898">
          <cell r="A898" t="str">
            <v>25577</v>
          </cell>
          <cell r="B898" t="str">
            <v>ACC DEF ITC 10%-1990</v>
          </cell>
          <cell r="C898">
            <v>23.2</v>
          </cell>
          <cell r="D898">
            <v>-3897</v>
          </cell>
        </row>
        <row r="899">
          <cell r="A899" t="str">
            <v>255</v>
          </cell>
          <cell r="B899" t="str">
            <v>ACCOUNT TOTAL</v>
          </cell>
          <cell r="C899">
            <v>235199.35</v>
          </cell>
          <cell r="D899">
            <v>-20936336.329999998</v>
          </cell>
        </row>
        <row r="900">
          <cell r="A900" t="str">
            <v>25601</v>
          </cell>
          <cell r="B900" t="str">
            <v>SALE TO FLA DOT - I-4 WIDENIN</v>
          </cell>
          <cell r="C900">
            <v>0</v>
          </cell>
          <cell r="D900">
            <v>-5880.28</v>
          </cell>
        </row>
        <row r="901">
          <cell r="A901" t="str">
            <v>25602</v>
          </cell>
          <cell r="B901" t="str">
            <v>SALE OF TEMPLE TERRACE VACANT</v>
          </cell>
          <cell r="C901">
            <v>-18.62</v>
          </cell>
          <cell r="D901">
            <v>-12125.87</v>
          </cell>
        </row>
        <row r="902">
          <cell r="A902" t="str">
            <v>25603</v>
          </cell>
          <cell r="B902" t="str">
            <v>SALE OF OLDSMAR BUSINESS OFFI</v>
          </cell>
          <cell r="C902">
            <v>-26.81</v>
          </cell>
          <cell r="D902">
            <v>0</v>
          </cell>
        </row>
        <row r="903">
          <cell r="A903" t="str">
            <v>25606</v>
          </cell>
          <cell r="B903" t="str">
            <v>SALE OF PORT MANATEE PROPERTY</v>
          </cell>
          <cell r="C903">
            <v>-5429.68</v>
          </cell>
          <cell r="D903">
            <v>0</v>
          </cell>
        </row>
        <row r="904">
          <cell r="A904" t="str">
            <v>25607</v>
          </cell>
          <cell r="B904" t="str">
            <v>SALE OF HOOKERS PT PWR STA LA</v>
          </cell>
          <cell r="C904">
            <v>0</v>
          </cell>
          <cell r="D904">
            <v>0</v>
          </cell>
        </row>
        <row r="905">
          <cell r="A905" t="str">
            <v>25608</v>
          </cell>
          <cell r="B905" t="str">
            <v>SALE OF GANNON PWR STA LAND</v>
          </cell>
          <cell r="C905">
            <v>0</v>
          </cell>
          <cell r="D905">
            <v>0</v>
          </cell>
        </row>
        <row r="906">
          <cell r="A906" t="str">
            <v>25609</v>
          </cell>
          <cell r="B906" t="str">
            <v>SALE OF SEFFNER SUB (31D) SUR</v>
          </cell>
          <cell r="C906">
            <v>0</v>
          </cell>
          <cell r="D906">
            <v>0</v>
          </cell>
        </row>
        <row r="907">
          <cell r="A907" t="str">
            <v>25610</v>
          </cell>
          <cell r="B907" t="str">
            <v>SALE OF 50TH ST OFFICE</v>
          </cell>
          <cell r="C907">
            <v>-636427.78</v>
          </cell>
          <cell r="D907">
            <v>-628010.06000000006</v>
          </cell>
        </row>
        <row r="908">
          <cell r="A908" t="str">
            <v>25611</v>
          </cell>
          <cell r="B908" t="str">
            <v>SALE OF BERKLEY RD SUBSTATION</v>
          </cell>
          <cell r="C908">
            <v>0</v>
          </cell>
          <cell r="D908">
            <v>0</v>
          </cell>
        </row>
        <row r="909">
          <cell r="A909" t="str">
            <v>25612</v>
          </cell>
          <cell r="B909" t="str">
            <v>SALE OF TRANSM ROW 10-2003</v>
          </cell>
          <cell r="C909">
            <v>0</v>
          </cell>
          <cell r="D909">
            <v>0</v>
          </cell>
        </row>
        <row r="910">
          <cell r="A910" t="str">
            <v>25615</v>
          </cell>
          <cell r="B910" t="str">
            <v>SALE OF LAND AT GRANADA SUB</v>
          </cell>
          <cell r="C910">
            <v>-129174.96</v>
          </cell>
          <cell r="D910">
            <v>-124190.69</v>
          </cell>
        </row>
        <row r="911">
          <cell r="A911" t="str">
            <v>25616</v>
          </cell>
          <cell r="B911" t="str">
            <v>SALE OF PSC AND ADJACENT PROP</v>
          </cell>
          <cell r="C911">
            <v>-51.53</v>
          </cell>
          <cell r="D911">
            <v>10257.799999999999</v>
          </cell>
        </row>
        <row r="912">
          <cell r="A912" t="str">
            <v>25627</v>
          </cell>
          <cell r="B912" t="str">
            <v>SALE OF TOWN N COUNTRY CUST S</v>
          </cell>
          <cell r="C912">
            <v>0</v>
          </cell>
          <cell r="D912">
            <v>2500</v>
          </cell>
        </row>
        <row r="913">
          <cell r="A913" t="str">
            <v>25638</v>
          </cell>
          <cell r="B913" t="str">
            <v>SALE OF POWER PLANT X LAND</v>
          </cell>
          <cell r="C913">
            <v>1933.34</v>
          </cell>
          <cell r="D913">
            <v>0</v>
          </cell>
        </row>
        <row r="914">
          <cell r="A914" t="str">
            <v>25655</v>
          </cell>
          <cell r="B914" t="str">
            <v>SALE OF BB PEMBROKE RD PARCEL</v>
          </cell>
          <cell r="C914">
            <v>0</v>
          </cell>
          <cell r="D914">
            <v>35.65</v>
          </cell>
        </row>
        <row r="915">
          <cell r="A915" t="str">
            <v>25658</v>
          </cell>
          <cell r="B915" t="str">
            <v>SALE OF LAND-DREW PARK</v>
          </cell>
          <cell r="C915">
            <v>0</v>
          </cell>
          <cell r="D915">
            <v>2500</v>
          </cell>
        </row>
        <row r="916">
          <cell r="A916" t="str">
            <v>25663</v>
          </cell>
          <cell r="B916" t="str">
            <v>SALE OF 24TH ST SUB PROPERTY</v>
          </cell>
          <cell r="C916">
            <v>-349.5</v>
          </cell>
          <cell r="D916">
            <v>0</v>
          </cell>
        </row>
        <row r="917">
          <cell r="A917" t="str">
            <v>25664</v>
          </cell>
          <cell r="B917" t="str">
            <v>SALE OF HYDE PARK TRANSITION</v>
          </cell>
          <cell r="C917">
            <v>0</v>
          </cell>
          <cell r="D917">
            <v>0</v>
          </cell>
        </row>
        <row r="918">
          <cell r="A918" t="str">
            <v>256</v>
          </cell>
          <cell r="B918" t="str">
            <v>ACCOUNT TOTAL</v>
          </cell>
          <cell r="C918">
            <v>-769545.54</v>
          </cell>
          <cell r="D918">
            <v>-754913.45</v>
          </cell>
        </row>
        <row r="919">
          <cell r="A919" t="str">
            <v>25701</v>
          </cell>
          <cell r="B919" t="str">
            <v>UNAMORTIZED GAIN 2007 BONDS</v>
          </cell>
          <cell r="C919">
            <v>169</v>
          </cell>
          <cell r="D919">
            <v>-5408.36</v>
          </cell>
        </row>
        <row r="920">
          <cell r="A920" t="str">
            <v>257</v>
          </cell>
          <cell r="B920" t="str">
            <v>ACCOUNT TOTAL</v>
          </cell>
          <cell r="C920">
            <v>169</v>
          </cell>
          <cell r="D920">
            <v>-5408.36</v>
          </cell>
        </row>
        <row r="921">
          <cell r="A921" t="str">
            <v>28110</v>
          </cell>
          <cell r="B921" t="str">
            <v>DIT ST ACCEL AMORT</v>
          </cell>
          <cell r="C921">
            <v>-42984.74</v>
          </cell>
          <cell r="D921">
            <v>-1125151.54</v>
          </cell>
        </row>
        <row r="922">
          <cell r="A922" t="str">
            <v>28120</v>
          </cell>
          <cell r="B922" t="str">
            <v>DIT FD ACCEL AMORT</v>
          </cell>
          <cell r="C922">
            <v>-266488.27</v>
          </cell>
          <cell r="D922">
            <v>-7344393.1399999997</v>
          </cell>
        </row>
        <row r="923">
          <cell r="A923" t="str">
            <v>281</v>
          </cell>
          <cell r="B923" t="str">
            <v>ACCOUNT TOTAL</v>
          </cell>
          <cell r="C923">
            <v>-309473.01</v>
          </cell>
          <cell r="D923">
            <v>-8469544.6799999997</v>
          </cell>
        </row>
        <row r="924">
          <cell r="A924" t="str">
            <v>28201</v>
          </cell>
          <cell r="B924" t="str">
            <v>DIT ST COST OF REMOVAL</v>
          </cell>
          <cell r="C924">
            <v>0</v>
          </cell>
          <cell r="D924">
            <v>0</v>
          </cell>
        </row>
        <row r="925">
          <cell r="A925" t="str">
            <v>28202</v>
          </cell>
          <cell r="B925" t="str">
            <v>DIT FD COST OF REMOVAL</v>
          </cell>
          <cell r="C925">
            <v>0</v>
          </cell>
          <cell r="D925">
            <v>0</v>
          </cell>
        </row>
        <row r="926">
          <cell r="A926" t="str">
            <v>28203</v>
          </cell>
          <cell r="B926" t="str">
            <v>DIT ST N/B AFUDC RELATED</v>
          </cell>
          <cell r="C926">
            <v>0</v>
          </cell>
          <cell r="D926">
            <v>0</v>
          </cell>
        </row>
        <row r="927">
          <cell r="A927" t="str">
            <v>28204</v>
          </cell>
          <cell r="B927" t="str">
            <v>DIT FD N/B AFUDC RELATED</v>
          </cell>
          <cell r="C927">
            <v>0</v>
          </cell>
          <cell r="D927">
            <v>0</v>
          </cell>
        </row>
        <row r="928">
          <cell r="A928" t="str">
            <v>28205</v>
          </cell>
          <cell r="B928" t="str">
            <v>DIT ST N/B EXCLUDING AFUDC</v>
          </cell>
          <cell r="C928">
            <v>0</v>
          </cell>
          <cell r="D928">
            <v>0</v>
          </cell>
        </row>
        <row r="929">
          <cell r="A929" t="str">
            <v>28206</v>
          </cell>
          <cell r="B929" t="str">
            <v>DIT FD N/B EXCLUDING AFUDC</v>
          </cell>
          <cell r="C929">
            <v>0</v>
          </cell>
          <cell r="D929">
            <v>0</v>
          </cell>
        </row>
        <row r="930">
          <cell r="A930" t="str">
            <v>28207</v>
          </cell>
          <cell r="B930" t="str">
            <v>DIT ST ORDER #5571</v>
          </cell>
          <cell r="C930">
            <v>0</v>
          </cell>
          <cell r="D930">
            <v>0</v>
          </cell>
        </row>
        <row r="931">
          <cell r="A931" t="str">
            <v>28208</v>
          </cell>
          <cell r="B931" t="str">
            <v>DIT FD ORDER #5571</v>
          </cell>
          <cell r="C931">
            <v>0</v>
          </cell>
          <cell r="D931">
            <v>0</v>
          </cell>
        </row>
        <row r="932">
          <cell r="A932" t="str">
            <v>28210</v>
          </cell>
          <cell r="B932" t="str">
            <v>DIT ST ACC TAX SL TAX</v>
          </cell>
          <cell r="C932">
            <v>-283090.89</v>
          </cell>
          <cell r="D932">
            <v>-55325455.630000003</v>
          </cell>
        </row>
        <row r="933">
          <cell r="A933" t="str">
            <v>28211</v>
          </cell>
          <cell r="B933" t="str">
            <v>DIT ST SL TAX SL BOOK</v>
          </cell>
          <cell r="C933">
            <v>0</v>
          </cell>
          <cell r="D933">
            <v>0</v>
          </cell>
        </row>
        <row r="934">
          <cell r="A934" t="str">
            <v>28212</v>
          </cell>
          <cell r="B934" t="str">
            <v>PROVISION FOR 2001</v>
          </cell>
          <cell r="C934">
            <v>0</v>
          </cell>
          <cell r="D934">
            <v>2677045</v>
          </cell>
        </row>
        <row r="935">
          <cell r="A935" t="str">
            <v>28215</v>
          </cell>
          <cell r="B935" t="str">
            <v>PROVISION FOR RAR 1998-1999</v>
          </cell>
          <cell r="C935">
            <v>0</v>
          </cell>
          <cell r="D935">
            <v>0</v>
          </cell>
        </row>
        <row r="936">
          <cell r="A936" t="str">
            <v>28216</v>
          </cell>
          <cell r="B936" t="str">
            <v>PROVISION FOR 2000</v>
          </cell>
          <cell r="C936">
            <v>0</v>
          </cell>
          <cell r="D936">
            <v>3929782</v>
          </cell>
        </row>
        <row r="937">
          <cell r="A937" t="str">
            <v>28217</v>
          </cell>
          <cell r="B937" t="str">
            <v>PROVISION FOR RAR 92-94</v>
          </cell>
          <cell r="C937">
            <v>0</v>
          </cell>
          <cell r="D937">
            <v>0</v>
          </cell>
        </row>
        <row r="938">
          <cell r="A938" t="str">
            <v>28218</v>
          </cell>
          <cell r="B938" t="str">
            <v>PROVISION FOR RAR 1995-1997</v>
          </cell>
          <cell r="C938">
            <v>0</v>
          </cell>
          <cell r="D938">
            <v>0</v>
          </cell>
        </row>
        <row r="939">
          <cell r="A939" t="str">
            <v>28220</v>
          </cell>
          <cell r="B939" t="str">
            <v>DIT FD ACC TAX SL TAX</v>
          </cell>
          <cell r="C939">
            <v>-1206049.1200000001</v>
          </cell>
          <cell r="D939">
            <v>-381641712.31999999</v>
          </cell>
        </row>
        <row r="940">
          <cell r="A940" t="str">
            <v>28221</v>
          </cell>
          <cell r="B940" t="str">
            <v>DIT FD SL TAX SL BOOK</v>
          </cell>
          <cell r="C940">
            <v>0</v>
          </cell>
          <cell r="D940">
            <v>0</v>
          </cell>
        </row>
        <row r="941">
          <cell r="A941" t="str">
            <v>28225</v>
          </cell>
          <cell r="B941" t="str">
            <v>DIT-FAS109 INC TAX</v>
          </cell>
          <cell r="C941">
            <v>2502</v>
          </cell>
          <cell r="D941">
            <v>-27522563.899999999</v>
          </cell>
        </row>
        <row r="942">
          <cell r="A942" t="str">
            <v>28229</v>
          </cell>
          <cell r="B942" t="str">
            <v>DIT FD 48% TO 46%</v>
          </cell>
          <cell r="C942">
            <v>0</v>
          </cell>
          <cell r="D942">
            <v>0</v>
          </cell>
        </row>
        <row r="943">
          <cell r="A943" t="str">
            <v>28230</v>
          </cell>
          <cell r="B943" t="str">
            <v>DIT ST 5% TO %.5%</v>
          </cell>
          <cell r="C943">
            <v>0</v>
          </cell>
          <cell r="D943">
            <v>0</v>
          </cell>
        </row>
        <row r="944">
          <cell r="A944" t="str">
            <v>28231</v>
          </cell>
          <cell r="B944" t="str">
            <v>DIT FD 5% TO %.5%</v>
          </cell>
          <cell r="C944">
            <v>0</v>
          </cell>
          <cell r="D944">
            <v>0</v>
          </cell>
        </row>
        <row r="945">
          <cell r="A945" t="str">
            <v>282</v>
          </cell>
          <cell r="B945" t="str">
            <v>ACCOUNT TOTAL</v>
          </cell>
          <cell r="C945">
            <v>-1486638.01</v>
          </cell>
          <cell r="D945">
            <v>-457882904.85000002</v>
          </cell>
        </row>
        <row r="946">
          <cell r="A946" t="str">
            <v>28313</v>
          </cell>
          <cell r="B946" t="str">
            <v>DIT ST OTHER</v>
          </cell>
          <cell r="C946">
            <v>-9785.8700000000008</v>
          </cell>
          <cell r="D946">
            <v>4975689.9400000004</v>
          </cell>
        </row>
        <row r="947">
          <cell r="A947" t="str">
            <v>28314</v>
          </cell>
          <cell r="B947" t="str">
            <v>DIT ST BAD DEBT RESERVE</v>
          </cell>
          <cell r="C947">
            <v>5680.51</v>
          </cell>
          <cell r="D947">
            <v>136944.22</v>
          </cell>
        </row>
        <row r="948">
          <cell r="A948" t="str">
            <v>28315</v>
          </cell>
          <cell r="B948" t="str">
            <v>DIT ST DEF FUEL/CONS</v>
          </cell>
          <cell r="C948">
            <v>-539805.97</v>
          </cell>
          <cell r="D948">
            <v>-2424897.84</v>
          </cell>
        </row>
        <row r="949">
          <cell r="A949" t="str">
            <v>28316</v>
          </cell>
          <cell r="B949" t="str">
            <v>DIT ST UNBILLED REVENUE</v>
          </cell>
          <cell r="C949">
            <v>31971.759999999998</v>
          </cell>
          <cell r="D949">
            <v>1549707.42</v>
          </cell>
        </row>
        <row r="950">
          <cell r="A950" t="str">
            <v>28323</v>
          </cell>
          <cell r="B950" t="str">
            <v>DIT FD OTHER</v>
          </cell>
          <cell r="C950">
            <v>-58848.7</v>
          </cell>
          <cell r="D950">
            <v>34328807.43</v>
          </cell>
        </row>
        <row r="951">
          <cell r="A951" t="str">
            <v>28324</v>
          </cell>
          <cell r="B951" t="str">
            <v>DIT FD BAD DEBT RESERVE</v>
          </cell>
          <cell r="C951">
            <v>34160.519999999997</v>
          </cell>
          <cell r="D951">
            <v>742149.52</v>
          </cell>
        </row>
        <row r="952">
          <cell r="A952" t="str">
            <v>28325</v>
          </cell>
          <cell r="B952" t="str">
            <v>DIT FD DEF FUEL/CONS</v>
          </cell>
          <cell r="C952">
            <v>-3246196.81</v>
          </cell>
          <cell r="D952">
            <v>-15737333.59</v>
          </cell>
        </row>
        <row r="953">
          <cell r="A953" t="str">
            <v>28326</v>
          </cell>
          <cell r="B953" t="str">
            <v>DIT FD UNBILLED REVENUE</v>
          </cell>
          <cell r="C953">
            <v>192188.78</v>
          </cell>
          <cell r="D953">
            <v>9366647.4399999995</v>
          </cell>
        </row>
        <row r="954">
          <cell r="A954" t="str">
            <v>28330</v>
          </cell>
          <cell r="B954" t="str">
            <v>DIT ST BOND REFINANCING</v>
          </cell>
          <cell r="C954">
            <v>14276.25</v>
          </cell>
          <cell r="D954">
            <v>-1519445.11</v>
          </cell>
        </row>
        <row r="955">
          <cell r="A955" t="str">
            <v>28331</v>
          </cell>
          <cell r="B955" t="str">
            <v>DIT FD BOND REFINANCING</v>
          </cell>
          <cell r="C955">
            <v>85852.12</v>
          </cell>
          <cell r="D955">
            <v>-8993269.6500000004</v>
          </cell>
        </row>
        <row r="956">
          <cell r="A956" t="str">
            <v>28336</v>
          </cell>
          <cell r="B956" t="str">
            <v>DIT ST COAL CONTRACT BUYOUT</v>
          </cell>
          <cell r="C956">
            <v>3045.57</v>
          </cell>
          <cell r="D956">
            <v>-18274.740000000002</v>
          </cell>
        </row>
        <row r="957">
          <cell r="A957" t="str">
            <v>28337</v>
          </cell>
          <cell r="B957" t="str">
            <v>DIT FD COAL CONTRACT BUYOUT</v>
          </cell>
          <cell r="C957">
            <v>18314.95</v>
          </cell>
          <cell r="D957">
            <v>-109896.39</v>
          </cell>
        </row>
        <row r="958">
          <cell r="A958" t="str">
            <v>28338</v>
          </cell>
          <cell r="B958" t="str">
            <v>DIT ST HP START-UP COSTS</v>
          </cell>
          <cell r="C958">
            <v>0</v>
          </cell>
          <cell r="D958">
            <v>0</v>
          </cell>
        </row>
        <row r="959">
          <cell r="A959" t="str">
            <v>28339</v>
          </cell>
          <cell r="B959" t="str">
            <v>DIT FD HP START-UP COSTS</v>
          </cell>
          <cell r="C959">
            <v>0</v>
          </cell>
          <cell r="D959">
            <v>0</v>
          </cell>
        </row>
        <row r="960">
          <cell r="A960" t="str">
            <v>28340</v>
          </cell>
          <cell r="B960" t="str">
            <v>DIT OTHER-FAS109 INC TAX</v>
          </cell>
          <cell r="C960">
            <v>1571</v>
          </cell>
          <cell r="D960">
            <v>-17284210.98</v>
          </cell>
        </row>
        <row r="961">
          <cell r="A961" t="str">
            <v>28341</v>
          </cell>
          <cell r="B961" t="str">
            <v>DIT ST - DEFERRED DERIVATIVE</v>
          </cell>
          <cell r="C961">
            <v>153480.25</v>
          </cell>
          <cell r="D961">
            <v>713075.35</v>
          </cell>
        </row>
        <row r="962">
          <cell r="A962" t="str">
            <v>28342</v>
          </cell>
          <cell r="B962" t="str">
            <v>DIT FD - DEFERRED DERIVATIVE</v>
          </cell>
          <cell r="C962">
            <v>922974.41</v>
          </cell>
          <cell r="D962">
            <v>-1747926.88</v>
          </cell>
        </row>
        <row r="963">
          <cell r="A963" t="str">
            <v>283</v>
          </cell>
          <cell r="B963" t="str">
            <v>ACCOUNT TOTAL</v>
          </cell>
          <cell r="C963">
            <v>-2391121.23</v>
          </cell>
          <cell r="D963">
            <v>3977766.14</v>
          </cell>
        </row>
        <row r="964">
          <cell r="A964" t="str">
            <v>29999</v>
          </cell>
          <cell r="B964" t="str">
            <v>NET INCOME FOR PERIOD</v>
          </cell>
          <cell r="C964">
            <v>-17768042.23</v>
          </cell>
          <cell r="D964">
            <v>-65810315.420000002</v>
          </cell>
        </row>
        <row r="965">
          <cell r="A965" t="str">
            <v>299</v>
          </cell>
          <cell r="B965" t="str">
            <v>ACCOUNT TOTAL</v>
          </cell>
          <cell r="C965">
            <v>-17768042.23</v>
          </cell>
          <cell r="D965">
            <v>-65810315.420000002</v>
          </cell>
        </row>
        <row r="966">
          <cell r="A966" t="str">
            <v>40101</v>
          </cell>
          <cell r="B966" t="str">
            <v>OPERATIONS FUEL</v>
          </cell>
          <cell r="C966">
            <v>60575937.93</v>
          </cell>
          <cell r="D966">
            <v>275696964.50999999</v>
          </cell>
        </row>
        <row r="967">
          <cell r="A967" t="str">
            <v>40102</v>
          </cell>
          <cell r="B967" t="str">
            <v>OPERATIONS OTHER</v>
          </cell>
          <cell r="C967">
            <v>40438105.119999997</v>
          </cell>
          <cell r="D967">
            <v>176510672.06</v>
          </cell>
        </row>
        <row r="968">
          <cell r="A968" t="str">
            <v>401</v>
          </cell>
          <cell r="B968" t="str">
            <v>ACCOUNT TOTAL</v>
          </cell>
          <cell r="C968">
            <v>101014043.05</v>
          </cell>
          <cell r="D968">
            <v>452207636.56999999</v>
          </cell>
        </row>
        <row r="969">
          <cell r="A969" t="str">
            <v>40200</v>
          </cell>
          <cell r="B969" t="str">
            <v>MAINTENANCE EXPENSES TOTAL</v>
          </cell>
          <cell r="C969">
            <v>7911645.6799999997</v>
          </cell>
          <cell r="D969">
            <v>41288955.530000001</v>
          </cell>
        </row>
        <row r="970">
          <cell r="A970" t="str">
            <v>402</v>
          </cell>
          <cell r="B970" t="str">
            <v>ACCOUNT TOTAL</v>
          </cell>
          <cell r="C970">
            <v>7911645.6799999997</v>
          </cell>
          <cell r="D970">
            <v>41288955.530000001</v>
          </cell>
        </row>
        <row r="971">
          <cell r="A971" t="str">
            <v>40300</v>
          </cell>
          <cell r="B971" t="str">
            <v>DEPRECIATION EXPENSE</v>
          </cell>
          <cell r="C971">
            <v>13339807.880000001</v>
          </cell>
          <cell r="D971">
            <v>81542366.659999996</v>
          </cell>
        </row>
        <row r="972">
          <cell r="A972" t="str">
            <v>40303</v>
          </cell>
          <cell r="B972" t="str">
            <v>DISMANTLING ACCRUAL</v>
          </cell>
          <cell r="C972">
            <v>665603.83999999997</v>
          </cell>
          <cell r="D972">
            <v>3993623.04</v>
          </cell>
        </row>
        <row r="973">
          <cell r="A973" t="str">
            <v>40330</v>
          </cell>
          <cell r="B973" t="str">
            <v>DEPRECIATION EXPENSE - ENVIRO</v>
          </cell>
          <cell r="C973">
            <v>383826</v>
          </cell>
          <cell r="D973">
            <v>2302832.16</v>
          </cell>
        </row>
        <row r="974">
          <cell r="A974" t="str">
            <v>403</v>
          </cell>
          <cell r="B974" t="str">
            <v>ACCOUNT TOTAL</v>
          </cell>
          <cell r="C974">
            <v>14389237.720000001</v>
          </cell>
          <cell r="D974">
            <v>87838821.859999999</v>
          </cell>
        </row>
        <row r="975">
          <cell r="A975" t="str">
            <v>40400</v>
          </cell>
          <cell r="B975" t="str">
            <v>AMORT LIMTD TERM UTILITY PLAN</v>
          </cell>
          <cell r="C975">
            <v>578146.86</v>
          </cell>
          <cell r="D975">
            <v>3325727.95</v>
          </cell>
        </row>
        <row r="976">
          <cell r="A976" t="str">
            <v>404</v>
          </cell>
          <cell r="B976" t="str">
            <v>ACCOUNT TOTAL</v>
          </cell>
          <cell r="C976">
            <v>578146.86</v>
          </cell>
          <cell r="D976">
            <v>3325727.95</v>
          </cell>
        </row>
        <row r="977">
          <cell r="A977" t="str">
            <v>40601</v>
          </cell>
          <cell r="B977" t="str">
            <v>MISC AMORT - AQUIS ADJ OUC TR</v>
          </cell>
          <cell r="C977">
            <v>17444.71</v>
          </cell>
          <cell r="D977">
            <v>104668.26</v>
          </cell>
        </row>
        <row r="978">
          <cell r="A978" t="str">
            <v>40604</v>
          </cell>
          <cell r="B978" t="str">
            <v>MISC AMORT - ACQUIS ADJ SEBRI</v>
          </cell>
          <cell r="C978">
            <v>-35284.03</v>
          </cell>
          <cell r="D978">
            <v>-211704.18</v>
          </cell>
        </row>
        <row r="979">
          <cell r="A979" t="str">
            <v>406</v>
          </cell>
          <cell r="B979" t="str">
            <v>ACCOUNT TOTAL</v>
          </cell>
          <cell r="C979">
            <v>-17839.32</v>
          </cell>
          <cell r="D979">
            <v>-107035.92</v>
          </cell>
        </row>
        <row r="980">
          <cell r="A980" t="str">
            <v>40730</v>
          </cell>
          <cell r="B980" t="str">
            <v>REG DEBIT - AMORT DEF FUEL</v>
          </cell>
          <cell r="C980">
            <v>6882554</v>
          </cell>
          <cell r="D980">
            <v>41295324</v>
          </cell>
        </row>
        <row r="981">
          <cell r="A981" t="str">
            <v>40731</v>
          </cell>
          <cell r="B981" t="str">
            <v>REG DR DEF FUEL</v>
          </cell>
          <cell r="C981">
            <v>0</v>
          </cell>
          <cell r="D981">
            <v>9693494</v>
          </cell>
        </row>
        <row r="982">
          <cell r="A982" t="str">
            <v>40732</v>
          </cell>
          <cell r="B982" t="str">
            <v>REG DEBIT-AMORT DEF CAPACITY</v>
          </cell>
          <cell r="C982">
            <v>180126</v>
          </cell>
          <cell r="D982">
            <v>1080756</v>
          </cell>
        </row>
        <row r="983">
          <cell r="A983" t="str">
            <v>40733</v>
          </cell>
          <cell r="B983" t="str">
            <v>REG DR DEF CAPACITY</v>
          </cell>
          <cell r="C983">
            <v>0</v>
          </cell>
          <cell r="D983">
            <v>0</v>
          </cell>
        </row>
        <row r="984">
          <cell r="A984" t="str">
            <v>40734</v>
          </cell>
          <cell r="B984" t="str">
            <v>REG DR-AMORT DEF FUEL WHSL</v>
          </cell>
          <cell r="C984">
            <v>64444</v>
          </cell>
          <cell r="D984">
            <v>386664</v>
          </cell>
        </row>
        <row r="985">
          <cell r="A985" t="str">
            <v>40735</v>
          </cell>
          <cell r="B985" t="str">
            <v>REG DR DEF FUEL WHSL</v>
          </cell>
          <cell r="C985">
            <v>0</v>
          </cell>
          <cell r="D985">
            <v>387098</v>
          </cell>
        </row>
        <row r="986">
          <cell r="A986" t="str">
            <v>40736</v>
          </cell>
          <cell r="B986" t="str">
            <v>REG DR-AMORT OF DEF ECRC</v>
          </cell>
          <cell r="C986">
            <v>13650</v>
          </cell>
          <cell r="D986">
            <v>81900</v>
          </cell>
        </row>
        <row r="987">
          <cell r="A987" t="str">
            <v>40737</v>
          </cell>
          <cell r="B987" t="str">
            <v>REG DR DEF ECRC</v>
          </cell>
          <cell r="C987">
            <v>581617</v>
          </cell>
          <cell r="D987">
            <v>581617</v>
          </cell>
        </row>
        <row r="988">
          <cell r="A988" t="str">
            <v>40740</v>
          </cell>
          <cell r="B988" t="str">
            <v>REG CREDIT DEF FUEL</v>
          </cell>
          <cell r="C988">
            <v>-16491883</v>
          </cell>
          <cell r="D988">
            <v>-34688264</v>
          </cell>
        </row>
        <row r="989">
          <cell r="A989" t="str">
            <v>40741</v>
          </cell>
          <cell r="B989" t="str">
            <v>REG CR-AMORT DEF FUEL</v>
          </cell>
          <cell r="C989">
            <v>0</v>
          </cell>
          <cell r="D989">
            <v>0</v>
          </cell>
        </row>
        <row r="990">
          <cell r="A990" t="str">
            <v>40742</v>
          </cell>
          <cell r="B990" t="str">
            <v>REG CREDIT DEF CAPACITY</v>
          </cell>
          <cell r="C990">
            <v>-730073</v>
          </cell>
          <cell r="D990">
            <v>-3287270</v>
          </cell>
        </row>
        <row r="991">
          <cell r="A991" t="str">
            <v>40743</v>
          </cell>
          <cell r="B991" t="str">
            <v>REG CR-AMORT DEF CAPACITY</v>
          </cell>
          <cell r="C991">
            <v>0</v>
          </cell>
          <cell r="D991">
            <v>0</v>
          </cell>
        </row>
        <row r="992">
          <cell r="A992" t="str">
            <v>40744</v>
          </cell>
          <cell r="B992" t="str">
            <v>REG CR DEF FUEL WHSL</v>
          </cell>
          <cell r="C992">
            <v>-492816</v>
          </cell>
          <cell r="D992">
            <v>-926435</v>
          </cell>
        </row>
        <row r="993">
          <cell r="A993" t="str">
            <v>40745</v>
          </cell>
          <cell r="B993" t="str">
            <v>REG CR-AMORT DEF FUEL WHSL</v>
          </cell>
          <cell r="C993">
            <v>0</v>
          </cell>
          <cell r="D993">
            <v>0</v>
          </cell>
        </row>
        <row r="994">
          <cell r="A994" t="str">
            <v>40746</v>
          </cell>
          <cell r="B994" t="str">
            <v>REG CR DEF ECRC</v>
          </cell>
          <cell r="C994">
            <v>214900</v>
          </cell>
          <cell r="D994">
            <v>-448912</v>
          </cell>
        </row>
        <row r="995">
          <cell r="A995" t="str">
            <v>40747</v>
          </cell>
          <cell r="B995" t="str">
            <v>REG CR-AMORTIZATION OF DEF EC</v>
          </cell>
          <cell r="C995">
            <v>0</v>
          </cell>
          <cell r="D995">
            <v>0</v>
          </cell>
        </row>
        <row r="996">
          <cell r="A996" t="str">
            <v>407</v>
          </cell>
          <cell r="B996" t="str">
            <v>ACCOUNT TOTAL</v>
          </cell>
          <cell r="C996">
            <v>-9777481</v>
          </cell>
          <cell r="D996">
            <v>14155972</v>
          </cell>
        </row>
        <row r="997">
          <cell r="A997" t="str">
            <v>40800</v>
          </cell>
          <cell r="B997" t="str">
            <v>TAXES OTHER THAN INCOME TAXES</v>
          </cell>
          <cell r="C997">
            <v>-233092.53</v>
          </cell>
          <cell r="D997">
            <v>-1475852.48</v>
          </cell>
        </row>
        <row r="998">
          <cell r="A998" t="str">
            <v>40810</v>
          </cell>
          <cell r="B998" t="str">
            <v>TXES OTR THAN INC TXES ABV LN</v>
          </cell>
          <cell r="C998">
            <v>144837</v>
          </cell>
          <cell r="D998">
            <v>738227.44</v>
          </cell>
        </row>
        <row r="999">
          <cell r="A999" t="str">
            <v>40812</v>
          </cell>
          <cell r="B999" t="str">
            <v>PAYROLL TAX ABOVE THE LINE</v>
          </cell>
          <cell r="C999">
            <v>889226.77</v>
          </cell>
          <cell r="D999">
            <v>6222959.9199999999</v>
          </cell>
        </row>
        <row r="1000">
          <cell r="A1000" t="str">
            <v>40813</v>
          </cell>
          <cell r="B1000" t="str">
            <v>PROPERTY TAX ABOVE THE LINE</v>
          </cell>
          <cell r="C1000">
            <v>3794000</v>
          </cell>
          <cell r="D1000">
            <v>22762490.940000001</v>
          </cell>
        </row>
        <row r="1001">
          <cell r="A1001" t="str">
            <v>40814</v>
          </cell>
          <cell r="B1001" t="str">
            <v>FRANCHISE FEE</v>
          </cell>
          <cell r="C1001">
            <v>2822807</v>
          </cell>
          <cell r="D1001">
            <v>13953311</v>
          </cell>
        </row>
        <row r="1002">
          <cell r="A1002" t="str">
            <v>40815</v>
          </cell>
          <cell r="B1002" t="str">
            <v>GROSS RECEIPTS TAX</v>
          </cell>
          <cell r="C1002">
            <v>3786540</v>
          </cell>
          <cell r="D1002">
            <v>18716424</v>
          </cell>
        </row>
        <row r="1003">
          <cell r="A1003" t="str">
            <v>40820</v>
          </cell>
          <cell r="B1003" t="str">
            <v>TXES OTR THAN INC TXES BEL LN</v>
          </cell>
          <cell r="C1003">
            <v>6000</v>
          </cell>
          <cell r="D1003">
            <v>-13980.77</v>
          </cell>
        </row>
        <row r="1004">
          <cell r="A1004" t="str">
            <v>408</v>
          </cell>
          <cell r="B1004" t="str">
            <v>ACCOUNT TOTAL</v>
          </cell>
          <cell r="C1004">
            <v>11210318.24</v>
          </cell>
          <cell r="D1004">
            <v>60903580.049999997</v>
          </cell>
        </row>
        <row r="1005">
          <cell r="A1005" t="str">
            <v>40910</v>
          </cell>
          <cell r="B1005" t="str">
            <v>INC TAXES CURR PAY ADV THE LN</v>
          </cell>
          <cell r="C1005">
            <v>7326800.5499999998</v>
          </cell>
          <cell r="D1005">
            <v>28372717.239999998</v>
          </cell>
        </row>
        <row r="1006">
          <cell r="A1006" t="str">
            <v>40920</v>
          </cell>
          <cell r="B1006" t="str">
            <v>INC TAXES CURR PAY BEL THE LN</v>
          </cell>
          <cell r="C1006">
            <v>26497.56</v>
          </cell>
          <cell r="D1006">
            <v>307825.69</v>
          </cell>
        </row>
        <row r="1007">
          <cell r="A1007" t="str">
            <v>409</v>
          </cell>
          <cell r="B1007" t="str">
            <v>ACCOUNT TOTAL</v>
          </cell>
          <cell r="C1007">
            <v>7353298.1100000003</v>
          </cell>
          <cell r="D1007">
            <v>28680542.93</v>
          </cell>
        </row>
        <row r="1008">
          <cell r="A1008" t="str">
            <v>41001</v>
          </cell>
          <cell r="B1008" t="str">
            <v>DIT ST LEASE UTILITY</v>
          </cell>
          <cell r="C1008">
            <v>2430.67</v>
          </cell>
          <cell r="D1008">
            <v>14005.59</v>
          </cell>
        </row>
        <row r="1009">
          <cell r="A1009" t="str">
            <v>41002</v>
          </cell>
          <cell r="B1009" t="str">
            <v>DIT FD LEASE UTILITY</v>
          </cell>
          <cell r="C1009">
            <v>14617.17</v>
          </cell>
          <cell r="D1009">
            <v>84224.49</v>
          </cell>
        </row>
        <row r="1010">
          <cell r="A1010" t="str">
            <v>41003</v>
          </cell>
          <cell r="B1010" t="str">
            <v>DIT ST INS RESERVE</v>
          </cell>
          <cell r="C1010">
            <v>0</v>
          </cell>
          <cell r="D1010">
            <v>0</v>
          </cell>
        </row>
        <row r="1011">
          <cell r="A1011" t="str">
            <v>41004</v>
          </cell>
          <cell r="B1011" t="str">
            <v>DIT FD INS RESERVE</v>
          </cell>
          <cell r="C1011">
            <v>0</v>
          </cell>
          <cell r="D1011">
            <v>0</v>
          </cell>
        </row>
        <row r="1012">
          <cell r="A1012" t="str">
            <v>41005</v>
          </cell>
          <cell r="B1012" t="str">
            <v>DIT ST PORT MANATEE</v>
          </cell>
          <cell r="C1012">
            <v>0</v>
          </cell>
          <cell r="D1012">
            <v>0</v>
          </cell>
        </row>
        <row r="1013">
          <cell r="A1013" t="str">
            <v>41006</v>
          </cell>
          <cell r="B1013" t="str">
            <v>DIT FD PORT MANATEE</v>
          </cell>
          <cell r="C1013">
            <v>0</v>
          </cell>
          <cell r="D1013">
            <v>0</v>
          </cell>
        </row>
        <row r="1014">
          <cell r="A1014" t="str">
            <v>41007</v>
          </cell>
          <cell r="B1014" t="str">
            <v>DIT ST RATE REFUND</v>
          </cell>
          <cell r="C1014">
            <v>0</v>
          </cell>
          <cell r="D1014">
            <v>0</v>
          </cell>
        </row>
        <row r="1015">
          <cell r="A1015" t="str">
            <v>41008</v>
          </cell>
          <cell r="B1015" t="str">
            <v>DIT FD RETE REFUND</v>
          </cell>
          <cell r="C1015">
            <v>0</v>
          </cell>
          <cell r="D1015">
            <v>0</v>
          </cell>
        </row>
        <row r="1016">
          <cell r="A1016" t="str">
            <v>41009</v>
          </cell>
          <cell r="B1016" t="str">
            <v>DIT ST CUSTOMER DEPOSITS</v>
          </cell>
          <cell r="C1016">
            <v>0</v>
          </cell>
          <cell r="D1016">
            <v>0</v>
          </cell>
        </row>
        <row r="1017">
          <cell r="A1017" t="str">
            <v>41010</v>
          </cell>
          <cell r="B1017" t="str">
            <v>DIT FD CUSTOMER DEPOSITS</v>
          </cell>
          <cell r="C1017">
            <v>0</v>
          </cell>
          <cell r="D1017">
            <v>0</v>
          </cell>
        </row>
        <row r="1018">
          <cell r="A1018" t="str">
            <v>41011</v>
          </cell>
          <cell r="B1018" t="str">
            <v>DIT ST CAPE INTEREST</v>
          </cell>
          <cell r="C1018">
            <v>0</v>
          </cell>
          <cell r="D1018">
            <v>0</v>
          </cell>
        </row>
        <row r="1019">
          <cell r="A1019" t="str">
            <v>41012</v>
          </cell>
          <cell r="B1019" t="str">
            <v>DIT FD CAPT INTEREST</v>
          </cell>
          <cell r="C1019">
            <v>0</v>
          </cell>
          <cell r="D1019">
            <v>0</v>
          </cell>
        </row>
        <row r="1020">
          <cell r="A1020" t="str">
            <v>41013</v>
          </cell>
          <cell r="B1020" t="str">
            <v>DIT ST CONT IN AID OF CONST</v>
          </cell>
          <cell r="C1020">
            <v>0</v>
          </cell>
          <cell r="D1020">
            <v>2866.05</v>
          </cell>
        </row>
        <row r="1021">
          <cell r="A1021" t="str">
            <v>41014</v>
          </cell>
          <cell r="B1021" t="str">
            <v>DIT FD CONT IN AID OF CONST</v>
          </cell>
          <cell r="C1021">
            <v>0</v>
          </cell>
          <cell r="D1021">
            <v>17235.38</v>
          </cell>
        </row>
        <row r="1022">
          <cell r="A1022" t="str">
            <v>41015</v>
          </cell>
          <cell r="B1022" t="str">
            <v>DIT ST LEASE NON UTIL</v>
          </cell>
          <cell r="C1022">
            <v>0</v>
          </cell>
          <cell r="D1022">
            <v>0</v>
          </cell>
        </row>
        <row r="1023">
          <cell r="A1023" t="str">
            <v>41016</v>
          </cell>
          <cell r="B1023" t="str">
            <v>DIT FD LEASE NON UTIL</v>
          </cell>
          <cell r="C1023">
            <v>0</v>
          </cell>
          <cell r="D1023">
            <v>0</v>
          </cell>
        </row>
        <row r="1024">
          <cell r="A1024" t="str">
            <v>41017</v>
          </cell>
          <cell r="B1024" t="str">
            <v>DIT ST ACCEL AMORT</v>
          </cell>
          <cell r="C1024">
            <v>41389.86</v>
          </cell>
          <cell r="D1024">
            <v>248339.04</v>
          </cell>
        </row>
        <row r="1025">
          <cell r="A1025" t="str">
            <v>41018</v>
          </cell>
          <cell r="B1025" t="str">
            <v>DIT FD ACCEL AMORT</v>
          </cell>
          <cell r="C1025">
            <v>258908.58</v>
          </cell>
          <cell r="D1025">
            <v>1553451.38</v>
          </cell>
        </row>
        <row r="1026">
          <cell r="A1026" t="str">
            <v>41019</v>
          </cell>
          <cell r="B1026" t="str">
            <v>DIT ST COST OF REMOVAL</v>
          </cell>
          <cell r="C1026">
            <v>0</v>
          </cell>
          <cell r="D1026">
            <v>0</v>
          </cell>
        </row>
        <row r="1027">
          <cell r="A1027" t="str">
            <v>41020</v>
          </cell>
          <cell r="B1027" t="str">
            <v>DIT FD COST OF REMOVAL</v>
          </cell>
          <cell r="C1027">
            <v>0</v>
          </cell>
          <cell r="D1027">
            <v>0</v>
          </cell>
        </row>
        <row r="1028">
          <cell r="A1028" t="str">
            <v>41021</v>
          </cell>
          <cell r="B1028" t="str">
            <v>DIT ST N/B AFUDC RELATED</v>
          </cell>
          <cell r="C1028">
            <v>0</v>
          </cell>
          <cell r="D1028">
            <v>0</v>
          </cell>
        </row>
        <row r="1029">
          <cell r="A1029" t="str">
            <v>41022</v>
          </cell>
          <cell r="B1029" t="str">
            <v>DIT FD N/B AFUDC RELATED</v>
          </cell>
          <cell r="C1029">
            <v>0</v>
          </cell>
          <cell r="D1029">
            <v>0</v>
          </cell>
        </row>
        <row r="1030">
          <cell r="A1030" t="str">
            <v>41023</v>
          </cell>
          <cell r="B1030" t="str">
            <v>DIT ST N/B EXCLUDING  AFUDC</v>
          </cell>
          <cell r="C1030">
            <v>0</v>
          </cell>
          <cell r="D1030">
            <v>0</v>
          </cell>
        </row>
        <row r="1031">
          <cell r="A1031" t="str">
            <v>41024</v>
          </cell>
          <cell r="B1031" t="str">
            <v>DIT FD N/B EXCLUDING AFUDC</v>
          </cell>
          <cell r="C1031">
            <v>0</v>
          </cell>
          <cell r="D1031">
            <v>0</v>
          </cell>
        </row>
        <row r="1032">
          <cell r="A1032" t="str">
            <v>41025</v>
          </cell>
          <cell r="B1032" t="str">
            <v>DIT ST ORDER #5571</v>
          </cell>
          <cell r="C1032">
            <v>0</v>
          </cell>
          <cell r="D1032">
            <v>0</v>
          </cell>
        </row>
        <row r="1033">
          <cell r="A1033" t="str">
            <v>41026</v>
          </cell>
          <cell r="B1033" t="str">
            <v>DIT FD ORDER #5571</v>
          </cell>
          <cell r="C1033">
            <v>0</v>
          </cell>
          <cell r="D1033">
            <v>0</v>
          </cell>
        </row>
        <row r="1034">
          <cell r="A1034" t="str">
            <v>41027</v>
          </cell>
          <cell r="B1034" t="str">
            <v>DIT FD RATE CHANGES</v>
          </cell>
          <cell r="C1034">
            <v>0</v>
          </cell>
          <cell r="D1034">
            <v>0</v>
          </cell>
        </row>
        <row r="1035">
          <cell r="A1035" t="str">
            <v>41028</v>
          </cell>
          <cell r="B1035" t="str">
            <v>DIT 5% TO %.5%</v>
          </cell>
          <cell r="C1035">
            <v>0</v>
          </cell>
          <cell r="D1035">
            <v>0</v>
          </cell>
        </row>
        <row r="1036">
          <cell r="A1036" t="str">
            <v>41029</v>
          </cell>
          <cell r="B1036" t="str">
            <v>DIT FD 5% TO %.5%</v>
          </cell>
          <cell r="C1036">
            <v>0</v>
          </cell>
          <cell r="D1036">
            <v>0</v>
          </cell>
        </row>
        <row r="1037">
          <cell r="A1037" t="str">
            <v>41031</v>
          </cell>
          <cell r="B1037" t="str">
            <v>LEASE STATE-UTILITY</v>
          </cell>
          <cell r="C1037">
            <v>0</v>
          </cell>
          <cell r="D1037">
            <v>0</v>
          </cell>
        </row>
        <row r="1038">
          <cell r="A1038" t="str">
            <v>41032</v>
          </cell>
          <cell r="B1038" t="str">
            <v>DIT ST OTHER</v>
          </cell>
          <cell r="C1038">
            <v>30391.19</v>
          </cell>
          <cell r="D1038">
            <v>2218118.92</v>
          </cell>
        </row>
        <row r="1039">
          <cell r="A1039" t="str">
            <v>41033</v>
          </cell>
          <cell r="B1039" t="str">
            <v>DIT FD OTHER</v>
          </cell>
          <cell r="C1039">
            <v>182761.54</v>
          </cell>
          <cell r="D1039">
            <v>13338960.300000001</v>
          </cell>
        </row>
        <row r="1040">
          <cell r="A1040" t="str">
            <v>41034</v>
          </cell>
          <cell r="B1040" t="str">
            <v>DIT ST BAD DEBT RESERVE</v>
          </cell>
          <cell r="C1040">
            <v>0</v>
          </cell>
          <cell r="D1040">
            <v>1219.79</v>
          </cell>
        </row>
        <row r="1041">
          <cell r="A1041" t="str">
            <v>41035</v>
          </cell>
          <cell r="B1041" t="str">
            <v>DIT FD BAD DEBT RESERVE</v>
          </cell>
          <cell r="C1041">
            <v>0</v>
          </cell>
          <cell r="D1041">
            <v>7335.37</v>
          </cell>
        </row>
        <row r="1042">
          <cell r="A1042" t="str">
            <v>41036</v>
          </cell>
          <cell r="B1042" t="str">
            <v>DIT ST DEF FUEL/CONS</v>
          </cell>
          <cell r="C1042">
            <v>539805.97</v>
          </cell>
          <cell r="D1042">
            <v>817218.49</v>
          </cell>
        </row>
        <row r="1043">
          <cell r="A1043" t="str">
            <v>41037</v>
          </cell>
          <cell r="B1043" t="str">
            <v>DIT FD DEF FUEL/CONS</v>
          </cell>
          <cell r="C1043">
            <v>3246196.81</v>
          </cell>
          <cell r="D1043">
            <v>4914454.83</v>
          </cell>
        </row>
        <row r="1044">
          <cell r="A1044" t="str">
            <v>41038</v>
          </cell>
          <cell r="B1044" t="str">
            <v>DIT ST UNBILLED REVENUE</v>
          </cell>
          <cell r="C1044">
            <v>222.1</v>
          </cell>
          <cell r="D1044">
            <v>1332.6</v>
          </cell>
        </row>
        <row r="1045">
          <cell r="A1045" t="str">
            <v>41039</v>
          </cell>
          <cell r="B1045" t="str">
            <v>DIT FD UNBILLED REVENUE</v>
          </cell>
          <cell r="C1045">
            <v>1413.36</v>
          </cell>
          <cell r="D1045">
            <v>8480.16</v>
          </cell>
        </row>
        <row r="1046">
          <cell r="A1046" t="str">
            <v>41041</v>
          </cell>
          <cell r="B1046" t="str">
            <v>LEASE FED-UTILITY</v>
          </cell>
          <cell r="C1046">
            <v>0</v>
          </cell>
          <cell r="D1046">
            <v>0</v>
          </cell>
        </row>
        <row r="1047">
          <cell r="A1047" t="str">
            <v>41042</v>
          </cell>
          <cell r="B1047" t="str">
            <v>DIT ST COAL CONTRACT BUYOUT</v>
          </cell>
          <cell r="C1047">
            <v>0</v>
          </cell>
          <cell r="D1047">
            <v>0</v>
          </cell>
        </row>
        <row r="1048">
          <cell r="A1048" t="str">
            <v>41043</v>
          </cell>
          <cell r="B1048" t="str">
            <v>DIT FD COAL CONTRACT BUYOUT</v>
          </cell>
          <cell r="C1048">
            <v>0</v>
          </cell>
          <cell r="D1048">
            <v>0</v>
          </cell>
        </row>
        <row r="1049">
          <cell r="A1049" t="str">
            <v>41044</v>
          </cell>
          <cell r="B1049" t="str">
            <v>DIT ST ACC TAX SL TAX</v>
          </cell>
          <cell r="C1049">
            <v>448362.14</v>
          </cell>
          <cell r="D1049">
            <v>2690170.73</v>
          </cell>
        </row>
        <row r="1050">
          <cell r="A1050" t="str">
            <v>41045</v>
          </cell>
          <cell r="B1050" t="str">
            <v>DIT FD ACC TAX SL TAX</v>
          </cell>
          <cell r="C1050">
            <v>3085144.47</v>
          </cell>
          <cell r="D1050">
            <v>18510864.93</v>
          </cell>
        </row>
        <row r="1051">
          <cell r="A1051" t="str">
            <v>41046</v>
          </cell>
          <cell r="B1051" t="str">
            <v>DIT ST SL TAX SL BOOK</v>
          </cell>
          <cell r="C1051">
            <v>0</v>
          </cell>
          <cell r="D1051">
            <v>0</v>
          </cell>
        </row>
        <row r="1052">
          <cell r="A1052" t="str">
            <v>41047</v>
          </cell>
          <cell r="B1052" t="str">
            <v>DIT FD SL TAX SL BOOK</v>
          </cell>
          <cell r="C1052">
            <v>0</v>
          </cell>
          <cell r="D1052">
            <v>0</v>
          </cell>
        </row>
        <row r="1053">
          <cell r="A1053" t="str">
            <v>41048</v>
          </cell>
          <cell r="B1053" t="str">
            <v>PROVISION FOR 2001</v>
          </cell>
          <cell r="C1053">
            <v>0</v>
          </cell>
          <cell r="D1053">
            <v>0</v>
          </cell>
        </row>
        <row r="1054">
          <cell r="A1054" t="str">
            <v>41050</v>
          </cell>
          <cell r="B1054" t="str">
            <v>DIT ST-DISMANTLING</v>
          </cell>
          <cell r="C1054">
            <v>0</v>
          </cell>
          <cell r="D1054">
            <v>0</v>
          </cell>
        </row>
        <row r="1055">
          <cell r="A1055" t="str">
            <v>41051</v>
          </cell>
          <cell r="B1055" t="str">
            <v>DIT FD-DISMANTLING</v>
          </cell>
          <cell r="C1055">
            <v>0</v>
          </cell>
          <cell r="D1055">
            <v>0</v>
          </cell>
        </row>
        <row r="1056">
          <cell r="A1056" t="str">
            <v>41052</v>
          </cell>
          <cell r="B1056" t="str">
            <v>DIT ST EARLY CAPACITY PAYMENT</v>
          </cell>
          <cell r="C1056">
            <v>4944.67</v>
          </cell>
          <cell r="D1056">
            <v>29668.02</v>
          </cell>
        </row>
        <row r="1057">
          <cell r="A1057" t="str">
            <v>41053</v>
          </cell>
          <cell r="B1057" t="str">
            <v>DIT FD EARLY CAPACITY PAYMENT</v>
          </cell>
          <cell r="C1057">
            <v>29735.42</v>
          </cell>
          <cell r="D1057">
            <v>178412.52</v>
          </cell>
        </row>
        <row r="1058">
          <cell r="A1058" t="str">
            <v>41059</v>
          </cell>
          <cell r="B1058" t="str">
            <v>PROV DIT-DEF LEASE ST-NONUTIL</v>
          </cell>
          <cell r="C1058">
            <v>2396.3000000000002</v>
          </cell>
          <cell r="D1058">
            <v>14606.09</v>
          </cell>
        </row>
        <row r="1059">
          <cell r="A1059" t="str">
            <v>41069</v>
          </cell>
          <cell r="B1059" t="str">
            <v>PROV DIT-DEF LEASE FEF-NONUTI</v>
          </cell>
          <cell r="C1059">
            <v>14410.45</v>
          </cell>
          <cell r="D1059">
            <v>87835.64</v>
          </cell>
        </row>
        <row r="1060">
          <cell r="A1060" t="str">
            <v>41071</v>
          </cell>
          <cell r="B1060" t="str">
            <v>DIT ST HP START-UP COSTS</v>
          </cell>
          <cell r="C1060">
            <v>0</v>
          </cell>
          <cell r="D1060">
            <v>0</v>
          </cell>
        </row>
        <row r="1061">
          <cell r="A1061" t="str">
            <v>41072</v>
          </cell>
          <cell r="B1061" t="str">
            <v>DIT FD HP START-UP COSTS</v>
          </cell>
          <cell r="C1061">
            <v>0</v>
          </cell>
          <cell r="D1061">
            <v>0</v>
          </cell>
        </row>
        <row r="1062">
          <cell r="A1062" t="str">
            <v>41080</v>
          </cell>
          <cell r="B1062" t="str">
            <v>DIT ST BOND REFINANCING</v>
          </cell>
          <cell r="C1062">
            <v>0</v>
          </cell>
          <cell r="D1062">
            <v>0</v>
          </cell>
        </row>
        <row r="1063">
          <cell r="A1063" t="str">
            <v>41081</v>
          </cell>
          <cell r="B1063" t="str">
            <v>DIT FD BOND REFINANCING</v>
          </cell>
          <cell r="C1063">
            <v>0</v>
          </cell>
          <cell r="D1063">
            <v>0</v>
          </cell>
        </row>
        <row r="1064">
          <cell r="A1064" t="str">
            <v>41082</v>
          </cell>
          <cell r="B1064" t="str">
            <v>AMORT OF DIT - FAS109</v>
          </cell>
          <cell r="C1064">
            <v>0</v>
          </cell>
          <cell r="D1064">
            <v>0</v>
          </cell>
        </row>
        <row r="1065">
          <cell r="A1065" t="str">
            <v>41083</v>
          </cell>
          <cell r="B1065" t="str">
            <v>PROVISION FOR RAR 1998-1999</v>
          </cell>
          <cell r="C1065">
            <v>0</v>
          </cell>
          <cell r="D1065">
            <v>0</v>
          </cell>
        </row>
        <row r="1066">
          <cell r="A1066" t="str">
            <v>41084</v>
          </cell>
          <cell r="B1066" t="str">
            <v>PROVISION FOR 2000</v>
          </cell>
          <cell r="C1066">
            <v>0</v>
          </cell>
          <cell r="D1066">
            <v>0</v>
          </cell>
        </row>
        <row r="1067">
          <cell r="A1067" t="str">
            <v>41085</v>
          </cell>
          <cell r="B1067" t="str">
            <v>PROVISION FOR RAR 92-94</v>
          </cell>
          <cell r="C1067">
            <v>0</v>
          </cell>
          <cell r="D1067">
            <v>0</v>
          </cell>
        </row>
        <row r="1068">
          <cell r="A1068" t="str">
            <v>41086</v>
          </cell>
          <cell r="B1068" t="str">
            <v>PROVISION FOR RAR 1995-1997</v>
          </cell>
          <cell r="C1068">
            <v>0</v>
          </cell>
          <cell r="D1068">
            <v>0</v>
          </cell>
        </row>
        <row r="1069">
          <cell r="A1069" t="str">
            <v>410</v>
          </cell>
          <cell r="B1069" t="str">
            <v>ACCOUNT TOTAL</v>
          </cell>
          <cell r="C1069">
            <v>7903130.7000000002</v>
          </cell>
          <cell r="D1069">
            <v>44738800.32</v>
          </cell>
        </row>
        <row r="1070">
          <cell r="A1070" t="str">
            <v>41101</v>
          </cell>
          <cell r="B1070" t="str">
            <v>DIT ST LEASE UTILITY</v>
          </cell>
          <cell r="C1070">
            <v>0</v>
          </cell>
          <cell r="D1070">
            <v>0</v>
          </cell>
        </row>
        <row r="1071">
          <cell r="A1071" t="str">
            <v>41102</v>
          </cell>
          <cell r="B1071" t="str">
            <v>DIT FD LEASE UTILITY</v>
          </cell>
          <cell r="C1071">
            <v>0</v>
          </cell>
          <cell r="D1071">
            <v>0</v>
          </cell>
        </row>
        <row r="1072">
          <cell r="A1072" t="str">
            <v>41103</v>
          </cell>
          <cell r="B1072" t="str">
            <v>DIT ST INS RESERVE</v>
          </cell>
          <cell r="C1072">
            <v>-146639.24</v>
          </cell>
          <cell r="D1072">
            <v>-294855.73</v>
          </cell>
        </row>
        <row r="1073">
          <cell r="A1073" t="str">
            <v>41104</v>
          </cell>
          <cell r="B1073" t="str">
            <v>DIT FD INS RESERVE</v>
          </cell>
          <cell r="C1073">
            <v>-881835.07</v>
          </cell>
          <cell r="D1073">
            <v>-1773155.05</v>
          </cell>
        </row>
        <row r="1074">
          <cell r="A1074" t="str">
            <v>41105</v>
          </cell>
          <cell r="B1074" t="str">
            <v>DIT ST PORT MANATEE</v>
          </cell>
          <cell r="C1074">
            <v>0</v>
          </cell>
          <cell r="D1074">
            <v>0</v>
          </cell>
        </row>
        <row r="1075">
          <cell r="A1075" t="str">
            <v>41106</v>
          </cell>
          <cell r="B1075" t="str">
            <v>DIT FD PORT MANATEE</v>
          </cell>
          <cell r="C1075">
            <v>0</v>
          </cell>
          <cell r="D1075">
            <v>0</v>
          </cell>
        </row>
        <row r="1076">
          <cell r="A1076" t="str">
            <v>41107</v>
          </cell>
          <cell r="B1076" t="str">
            <v>DIT ST RATE REFUND</v>
          </cell>
          <cell r="C1076">
            <v>0</v>
          </cell>
          <cell r="D1076">
            <v>0</v>
          </cell>
        </row>
        <row r="1077">
          <cell r="A1077" t="str">
            <v>41108</v>
          </cell>
          <cell r="B1077" t="str">
            <v>DIT FD RATE REFUND</v>
          </cell>
          <cell r="C1077">
            <v>0</v>
          </cell>
          <cell r="D1077">
            <v>0</v>
          </cell>
        </row>
        <row r="1078">
          <cell r="A1078" t="str">
            <v>41109</v>
          </cell>
          <cell r="B1078" t="str">
            <v>DIT ST CUSTOMER DEPOSITS</v>
          </cell>
          <cell r="C1078">
            <v>0</v>
          </cell>
          <cell r="D1078">
            <v>0</v>
          </cell>
        </row>
        <row r="1079">
          <cell r="A1079" t="str">
            <v>41110</v>
          </cell>
          <cell r="B1079" t="str">
            <v>DIT FD CUSTOMER DEPOSITS</v>
          </cell>
          <cell r="C1079">
            <v>0</v>
          </cell>
          <cell r="D1079">
            <v>0</v>
          </cell>
        </row>
        <row r="1080">
          <cell r="A1080" t="str">
            <v>41111</v>
          </cell>
          <cell r="B1080" t="str">
            <v>DIT ST CAPT INTEREST</v>
          </cell>
          <cell r="C1080">
            <v>0</v>
          </cell>
          <cell r="D1080">
            <v>0</v>
          </cell>
        </row>
        <row r="1081">
          <cell r="A1081" t="str">
            <v>41112</v>
          </cell>
          <cell r="B1081" t="str">
            <v>DIT FD CAPT INTEREST</v>
          </cell>
          <cell r="C1081">
            <v>0</v>
          </cell>
          <cell r="D1081">
            <v>0</v>
          </cell>
        </row>
        <row r="1082">
          <cell r="A1082" t="str">
            <v>41113</v>
          </cell>
          <cell r="B1082" t="str">
            <v>DIT ST CONT IN AID OF CONST</v>
          </cell>
          <cell r="C1082">
            <v>-42020.74</v>
          </cell>
          <cell r="D1082">
            <v>-76588.45</v>
          </cell>
        </row>
        <row r="1083">
          <cell r="A1083" t="str">
            <v>41114</v>
          </cell>
          <cell r="B1083" t="str">
            <v>DIT FD CONT IN AID OF CONST</v>
          </cell>
          <cell r="C1083">
            <v>-252697.43</v>
          </cell>
          <cell r="D1083">
            <v>-460575.03</v>
          </cell>
        </row>
        <row r="1084">
          <cell r="A1084" t="str">
            <v>41115</v>
          </cell>
          <cell r="B1084" t="str">
            <v>DIT ST LEASE NON UTIL</v>
          </cell>
          <cell r="C1084">
            <v>0</v>
          </cell>
          <cell r="D1084">
            <v>0</v>
          </cell>
        </row>
        <row r="1085">
          <cell r="A1085" t="str">
            <v>41116</v>
          </cell>
          <cell r="B1085" t="str">
            <v>DIT FD LEASE NON UTIL</v>
          </cell>
          <cell r="C1085">
            <v>0</v>
          </cell>
          <cell r="D1085">
            <v>0</v>
          </cell>
        </row>
        <row r="1086">
          <cell r="A1086" t="str">
            <v>41117</v>
          </cell>
          <cell r="B1086" t="str">
            <v>DIT ST ACCEL AMORT</v>
          </cell>
          <cell r="C1086">
            <v>1594.88</v>
          </cell>
          <cell r="D1086">
            <v>9569.2900000000009</v>
          </cell>
        </row>
        <row r="1087">
          <cell r="A1087" t="str">
            <v>41118</v>
          </cell>
          <cell r="B1087" t="str">
            <v>DIT FD ACCEL AMORT</v>
          </cell>
          <cell r="C1087">
            <v>7579.69</v>
          </cell>
          <cell r="D1087">
            <v>45478.1</v>
          </cell>
        </row>
        <row r="1088">
          <cell r="A1088" t="str">
            <v>41119</v>
          </cell>
          <cell r="B1088" t="str">
            <v>DIT ST COST OF REMOVAL</v>
          </cell>
          <cell r="C1088">
            <v>0</v>
          </cell>
          <cell r="D1088">
            <v>0</v>
          </cell>
        </row>
        <row r="1089">
          <cell r="A1089" t="str">
            <v>41120</v>
          </cell>
          <cell r="B1089" t="str">
            <v>DIT FD COST OF REMOVAL</v>
          </cell>
          <cell r="C1089">
            <v>0</v>
          </cell>
          <cell r="D1089">
            <v>0</v>
          </cell>
        </row>
        <row r="1090">
          <cell r="A1090" t="str">
            <v>41121</v>
          </cell>
          <cell r="B1090" t="str">
            <v>DIT ST N/B AFUDC RELATED</v>
          </cell>
          <cell r="C1090">
            <v>0</v>
          </cell>
          <cell r="D1090">
            <v>0</v>
          </cell>
        </row>
        <row r="1091">
          <cell r="A1091" t="str">
            <v>41122</v>
          </cell>
          <cell r="B1091" t="str">
            <v>DIT FD N/B AFUDC RELATED</v>
          </cell>
          <cell r="C1091">
            <v>0</v>
          </cell>
          <cell r="D1091">
            <v>0</v>
          </cell>
        </row>
        <row r="1092">
          <cell r="A1092" t="str">
            <v>41123</v>
          </cell>
          <cell r="B1092" t="str">
            <v>DIT ST N/B EXCLUDING AFUDC</v>
          </cell>
          <cell r="C1092">
            <v>0</v>
          </cell>
          <cell r="D1092">
            <v>0</v>
          </cell>
        </row>
        <row r="1093">
          <cell r="A1093" t="str">
            <v>41124</v>
          </cell>
          <cell r="B1093" t="str">
            <v>DIT FD N/B EXCLUDING AFUDC</v>
          </cell>
          <cell r="C1093">
            <v>0</v>
          </cell>
          <cell r="D1093">
            <v>0</v>
          </cell>
        </row>
        <row r="1094">
          <cell r="A1094" t="str">
            <v>41125</v>
          </cell>
          <cell r="B1094" t="str">
            <v>DIT ST ORDER #5571</v>
          </cell>
          <cell r="C1094">
            <v>0</v>
          </cell>
          <cell r="D1094">
            <v>0</v>
          </cell>
        </row>
        <row r="1095">
          <cell r="A1095" t="str">
            <v>41126</v>
          </cell>
          <cell r="B1095" t="str">
            <v>DOT FD ORDER #5571</v>
          </cell>
          <cell r="C1095">
            <v>0</v>
          </cell>
          <cell r="D1095">
            <v>0</v>
          </cell>
        </row>
        <row r="1096">
          <cell r="A1096" t="str">
            <v>41127</v>
          </cell>
          <cell r="B1096" t="str">
            <v>DIT FD RATE CHANGES</v>
          </cell>
          <cell r="C1096">
            <v>0</v>
          </cell>
          <cell r="D1096">
            <v>0</v>
          </cell>
        </row>
        <row r="1097">
          <cell r="A1097" t="str">
            <v>41128</v>
          </cell>
          <cell r="B1097" t="str">
            <v>DIT ST 5% TO %.5%</v>
          </cell>
          <cell r="C1097">
            <v>0</v>
          </cell>
          <cell r="D1097">
            <v>0</v>
          </cell>
        </row>
        <row r="1098">
          <cell r="A1098" t="str">
            <v>41129</v>
          </cell>
          <cell r="B1098" t="str">
            <v>DIT FD 5% TO %.5%</v>
          </cell>
          <cell r="C1098">
            <v>0</v>
          </cell>
          <cell r="D1098">
            <v>0</v>
          </cell>
        </row>
        <row r="1099">
          <cell r="A1099" t="str">
            <v>41130</v>
          </cell>
          <cell r="B1099" t="str">
            <v>INVESTMENT TAX CREDIT-CURR</v>
          </cell>
          <cell r="C1099">
            <v>0</v>
          </cell>
          <cell r="D1099">
            <v>0</v>
          </cell>
        </row>
        <row r="1100">
          <cell r="A1100" t="str">
            <v>41131</v>
          </cell>
          <cell r="B1100" t="str">
            <v>INVESTMENT TAX CREDIT-AMORT</v>
          </cell>
          <cell r="C1100">
            <v>-235123.39</v>
          </cell>
          <cell r="D1100">
            <v>-1410740.57</v>
          </cell>
        </row>
        <row r="1101">
          <cell r="A1101" t="str">
            <v>41132</v>
          </cell>
          <cell r="B1101" t="str">
            <v>DIT ST OTHER</v>
          </cell>
          <cell r="C1101">
            <v>-20605.32</v>
          </cell>
          <cell r="D1101">
            <v>-316918.69</v>
          </cell>
        </row>
        <row r="1102">
          <cell r="A1102" t="str">
            <v>41133</v>
          </cell>
          <cell r="B1102" t="str">
            <v>DIT FD OTHER</v>
          </cell>
          <cell r="C1102">
            <v>-123912.84</v>
          </cell>
          <cell r="D1102">
            <v>-1905833.42</v>
          </cell>
        </row>
        <row r="1103">
          <cell r="A1103" t="str">
            <v>41134</v>
          </cell>
          <cell r="B1103" t="str">
            <v>DIT ST BAD DEBT RESERVE</v>
          </cell>
          <cell r="C1103">
            <v>-5680.51</v>
          </cell>
          <cell r="D1103">
            <v>-11082.78</v>
          </cell>
        </row>
        <row r="1104">
          <cell r="A1104" t="str">
            <v>41135</v>
          </cell>
          <cell r="B1104" t="str">
            <v>DIT FD BAD DEBT RESERVE</v>
          </cell>
          <cell r="C1104">
            <v>-34160.519999999997</v>
          </cell>
          <cell r="D1104">
            <v>-66647.78</v>
          </cell>
        </row>
        <row r="1105">
          <cell r="A1105" t="str">
            <v>41136</v>
          </cell>
          <cell r="B1105" t="str">
            <v>DIT ST DEF FUEL/CONS</v>
          </cell>
          <cell r="C1105">
            <v>0</v>
          </cell>
          <cell r="D1105">
            <v>-1584009.41</v>
          </cell>
        </row>
        <row r="1106">
          <cell r="A1106" t="str">
            <v>41137</v>
          </cell>
          <cell r="B1106" t="str">
            <v>DIT FD DEF FUEL/CONS</v>
          </cell>
          <cell r="C1106">
            <v>0</v>
          </cell>
          <cell r="D1106">
            <v>-9525656.5700000003</v>
          </cell>
        </row>
        <row r="1107">
          <cell r="A1107" t="str">
            <v>41138</v>
          </cell>
          <cell r="B1107" t="str">
            <v>DIT ST UNBILLED REVENUE</v>
          </cell>
          <cell r="C1107">
            <v>-32193.86</v>
          </cell>
          <cell r="D1107">
            <v>-193163.16</v>
          </cell>
        </row>
        <row r="1108">
          <cell r="A1108" t="str">
            <v>41139</v>
          </cell>
          <cell r="B1108" t="str">
            <v>DIT FD UNBILLED REVENUE</v>
          </cell>
          <cell r="C1108">
            <v>-193602.14</v>
          </cell>
          <cell r="D1108">
            <v>-1161612.8400000001</v>
          </cell>
        </row>
        <row r="1109">
          <cell r="A1109" t="str">
            <v>41140</v>
          </cell>
          <cell r="B1109" t="str">
            <v>ITC CURRENT-NONUTILITY</v>
          </cell>
          <cell r="C1109">
            <v>0</v>
          </cell>
          <cell r="D1109">
            <v>0</v>
          </cell>
        </row>
        <row r="1110">
          <cell r="A1110" t="str">
            <v>41141</v>
          </cell>
          <cell r="B1110" t="str">
            <v>ITC AMORT-NONUTILITY</v>
          </cell>
          <cell r="C1110">
            <v>-75.959999999999994</v>
          </cell>
          <cell r="D1110">
            <v>-455.76</v>
          </cell>
        </row>
        <row r="1111">
          <cell r="A1111" t="str">
            <v>41142</v>
          </cell>
          <cell r="B1111" t="str">
            <v>DIT ST COAL CONTRACT BUYOUT</v>
          </cell>
          <cell r="C1111">
            <v>-3045.57</v>
          </cell>
          <cell r="D1111">
            <v>-18273.419999999998</v>
          </cell>
        </row>
        <row r="1112">
          <cell r="A1112" t="str">
            <v>41143</v>
          </cell>
          <cell r="B1112" t="str">
            <v>DIT FD COAL CONTRACT BUYOUT</v>
          </cell>
          <cell r="C1112">
            <v>-18314.95</v>
          </cell>
          <cell r="D1112">
            <v>-109889.7</v>
          </cell>
        </row>
        <row r="1113">
          <cell r="A1113" t="str">
            <v>41144</v>
          </cell>
          <cell r="B1113" t="str">
            <v>DIT ST ACC TAX SL TAX</v>
          </cell>
          <cell r="C1113">
            <v>-165271.25</v>
          </cell>
          <cell r="D1113">
            <v>-1133138.81</v>
          </cell>
        </row>
        <row r="1114">
          <cell r="A1114" t="str">
            <v>41145</v>
          </cell>
          <cell r="B1114" t="str">
            <v>DIT FD ACC TAX SL TAX</v>
          </cell>
          <cell r="C1114">
            <v>-1879095.35</v>
          </cell>
          <cell r="D1114">
            <v>-12125569.869999999</v>
          </cell>
        </row>
        <row r="1115">
          <cell r="A1115" t="str">
            <v>41146</v>
          </cell>
          <cell r="B1115" t="str">
            <v>DIT ST SL TAX SL BOOK</v>
          </cell>
          <cell r="C1115">
            <v>0</v>
          </cell>
          <cell r="D1115">
            <v>0</v>
          </cell>
        </row>
        <row r="1116">
          <cell r="A1116" t="str">
            <v>41147</v>
          </cell>
          <cell r="B1116" t="str">
            <v>DIT FD SL TAX SL BOOK</v>
          </cell>
          <cell r="C1116">
            <v>0</v>
          </cell>
          <cell r="D1116">
            <v>0</v>
          </cell>
        </row>
        <row r="1117">
          <cell r="A1117" t="str">
            <v>41148</v>
          </cell>
          <cell r="B1117" t="str">
            <v>PROVISION FOR 2001</v>
          </cell>
          <cell r="C1117">
            <v>0</v>
          </cell>
          <cell r="D1117">
            <v>0</v>
          </cell>
        </row>
        <row r="1118">
          <cell r="A1118" t="str">
            <v>41149</v>
          </cell>
          <cell r="B1118" t="str">
            <v>DIT-ADJ 48% TO 46%FED</v>
          </cell>
          <cell r="C1118">
            <v>0</v>
          </cell>
          <cell r="D1118">
            <v>0</v>
          </cell>
        </row>
        <row r="1119">
          <cell r="A1119" t="str">
            <v>41150</v>
          </cell>
          <cell r="B1119" t="str">
            <v>DIT ST-DISMANTLING</v>
          </cell>
          <cell r="C1119">
            <v>-36608.22</v>
          </cell>
          <cell r="D1119">
            <v>-219649.32</v>
          </cell>
        </row>
        <row r="1120">
          <cell r="A1120" t="str">
            <v>41151</v>
          </cell>
          <cell r="B1120" t="str">
            <v>DIT FD-DISMANTLING</v>
          </cell>
          <cell r="C1120">
            <v>-220148.52</v>
          </cell>
          <cell r="D1120">
            <v>-1320891.1200000001</v>
          </cell>
        </row>
        <row r="1121">
          <cell r="A1121" t="str">
            <v>41152</v>
          </cell>
          <cell r="B1121" t="str">
            <v>DIT ST EARLY CAPACITY PAYMENT</v>
          </cell>
          <cell r="C1121">
            <v>0</v>
          </cell>
          <cell r="D1121">
            <v>0</v>
          </cell>
        </row>
        <row r="1122">
          <cell r="A1122" t="str">
            <v>41153</v>
          </cell>
          <cell r="B1122" t="str">
            <v>DIT FD EARLY CAPACITY PAYMENT</v>
          </cell>
          <cell r="C1122">
            <v>0</v>
          </cell>
          <cell r="D1122">
            <v>0</v>
          </cell>
        </row>
        <row r="1123">
          <cell r="A1123" t="str">
            <v>41159</v>
          </cell>
          <cell r="B1123" t="str">
            <v>DIT CR-DEF LEASE ST-NONUTIL</v>
          </cell>
          <cell r="C1123">
            <v>0</v>
          </cell>
          <cell r="D1123">
            <v>0</v>
          </cell>
        </row>
        <row r="1124">
          <cell r="A1124" t="str">
            <v>41160</v>
          </cell>
          <cell r="B1124" t="str">
            <v>GAIN-PROP HELD FOR FUTURE USE</v>
          </cell>
          <cell r="C1124">
            <v>-20271.509999999998</v>
          </cell>
          <cell r="D1124">
            <v>-128730.57</v>
          </cell>
        </row>
        <row r="1125">
          <cell r="A1125" t="str">
            <v>41169</v>
          </cell>
          <cell r="B1125" t="str">
            <v>DIT CR-DEF LEASE FED-NONUTIL</v>
          </cell>
          <cell r="C1125">
            <v>0</v>
          </cell>
          <cell r="D1125">
            <v>0</v>
          </cell>
        </row>
        <row r="1126">
          <cell r="A1126" t="str">
            <v>41170</v>
          </cell>
          <cell r="B1126" t="str">
            <v>LOSS-PROP HELD FOR FUTURE USE</v>
          </cell>
          <cell r="C1126">
            <v>0</v>
          </cell>
          <cell r="D1126">
            <v>0</v>
          </cell>
        </row>
        <row r="1127">
          <cell r="A1127" t="str">
            <v>41171</v>
          </cell>
          <cell r="B1127" t="str">
            <v>DIT ST HP START-UP COSTS</v>
          </cell>
          <cell r="C1127">
            <v>0</v>
          </cell>
          <cell r="D1127">
            <v>0</v>
          </cell>
        </row>
        <row r="1128">
          <cell r="A1128" t="str">
            <v>41172</v>
          </cell>
          <cell r="B1128" t="str">
            <v>DIT FD HP START-UP COSTS</v>
          </cell>
          <cell r="C1128">
            <v>0</v>
          </cell>
          <cell r="D1128">
            <v>0</v>
          </cell>
        </row>
        <row r="1129">
          <cell r="A1129" t="str">
            <v>41180</v>
          </cell>
          <cell r="B1129" t="str">
            <v>DIT ST BOND REFINANCING</v>
          </cell>
          <cell r="C1129">
            <v>-14276.25</v>
          </cell>
          <cell r="D1129">
            <v>-85657.5</v>
          </cell>
        </row>
        <row r="1130">
          <cell r="A1130" t="str">
            <v>41181</v>
          </cell>
          <cell r="B1130" t="str">
            <v>DIT FD BOND REFINANCING</v>
          </cell>
          <cell r="C1130">
            <v>-85852.12</v>
          </cell>
          <cell r="D1130">
            <v>-515112.72</v>
          </cell>
        </row>
        <row r="1131">
          <cell r="A1131" t="str">
            <v>41182</v>
          </cell>
          <cell r="B1131" t="str">
            <v>AMORT OF REG ASSET/LIAB-FAS10</v>
          </cell>
          <cell r="C1131">
            <v>0</v>
          </cell>
          <cell r="D1131">
            <v>0</v>
          </cell>
        </row>
        <row r="1132">
          <cell r="A1132" t="str">
            <v>41183</v>
          </cell>
          <cell r="B1132" t="str">
            <v>PROVISION FOR RAR 1998-1999</v>
          </cell>
          <cell r="C1132">
            <v>0</v>
          </cell>
          <cell r="D1132">
            <v>0</v>
          </cell>
        </row>
        <row r="1133">
          <cell r="A1133" t="str">
            <v>41184</v>
          </cell>
          <cell r="B1133" t="str">
            <v>PROVISION FOR 2000</v>
          </cell>
          <cell r="C1133">
            <v>0</v>
          </cell>
          <cell r="D1133">
            <v>0</v>
          </cell>
        </row>
        <row r="1134">
          <cell r="A1134" t="str">
            <v>41185</v>
          </cell>
          <cell r="B1134" t="str">
            <v>PROVISION FOR RAR 92-94</v>
          </cell>
          <cell r="C1134">
            <v>0</v>
          </cell>
          <cell r="D1134">
            <v>0</v>
          </cell>
        </row>
        <row r="1135">
          <cell r="A1135" t="str">
            <v>41186</v>
          </cell>
          <cell r="B1135" t="str">
            <v>PROVISION FOR RAR 1995-1997</v>
          </cell>
          <cell r="C1135">
            <v>0</v>
          </cell>
          <cell r="D1135">
            <v>0</v>
          </cell>
        </row>
        <row r="1136">
          <cell r="A1136" t="str">
            <v>411</v>
          </cell>
          <cell r="B1136" t="str">
            <v>ACCOUNT TOTAL</v>
          </cell>
          <cell r="C1136">
            <v>-4402256.1900000004</v>
          </cell>
          <cell r="D1136">
            <v>-34383160.880000003</v>
          </cell>
        </row>
        <row r="1137">
          <cell r="A1137" t="str">
            <v>41511</v>
          </cell>
          <cell r="B1137" t="str">
            <v>REV-COMM SURGE SUPPRESSION EQ</v>
          </cell>
          <cell r="C1137">
            <v>-57314.6</v>
          </cell>
          <cell r="D1137">
            <v>-337640.16</v>
          </cell>
        </row>
        <row r="1138">
          <cell r="A1138" t="str">
            <v>41512</v>
          </cell>
          <cell r="B1138" t="str">
            <v>REV-RES SURGE SUPPRESSION EQU</v>
          </cell>
          <cell r="C1138">
            <v>-141230.49</v>
          </cell>
          <cell r="D1138">
            <v>-777757.39</v>
          </cell>
        </row>
        <row r="1139">
          <cell r="A1139" t="str">
            <v>41520</v>
          </cell>
          <cell r="B1139" t="str">
            <v>REV-EQUIPMENT LEASES</v>
          </cell>
          <cell r="C1139">
            <v>0</v>
          </cell>
          <cell r="D1139">
            <v>0</v>
          </cell>
        </row>
        <row r="1140">
          <cell r="A1140" t="str">
            <v>41530</v>
          </cell>
          <cell r="B1140" t="str">
            <v>REV - HURRICANE KITS</v>
          </cell>
          <cell r="C1140">
            <v>0</v>
          </cell>
          <cell r="D1140">
            <v>0</v>
          </cell>
        </row>
        <row r="1141">
          <cell r="A1141" t="str">
            <v>41531</v>
          </cell>
          <cell r="B1141" t="str">
            <v>REV - SMALL BUSINESS RESOURCE</v>
          </cell>
          <cell r="C1141">
            <v>0</v>
          </cell>
          <cell r="D1141">
            <v>0</v>
          </cell>
        </row>
        <row r="1142">
          <cell r="A1142" t="str">
            <v>41532</v>
          </cell>
          <cell r="B1142" t="str">
            <v>REV - TAMPA ELECTRIC CONNECTI</v>
          </cell>
          <cell r="C1142">
            <v>0</v>
          </cell>
          <cell r="D1142">
            <v>0</v>
          </cell>
        </row>
        <row r="1143">
          <cell r="A1143" t="str">
            <v>41541</v>
          </cell>
          <cell r="B1143" t="str">
            <v>REVENUE-TREE TRIMMING</v>
          </cell>
          <cell r="C1143">
            <v>0</v>
          </cell>
          <cell r="D1143">
            <v>-162000</v>
          </cell>
        </row>
        <row r="1144">
          <cell r="A1144" t="str">
            <v>41550</v>
          </cell>
          <cell r="B1144" t="str">
            <v>CUSTOMER OWNED LIGHTING MAINT</v>
          </cell>
          <cell r="C1144">
            <v>0</v>
          </cell>
          <cell r="D1144">
            <v>0</v>
          </cell>
        </row>
        <row r="1145">
          <cell r="A1145" t="str">
            <v>41567</v>
          </cell>
          <cell r="B1145" t="str">
            <v>ENERGY VIEW LITE REVENUES</v>
          </cell>
          <cell r="C1145">
            <v>0</v>
          </cell>
          <cell r="D1145">
            <v>0</v>
          </cell>
        </row>
        <row r="1146">
          <cell r="A1146" t="str">
            <v>41568</v>
          </cell>
          <cell r="B1146" t="str">
            <v>POWER MANAGER REVENUES</v>
          </cell>
          <cell r="C1146">
            <v>0</v>
          </cell>
          <cell r="D1146">
            <v>0</v>
          </cell>
        </row>
        <row r="1147">
          <cell r="A1147" t="str">
            <v>41571</v>
          </cell>
          <cell r="B1147" t="str">
            <v>TECO GUARD APPLIANCE GUARANTE</v>
          </cell>
          <cell r="C1147">
            <v>0</v>
          </cell>
          <cell r="D1147">
            <v>0</v>
          </cell>
        </row>
        <row r="1148">
          <cell r="A1148" t="str">
            <v>41580</v>
          </cell>
          <cell r="B1148" t="str">
            <v>REV-TECO PROPANE-MTR READING</v>
          </cell>
          <cell r="C1148">
            <v>0</v>
          </cell>
          <cell r="D1148">
            <v>0</v>
          </cell>
        </row>
        <row r="1149">
          <cell r="A1149" t="str">
            <v>41581</v>
          </cell>
          <cell r="B1149" t="str">
            <v>REV-SW FLORIDA WATER MGMT DIS</v>
          </cell>
          <cell r="C1149">
            <v>-338.58</v>
          </cell>
          <cell r="D1149">
            <v>-2161.08</v>
          </cell>
        </row>
        <row r="1150">
          <cell r="A1150" t="str">
            <v>415</v>
          </cell>
          <cell r="B1150" t="str">
            <v>ACCOUNT TOTAL</v>
          </cell>
          <cell r="C1150">
            <v>-198883.67</v>
          </cell>
          <cell r="D1150">
            <v>-1279558.6299999999</v>
          </cell>
        </row>
        <row r="1151">
          <cell r="A1151" t="str">
            <v>41610</v>
          </cell>
          <cell r="B1151" t="str">
            <v>COMM UNINTERRUPTIBLE POWER SU</v>
          </cell>
          <cell r="C1151">
            <v>0</v>
          </cell>
          <cell r="D1151">
            <v>0</v>
          </cell>
        </row>
        <row r="1152">
          <cell r="A1152" t="str">
            <v>41611</v>
          </cell>
          <cell r="B1152" t="str">
            <v>ZAP CAP FOR BUSINESS</v>
          </cell>
          <cell r="C1152">
            <v>26446.97</v>
          </cell>
          <cell r="D1152">
            <v>139304.26</v>
          </cell>
        </row>
        <row r="1153">
          <cell r="A1153" t="str">
            <v>41612</v>
          </cell>
          <cell r="B1153" t="str">
            <v>RESIDENTIAL ZAP CAP</v>
          </cell>
          <cell r="C1153">
            <v>72769.05</v>
          </cell>
          <cell r="D1153">
            <v>366771.06</v>
          </cell>
        </row>
        <row r="1154">
          <cell r="A1154" t="str">
            <v>41614</v>
          </cell>
          <cell r="B1154" t="str">
            <v>DEPR EXP - ZAP CAP FOR BUSINE</v>
          </cell>
          <cell r="C1154">
            <v>0</v>
          </cell>
          <cell r="D1154">
            <v>0</v>
          </cell>
        </row>
        <row r="1155">
          <cell r="A1155" t="str">
            <v>41620</v>
          </cell>
          <cell r="B1155" t="str">
            <v>EQUIPMENT LEASE</v>
          </cell>
          <cell r="C1155">
            <v>0</v>
          </cell>
          <cell r="D1155">
            <v>0</v>
          </cell>
        </row>
        <row r="1156">
          <cell r="A1156" t="str">
            <v>41630</v>
          </cell>
          <cell r="B1156" t="str">
            <v>HURRICANE KITS - EXPENSE</v>
          </cell>
          <cell r="C1156">
            <v>0</v>
          </cell>
          <cell r="D1156">
            <v>0</v>
          </cell>
        </row>
        <row r="1157">
          <cell r="A1157" t="str">
            <v>41631</v>
          </cell>
          <cell r="B1157" t="str">
            <v>EXPENSE - SMALL BUSINESS RESO</v>
          </cell>
          <cell r="C1157">
            <v>0</v>
          </cell>
          <cell r="D1157">
            <v>0</v>
          </cell>
        </row>
        <row r="1158">
          <cell r="A1158" t="str">
            <v>41632</v>
          </cell>
          <cell r="B1158" t="str">
            <v>EXPENSE - TAMPA ELECTRIC CONN</v>
          </cell>
          <cell r="C1158">
            <v>0</v>
          </cell>
          <cell r="D1158">
            <v>0</v>
          </cell>
        </row>
        <row r="1159">
          <cell r="A1159" t="str">
            <v>41641</v>
          </cell>
          <cell r="B1159" t="str">
            <v>EXPENSE-TREE TRIMMING</v>
          </cell>
          <cell r="C1159">
            <v>1553.64</v>
          </cell>
          <cell r="D1159">
            <v>20345.080000000002</v>
          </cell>
        </row>
        <row r="1160">
          <cell r="A1160" t="str">
            <v>41650</v>
          </cell>
          <cell r="B1160" t="str">
            <v>CUSTOMER OWNED LIGHTING MAINT</v>
          </cell>
          <cell r="C1160">
            <v>0</v>
          </cell>
          <cell r="D1160">
            <v>0</v>
          </cell>
        </row>
        <row r="1161">
          <cell r="A1161" t="str">
            <v>41668</v>
          </cell>
          <cell r="B1161" t="str">
            <v>NEW PRODUCTS - PRELIMINARY</v>
          </cell>
          <cell r="C1161">
            <v>0</v>
          </cell>
          <cell r="D1161">
            <v>0</v>
          </cell>
        </row>
        <row r="1162">
          <cell r="A1162" t="str">
            <v>41671</v>
          </cell>
          <cell r="B1162" t="str">
            <v>TECO GUARD APPLIANCE GUARANTE</v>
          </cell>
          <cell r="C1162">
            <v>0</v>
          </cell>
          <cell r="D1162">
            <v>0</v>
          </cell>
        </row>
        <row r="1163">
          <cell r="A1163" t="str">
            <v>41680</v>
          </cell>
          <cell r="B1163" t="str">
            <v>EXPENSE-TECO PROPANE-MTR READ</v>
          </cell>
          <cell r="C1163">
            <v>0</v>
          </cell>
          <cell r="D1163">
            <v>0</v>
          </cell>
        </row>
        <row r="1164">
          <cell r="A1164" t="str">
            <v>41681</v>
          </cell>
          <cell r="B1164" t="str">
            <v>EXPENSE-SW FLORIDA WATER MGMT</v>
          </cell>
          <cell r="C1164">
            <v>1234.3599999999999</v>
          </cell>
          <cell r="D1164">
            <v>3688.77</v>
          </cell>
        </row>
        <row r="1165">
          <cell r="A1165" t="str">
            <v>416</v>
          </cell>
          <cell r="B1165" t="str">
            <v>ACCOUNT TOTAL</v>
          </cell>
          <cell r="C1165">
            <v>102004.02</v>
          </cell>
          <cell r="D1165">
            <v>530109.17000000004</v>
          </cell>
        </row>
        <row r="1166">
          <cell r="A1166" t="str">
            <v>41806</v>
          </cell>
          <cell r="B1166" t="str">
            <v>RENTAL INCOME TECO PLAZA BLDG</v>
          </cell>
          <cell r="C1166">
            <v>0</v>
          </cell>
          <cell r="D1166">
            <v>419.78</v>
          </cell>
        </row>
        <row r="1167">
          <cell r="A1167" t="str">
            <v>41807</v>
          </cell>
          <cell r="B1167" t="str">
            <v>RENTAL INCOME TECO PLAZA PARK</v>
          </cell>
          <cell r="C1167">
            <v>0</v>
          </cell>
          <cell r="D1167">
            <v>0</v>
          </cell>
        </row>
        <row r="1168">
          <cell r="A1168" t="str">
            <v>41808</v>
          </cell>
          <cell r="B1168" t="str">
            <v>RENTAL INCOME-RESTAURANT</v>
          </cell>
          <cell r="C1168">
            <v>-2000</v>
          </cell>
          <cell r="D1168">
            <v>-12000</v>
          </cell>
        </row>
        <row r="1169">
          <cell r="A1169" t="str">
            <v>41810</v>
          </cell>
          <cell r="B1169" t="str">
            <v>OP EXP-TECO PLAZA TENANTS</v>
          </cell>
          <cell r="C1169">
            <v>0</v>
          </cell>
          <cell r="D1169">
            <v>0</v>
          </cell>
        </row>
        <row r="1170">
          <cell r="A1170" t="str">
            <v>41811</v>
          </cell>
          <cell r="B1170" t="str">
            <v>MAINT EXP-TECO PLAZA TENANTS</v>
          </cell>
          <cell r="C1170">
            <v>0</v>
          </cell>
          <cell r="D1170">
            <v>0</v>
          </cell>
        </row>
        <row r="1171">
          <cell r="A1171" t="str">
            <v>41812</v>
          </cell>
          <cell r="B1171" t="str">
            <v>RENT EXP- TECO PLAZA TENANTS</v>
          </cell>
          <cell r="C1171">
            <v>0</v>
          </cell>
          <cell r="D1171">
            <v>1000</v>
          </cell>
        </row>
        <row r="1172">
          <cell r="A1172" t="str">
            <v>41813</v>
          </cell>
          <cell r="B1172" t="str">
            <v>OP EXP NON-UTIL PARKING</v>
          </cell>
          <cell r="C1172">
            <v>0</v>
          </cell>
          <cell r="D1172">
            <v>0</v>
          </cell>
        </row>
        <row r="1173">
          <cell r="A1173" t="str">
            <v>41814</v>
          </cell>
          <cell r="B1173" t="str">
            <v>MAINT EXP NON-UTIL PARKING</v>
          </cell>
          <cell r="C1173">
            <v>0</v>
          </cell>
          <cell r="D1173">
            <v>0</v>
          </cell>
        </row>
        <row r="1174">
          <cell r="A1174" t="str">
            <v>41815</v>
          </cell>
          <cell r="B1174" t="str">
            <v>RENT EXP NON-UTIL PARKING</v>
          </cell>
          <cell r="C1174">
            <v>0</v>
          </cell>
          <cell r="D1174">
            <v>0</v>
          </cell>
        </row>
        <row r="1175">
          <cell r="A1175" t="str">
            <v>41816</v>
          </cell>
          <cell r="B1175" t="str">
            <v>RENTAL EXPENSE-RESTAURANT</v>
          </cell>
          <cell r="C1175">
            <v>8538.73</v>
          </cell>
          <cell r="D1175">
            <v>47127.48</v>
          </cell>
        </row>
        <row r="1176">
          <cell r="A1176" t="str">
            <v>41819</v>
          </cell>
          <cell r="B1176" t="str">
            <v>EARN ASSOCIATED COMP-PE&amp;C</v>
          </cell>
          <cell r="C1176">
            <v>-913.31</v>
          </cell>
          <cell r="D1176">
            <v>-4886.6099999999997</v>
          </cell>
        </row>
        <row r="1177">
          <cell r="A1177" t="str">
            <v>418</v>
          </cell>
          <cell r="B1177" t="str">
            <v>ACCOUNT TOTAL</v>
          </cell>
          <cell r="C1177">
            <v>5625.42</v>
          </cell>
          <cell r="D1177">
            <v>31660.65</v>
          </cell>
        </row>
        <row r="1178">
          <cell r="A1178" t="str">
            <v>41901</v>
          </cell>
          <cell r="B1178" t="str">
            <v>INTEREST - RTO</v>
          </cell>
          <cell r="C1178">
            <v>-1815</v>
          </cell>
          <cell r="D1178">
            <v>-11000</v>
          </cell>
        </row>
        <row r="1179">
          <cell r="A1179" t="str">
            <v>41910</v>
          </cell>
          <cell r="B1179" t="str">
            <v>ALLOW FOR FNDS USED DRNG CONS</v>
          </cell>
          <cell r="C1179">
            <v>0</v>
          </cell>
          <cell r="D1179">
            <v>-718269.78</v>
          </cell>
        </row>
        <row r="1180">
          <cell r="A1180" t="str">
            <v>41911</v>
          </cell>
          <cell r="B1180" t="str">
            <v>DIVIDEND INCOME - TAXABLE</v>
          </cell>
          <cell r="C1180">
            <v>0</v>
          </cell>
          <cell r="D1180">
            <v>0</v>
          </cell>
        </row>
        <row r="1181">
          <cell r="A1181" t="str">
            <v>41912</v>
          </cell>
          <cell r="B1181" t="str">
            <v>INTEREST INCOME- TAXABLE</v>
          </cell>
          <cell r="C1181">
            <v>-18877.349999999999</v>
          </cell>
          <cell r="D1181">
            <v>-190862.15</v>
          </cell>
        </row>
        <row r="1182">
          <cell r="A1182" t="str">
            <v>41920</v>
          </cell>
          <cell r="B1182" t="str">
            <v>INTEREST INCOME-TAX EXEMPT</v>
          </cell>
          <cell r="C1182">
            <v>0</v>
          </cell>
          <cell r="D1182">
            <v>0</v>
          </cell>
        </row>
        <row r="1183">
          <cell r="A1183" t="str">
            <v>41926</v>
          </cell>
          <cell r="B1183" t="str">
            <v>MISCELLANEOUS INT &amp; DIV INC</v>
          </cell>
          <cell r="C1183">
            <v>0</v>
          </cell>
          <cell r="D1183">
            <v>-72873.460000000006</v>
          </cell>
        </row>
        <row r="1184">
          <cell r="A1184" t="str">
            <v>419</v>
          </cell>
          <cell r="B1184" t="str">
            <v>ACCOUNT TOTAL</v>
          </cell>
          <cell r="C1184">
            <v>-20692.349999999999</v>
          </cell>
          <cell r="D1184">
            <v>-993005.39</v>
          </cell>
        </row>
        <row r="1185">
          <cell r="A1185" t="str">
            <v>42101</v>
          </cell>
          <cell r="B1185" t="str">
            <v>GAIN ON SALE OF SECURITIES</v>
          </cell>
          <cell r="C1185">
            <v>0</v>
          </cell>
          <cell r="D1185">
            <v>0</v>
          </cell>
        </row>
        <row r="1186">
          <cell r="A1186" t="str">
            <v>42110</v>
          </cell>
          <cell r="B1186" t="str">
            <v>GAIN - UTIL PROP EXCL PHFFU</v>
          </cell>
          <cell r="C1186">
            <v>-27650.68</v>
          </cell>
          <cell r="D1186">
            <v>-166173.72</v>
          </cell>
        </row>
        <row r="1187">
          <cell r="A1187" t="str">
            <v>42111</v>
          </cell>
          <cell r="B1187" t="str">
            <v>GAIN - NON-UTILITY PROPERTY</v>
          </cell>
          <cell r="C1187">
            <v>0</v>
          </cell>
          <cell r="D1187">
            <v>0</v>
          </cell>
        </row>
        <row r="1188">
          <cell r="A1188" t="str">
            <v>42113</v>
          </cell>
          <cell r="B1188" t="str">
            <v>GAIN ON DISPOSITION OF BONDS</v>
          </cell>
          <cell r="C1188">
            <v>0</v>
          </cell>
          <cell r="D1188">
            <v>0</v>
          </cell>
        </row>
        <row r="1189">
          <cell r="A1189" t="str">
            <v>42120</v>
          </cell>
          <cell r="B1189" t="str">
            <v>LOSS - UTIL PROP EXCL PHFFU</v>
          </cell>
          <cell r="C1189">
            <v>0</v>
          </cell>
          <cell r="D1189">
            <v>0</v>
          </cell>
        </row>
        <row r="1190">
          <cell r="A1190" t="str">
            <v>42121</v>
          </cell>
          <cell r="B1190" t="str">
            <v>LOSS - NON-UTILITY PROPERTY</v>
          </cell>
          <cell r="C1190">
            <v>5429.68</v>
          </cell>
          <cell r="D1190">
            <v>5429.68</v>
          </cell>
        </row>
        <row r="1191">
          <cell r="A1191" t="str">
            <v>42126</v>
          </cell>
          <cell r="B1191" t="str">
            <v>MISC NONOPERATING INCOME</v>
          </cell>
          <cell r="C1191">
            <v>0</v>
          </cell>
          <cell r="D1191">
            <v>0</v>
          </cell>
        </row>
        <row r="1192">
          <cell r="A1192" t="str">
            <v>42130</v>
          </cell>
          <cell r="B1192" t="str">
            <v>DEF FUEL REV INT</v>
          </cell>
          <cell r="C1192">
            <v>0</v>
          </cell>
          <cell r="D1192">
            <v>0</v>
          </cell>
        </row>
        <row r="1193">
          <cell r="A1193" t="str">
            <v>42131</v>
          </cell>
          <cell r="B1193" t="str">
            <v>DEF CAP REV INT</v>
          </cell>
          <cell r="C1193">
            <v>0</v>
          </cell>
          <cell r="D1193">
            <v>0</v>
          </cell>
        </row>
        <row r="1194">
          <cell r="A1194" t="str">
            <v>42132</v>
          </cell>
          <cell r="B1194" t="str">
            <v>DEF FUEL REV INT WHSL</v>
          </cell>
          <cell r="C1194">
            <v>0</v>
          </cell>
          <cell r="D1194">
            <v>0</v>
          </cell>
        </row>
        <row r="1195">
          <cell r="A1195" t="str">
            <v>42140</v>
          </cell>
          <cell r="B1195" t="str">
            <v>INT INC OF DEF FUEL</v>
          </cell>
          <cell r="C1195">
            <v>-30711</v>
          </cell>
          <cell r="D1195">
            <v>-189114</v>
          </cell>
        </row>
        <row r="1196">
          <cell r="A1196" t="str">
            <v>42142</v>
          </cell>
          <cell r="B1196" t="str">
            <v>INT INC ON DEF CAPACITY</v>
          </cell>
          <cell r="C1196">
            <v>-4358</v>
          </cell>
          <cell r="D1196">
            <v>-17656</v>
          </cell>
        </row>
        <row r="1197">
          <cell r="A1197" t="str">
            <v>42144</v>
          </cell>
          <cell r="B1197" t="str">
            <v>INT INC ON DEF WHSL FUEL</v>
          </cell>
          <cell r="C1197">
            <v>0</v>
          </cell>
          <cell r="D1197">
            <v>-65</v>
          </cell>
        </row>
        <row r="1198">
          <cell r="A1198" t="str">
            <v>42146</v>
          </cell>
          <cell r="B1198" t="str">
            <v>INT INC ON DEF ECRC</v>
          </cell>
          <cell r="C1198">
            <v>-1814</v>
          </cell>
          <cell r="D1198">
            <v>-7458</v>
          </cell>
        </row>
        <row r="1199">
          <cell r="A1199" t="str">
            <v>421</v>
          </cell>
          <cell r="B1199" t="str">
            <v>ACCOUNT TOTAL</v>
          </cell>
          <cell r="C1199">
            <v>-59104</v>
          </cell>
          <cell r="D1199">
            <v>-375037.04</v>
          </cell>
        </row>
        <row r="1200">
          <cell r="A1200" t="str">
            <v>42501</v>
          </cell>
          <cell r="B1200" t="str">
            <v>MISC AMORTIZATION - OUC TRANS</v>
          </cell>
          <cell r="C1200">
            <v>0</v>
          </cell>
          <cell r="D1200">
            <v>0</v>
          </cell>
        </row>
        <row r="1201">
          <cell r="A1201" t="str">
            <v>42502</v>
          </cell>
          <cell r="B1201" t="str">
            <v>MISC AMORT - ACQUIS ADJ BB TR</v>
          </cell>
          <cell r="C1201">
            <v>2871.56</v>
          </cell>
          <cell r="D1201">
            <v>17229.36</v>
          </cell>
        </row>
        <row r="1202">
          <cell r="A1202" t="str">
            <v>425</v>
          </cell>
          <cell r="B1202" t="str">
            <v>ACCOUNT TOTAL</v>
          </cell>
          <cell r="C1202">
            <v>2871.56</v>
          </cell>
          <cell r="D1202">
            <v>17229.36</v>
          </cell>
        </row>
        <row r="1203">
          <cell r="A1203" t="str">
            <v>42601</v>
          </cell>
          <cell r="B1203" t="str">
            <v>OTHER DED DONATIONS SHARE</v>
          </cell>
          <cell r="C1203">
            <v>0</v>
          </cell>
          <cell r="D1203">
            <v>0</v>
          </cell>
        </row>
        <row r="1204">
          <cell r="A1204" t="str">
            <v>42603</v>
          </cell>
          <cell r="B1204" t="str">
            <v>OTHER DEDUCTIONS-DUES</v>
          </cell>
          <cell r="C1204">
            <v>36589.050000000003</v>
          </cell>
          <cell r="D1204">
            <v>96288.320000000007</v>
          </cell>
        </row>
        <row r="1205">
          <cell r="A1205" t="str">
            <v>42606</v>
          </cell>
          <cell r="B1205" t="str">
            <v>LOBBYING EXPENSES- LEGISLATOR</v>
          </cell>
          <cell r="C1205">
            <v>0</v>
          </cell>
          <cell r="D1205">
            <v>0</v>
          </cell>
        </row>
        <row r="1206">
          <cell r="A1206" t="str">
            <v>42607</v>
          </cell>
          <cell r="B1206" t="str">
            <v>LEGISLATIVE LOBBYING EXP-OTHE</v>
          </cell>
          <cell r="C1206">
            <v>5295.5</v>
          </cell>
          <cell r="D1206">
            <v>109063.5</v>
          </cell>
        </row>
        <row r="1207">
          <cell r="A1207" t="str">
            <v>42610</v>
          </cell>
          <cell r="B1207" t="str">
            <v>OTHER DEDUCTIONS MISC</v>
          </cell>
          <cell r="C1207">
            <v>0</v>
          </cell>
          <cell r="D1207">
            <v>0</v>
          </cell>
        </row>
        <row r="1208">
          <cell r="A1208" t="str">
            <v>42615</v>
          </cell>
          <cell r="B1208" t="str">
            <v>PRELIM BUSINESS DEVELOP COSTS</v>
          </cell>
          <cell r="C1208">
            <v>3920.72</v>
          </cell>
          <cell r="D1208">
            <v>72694.09</v>
          </cell>
        </row>
        <row r="1209">
          <cell r="A1209" t="str">
            <v>42630</v>
          </cell>
          <cell r="B1209" t="str">
            <v>PENALTY- TAXES</v>
          </cell>
          <cell r="C1209">
            <v>0</v>
          </cell>
          <cell r="D1209">
            <v>0</v>
          </cell>
        </row>
        <row r="1210">
          <cell r="A1210" t="str">
            <v>42631</v>
          </cell>
          <cell r="B1210" t="str">
            <v>PENALTIES - OTHER</v>
          </cell>
          <cell r="C1210">
            <v>0</v>
          </cell>
          <cell r="D1210">
            <v>5625</v>
          </cell>
        </row>
        <row r="1211">
          <cell r="A1211" t="str">
            <v>42651</v>
          </cell>
          <cell r="B1211" t="str">
            <v>DEFERRED REVENUE ADJUSTMENT</v>
          </cell>
          <cell r="C1211">
            <v>0</v>
          </cell>
          <cell r="D1211">
            <v>0</v>
          </cell>
        </row>
        <row r="1212">
          <cell r="A1212" t="str">
            <v>42661</v>
          </cell>
          <cell r="B1212" t="str">
            <v>CORPORATE BRANDING</v>
          </cell>
          <cell r="C1212">
            <v>0</v>
          </cell>
          <cell r="D1212">
            <v>0</v>
          </cell>
        </row>
        <row r="1213">
          <cell r="A1213" t="str">
            <v>426</v>
          </cell>
          <cell r="B1213" t="str">
            <v>ACCOUNT TOTAL</v>
          </cell>
          <cell r="C1213">
            <v>45805.27</v>
          </cell>
          <cell r="D1213">
            <v>283670.90999999997</v>
          </cell>
        </row>
        <row r="1214">
          <cell r="A1214" t="str">
            <v>42712</v>
          </cell>
          <cell r="B1214" t="str">
            <v>INTEREST EXP 2007 BONDS</v>
          </cell>
          <cell r="C1214">
            <v>0</v>
          </cell>
          <cell r="D1214">
            <v>0</v>
          </cell>
        </row>
        <row r="1215">
          <cell r="A1215" t="str">
            <v>42723</v>
          </cell>
          <cell r="B1215" t="str">
            <v>INTEREST EXP 2021 BONDS</v>
          </cell>
          <cell r="C1215">
            <v>0</v>
          </cell>
          <cell r="D1215">
            <v>0</v>
          </cell>
        </row>
        <row r="1216">
          <cell r="A1216" t="str">
            <v>42724</v>
          </cell>
          <cell r="B1216" t="str">
            <v>INTEREST EXP 2021 REFUNDED BO</v>
          </cell>
          <cell r="C1216">
            <v>6780.96</v>
          </cell>
          <cell r="D1216">
            <v>40685.760000000002</v>
          </cell>
        </row>
        <row r="1217">
          <cell r="A1217" t="str">
            <v>42725</v>
          </cell>
          <cell r="B1217" t="str">
            <v>INTEREST EXP 2022 REFUNDED BO</v>
          </cell>
          <cell r="C1217">
            <v>36920.94</v>
          </cell>
          <cell r="D1217">
            <v>226823.24</v>
          </cell>
        </row>
        <row r="1218">
          <cell r="A1218" t="str">
            <v>42726</v>
          </cell>
          <cell r="B1218" t="str">
            <v>INTEREST EXP 2022 REFUNDED BO</v>
          </cell>
          <cell r="C1218">
            <v>0</v>
          </cell>
          <cell r="D1218">
            <v>0</v>
          </cell>
        </row>
        <row r="1219">
          <cell r="A1219" t="str">
            <v>42728</v>
          </cell>
          <cell r="B1219" t="str">
            <v>INTEREST EXP 2025 BONDS</v>
          </cell>
          <cell r="C1219">
            <v>172016.67</v>
          </cell>
          <cell r="D1219">
            <v>1032100.02</v>
          </cell>
        </row>
        <row r="1220">
          <cell r="A1220" t="str">
            <v>42729</v>
          </cell>
          <cell r="B1220" t="str">
            <v>INTEREST EXP 2021 BONDS</v>
          </cell>
          <cell r="C1220">
            <v>0</v>
          </cell>
          <cell r="D1220">
            <v>0</v>
          </cell>
        </row>
        <row r="1221">
          <cell r="A1221" t="str">
            <v>42730</v>
          </cell>
          <cell r="B1221" t="str">
            <v>INTEREST EXP 2022 BONDS</v>
          </cell>
          <cell r="C1221">
            <v>0</v>
          </cell>
          <cell r="D1221">
            <v>0</v>
          </cell>
        </row>
        <row r="1222">
          <cell r="A1222" t="str">
            <v>42731</v>
          </cell>
          <cell r="B1222" t="str">
            <v>INTEREST EXP 2018 BONDS</v>
          </cell>
          <cell r="C1222">
            <v>180666.67</v>
          </cell>
          <cell r="D1222">
            <v>1084000.02</v>
          </cell>
        </row>
        <row r="1223">
          <cell r="A1223" t="str">
            <v>42733</v>
          </cell>
          <cell r="B1223" t="str">
            <v>INTEREST EXP 2022 BONDS</v>
          </cell>
          <cell r="C1223">
            <v>0</v>
          </cell>
          <cell r="D1223">
            <v>1856770.83</v>
          </cell>
        </row>
        <row r="1224">
          <cell r="A1224" t="str">
            <v>42734</v>
          </cell>
          <cell r="B1224" t="str">
            <v>INTEREST EXP 2000 BONDS</v>
          </cell>
          <cell r="C1224">
            <v>0</v>
          </cell>
          <cell r="D1224">
            <v>0</v>
          </cell>
        </row>
        <row r="1225">
          <cell r="A1225" t="str">
            <v>42735</v>
          </cell>
          <cell r="B1225" t="str">
            <v>INTEREST EXP 2003 BONDS</v>
          </cell>
          <cell r="C1225">
            <v>0</v>
          </cell>
          <cell r="D1225">
            <v>0</v>
          </cell>
        </row>
        <row r="1226">
          <cell r="A1226" t="str">
            <v>42736</v>
          </cell>
          <cell r="B1226" t="str">
            <v>INTEREST EXP 2020 BONDS</v>
          </cell>
          <cell r="C1226">
            <v>70833.33</v>
          </cell>
          <cell r="D1226">
            <v>424999.98</v>
          </cell>
        </row>
        <row r="1227">
          <cell r="A1227" t="str">
            <v>42737</v>
          </cell>
          <cell r="B1227" t="str">
            <v>INTEREST EXP 2011-14 REFUNDED</v>
          </cell>
          <cell r="C1227">
            <v>19430</v>
          </cell>
          <cell r="D1227">
            <v>116580</v>
          </cell>
        </row>
        <row r="1228">
          <cell r="A1228" t="str">
            <v>42738</v>
          </cell>
          <cell r="B1228" t="str">
            <v>INTEREST EXP 2034 BONDS</v>
          </cell>
          <cell r="C1228">
            <v>447656.25</v>
          </cell>
          <cell r="D1228">
            <v>2685937.5</v>
          </cell>
        </row>
        <row r="1229">
          <cell r="A1229" t="str">
            <v>42739</v>
          </cell>
          <cell r="B1229" t="str">
            <v>INTEREST EXP 2030 BONDS</v>
          </cell>
          <cell r="C1229">
            <v>365625</v>
          </cell>
          <cell r="D1229">
            <v>2193750</v>
          </cell>
        </row>
        <row r="1230">
          <cell r="A1230" t="str">
            <v>42744</v>
          </cell>
          <cell r="B1230" t="str">
            <v>INTEREST EXP 2001 BONDS</v>
          </cell>
          <cell r="C1230">
            <v>0</v>
          </cell>
          <cell r="D1230">
            <v>0</v>
          </cell>
        </row>
        <row r="1231">
          <cell r="A1231" t="str">
            <v>42745</v>
          </cell>
          <cell r="B1231" t="str">
            <v>INTEREST EXP 2002 BONDS</v>
          </cell>
          <cell r="C1231">
            <v>0</v>
          </cell>
          <cell r="D1231">
            <v>0</v>
          </cell>
        </row>
        <row r="1232">
          <cell r="A1232" t="str">
            <v>42746</v>
          </cell>
          <cell r="B1232" t="str">
            <v>INTEREST EXP 2012 BONDS</v>
          </cell>
          <cell r="C1232">
            <v>1203125</v>
          </cell>
          <cell r="D1232">
            <v>7218750</v>
          </cell>
        </row>
        <row r="1233">
          <cell r="A1233" t="str">
            <v>42747</v>
          </cell>
          <cell r="B1233" t="str">
            <v>INTEREST EXP 2013 BONDS</v>
          </cell>
          <cell r="C1233">
            <v>257911.25</v>
          </cell>
          <cell r="D1233">
            <v>1547467.5</v>
          </cell>
        </row>
        <row r="1234">
          <cell r="A1234" t="str">
            <v>42748</v>
          </cell>
          <cell r="B1234" t="str">
            <v>INTEREST EXP 2023 BONDS</v>
          </cell>
          <cell r="C1234">
            <v>396000</v>
          </cell>
          <cell r="D1234">
            <v>2376000</v>
          </cell>
        </row>
        <row r="1235">
          <cell r="A1235" t="str">
            <v>42749</v>
          </cell>
          <cell r="B1235" t="str">
            <v>INTEREST EXP 2012 BONDS</v>
          </cell>
          <cell r="C1235">
            <v>1753125</v>
          </cell>
          <cell r="D1235">
            <v>10518750</v>
          </cell>
        </row>
        <row r="1236">
          <cell r="A1236" t="str">
            <v>42750</v>
          </cell>
          <cell r="B1236" t="str">
            <v>INTEREST EXP 2007 BONDS</v>
          </cell>
          <cell r="C1236">
            <v>559895.82999999996</v>
          </cell>
          <cell r="D1236">
            <v>3359374.98</v>
          </cell>
        </row>
        <row r="1237">
          <cell r="A1237" t="str">
            <v>42751</v>
          </cell>
          <cell r="B1237" t="str">
            <v>INTEREST EXP 2016 SENIOR NOTE</v>
          </cell>
          <cell r="C1237">
            <v>1302083.33</v>
          </cell>
          <cell r="D1237">
            <v>7812499.9800000004</v>
          </cell>
        </row>
        <row r="1238">
          <cell r="A1238" t="str">
            <v>427</v>
          </cell>
          <cell r="B1238" t="str">
            <v>ACCOUNT TOTAL</v>
          </cell>
          <cell r="C1238">
            <v>6772070.2300000004</v>
          </cell>
          <cell r="D1238">
            <v>42494489.810000002</v>
          </cell>
        </row>
        <row r="1239">
          <cell r="A1239" t="str">
            <v>42809</v>
          </cell>
          <cell r="B1239" t="str">
            <v>AMORT EXP 2007 BONDS</v>
          </cell>
          <cell r="C1239">
            <v>874</v>
          </cell>
          <cell r="D1239">
            <v>5284</v>
          </cell>
        </row>
        <row r="1240">
          <cell r="A1240" t="str">
            <v>42810</v>
          </cell>
          <cell r="B1240" t="str">
            <v>AMORT EXP 2004 BONDS</v>
          </cell>
          <cell r="C1240">
            <v>1177.73</v>
          </cell>
          <cell r="D1240">
            <v>7066.38</v>
          </cell>
        </row>
        <row r="1241">
          <cell r="A1241" t="str">
            <v>42816</v>
          </cell>
          <cell r="B1241" t="str">
            <v>AMORT EXP 2011 BONDS</v>
          </cell>
          <cell r="C1241">
            <v>2329</v>
          </cell>
          <cell r="D1241">
            <v>13974</v>
          </cell>
        </row>
        <row r="1242">
          <cell r="A1242" t="str">
            <v>42817</v>
          </cell>
          <cell r="B1242" t="str">
            <v>AMORT EXP 2012 BONDS</v>
          </cell>
          <cell r="C1242">
            <v>6132.59</v>
          </cell>
          <cell r="D1242">
            <v>37671.019999999997</v>
          </cell>
        </row>
        <row r="1243">
          <cell r="A1243" t="str">
            <v>42819</v>
          </cell>
          <cell r="B1243" t="str">
            <v>AMORT EXP 2011-2014 BONDS</v>
          </cell>
          <cell r="C1243">
            <v>7091.09</v>
          </cell>
          <cell r="D1243">
            <v>42546.54</v>
          </cell>
        </row>
        <row r="1244">
          <cell r="A1244" t="str">
            <v>42822</v>
          </cell>
          <cell r="B1244" t="str">
            <v>AMORT EXP 2005 BONDS</v>
          </cell>
          <cell r="C1244">
            <v>1110.1500000000001</v>
          </cell>
          <cell r="D1244">
            <v>6660.9</v>
          </cell>
        </row>
        <row r="1245">
          <cell r="A1245" t="str">
            <v>42823</v>
          </cell>
          <cell r="B1245" t="str">
            <v>AMORT EXP 2001 BONDS</v>
          </cell>
          <cell r="C1245">
            <v>0</v>
          </cell>
          <cell r="D1245">
            <v>0</v>
          </cell>
        </row>
        <row r="1246">
          <cell r="A1246" t="str">
            <v>42824</v>
          </cell>
          <cell r="B1246" t="str">
            <v>AMORT EXP 2011 BONDS</v>
          </cell>
          <cell r="C1246">
            <v>2557.67</v>
          </cell>
          <cell r="D1246">
            <v>15346.02</v>
          </cell>
        </row>
        <row r="1247">
          <cell r="A1247" t="str">
            <v>42825</v>
          </cell>
          <cell r="B1247" t="str">
            <v>AMORT EXP 2012 BONDS</v>
          </cell>
          <cell r="C1247">
            <v>8795.7099999999991</v>
          </cell>
          <cell r="D1247">
            <v>54030.78</v>
          </cell>
        </row>
        <row r="1248">
          <cell r="A1248" t="str">
            <v>42826</v>
          </cell>
          <cell r="B1248" t="str">
            <v>AMORT EXP 2002 BONDS</v>
          </cell>
          <cell r="C1248">
            <v>0</v>
          </cell>
          <cell r="D1248">
            <v>0</v>
          </cell>
        </row>
        <row r="1249">
          <cell r="A1249" t="str">
            <v>42827</v>
          </cell>
          <cell r="B1249" t="str">
            <v>AMORT EXP 2021 BONDS</v>
          </cell>
          <cell r="C1249">
            <v>467.85</v>
          </cell>
          <cell r="D1249">
            <v>2807.1</v>
          </cell>
        </row>
        <row r="1250">
          <cell r="A1250" t="str">
            <v>42828</v>
          </cell>
          <cell r="B1250" t="str">
            <v>AMORT EXP 2021 BONDS</v>
          </cell>
          <cell r="C1250">
            <v>3266.81</v>
          </cell>
          <cell r="D1250">
            <v>19600.86</v>
          </cell>
        </row>
        <row r="1251">
          <cell r="A1251" t="str">
            <v>42829</v>
          </cell>
          <cell r="B1251" t="str">
            <v>AMORT EXP 2022 BONDS</v>
          </cell>
          <cell r="C1251">
            <v>15689.13</v>
          </cell>
          <cell r="D1251">
            <v>94134.78</v>
          </cell>
        </row>
        <row r="1252">
          <cell r="A1252" t="str">
            <v>42830</v>
          </cell>
          <cell r="B1252" t="str">
            <v>AMORT EXP 2022 BONDS</v>
          </cell>
          <cell r="C1252">
            <v>3932.13</v>
          </cell>
          <cell r="D1252">
            <v>23592.78</v>
          </cell>
        </row>
        <row r="1253">
          <cell r="A1253" t="str">
            <v>42831</v>
          </cell>
          <cell r="B1253" t="str">
            <v>AMORT EXP 2025 BONDS</v>
          </cell>
          <cell r="C1253">
            <v>6878.09</v>
          </cell>
          <cell r="D1253">
            <v>39257.25</v>
          </cell>
        </row>
        <row r="1254">
          <cell r="A1254" t="str">
            <v>42833</v>
          </cell>
          <cell r="B1254" t="str">
            <v>AMORT EXP 2022 BONDS</v>
          </cell>
          <cell r="C1254">
            <v>7511.63</v>
          </cell>
          <cell r="D1254">
            <v>36297.46</v>
          </cell>
        </row>
        <row r="1255">
          <cell r="A1255" t="str">
            <v>42836</v>
          </cell>
          <cell r="B1255" t="str">
            <v>AMORT EXP 2020 BONDS</v>
          </cell>
          <cell r="C1255">
            <v>3128.29</v>
          </cell>
          <cell r="D1255">
            <v>17990.2</v>
          </cell>
        </row>
        <row r="1256">
          <cell r="A1256" t="str">
            <v>42837</v>
          </cell>
          <cell r="B1256" t="str">
            <v>AMORT EXP 2030 BONDS</v>
          </cell>
          <cell r="C1256">
            <v>1780.13</v>
          </cell>
          <cell r="D1256">
            <v>10680.78</v>
          </cell>
        </row>
        <row r="1257">
          <cell r="A1257" t="str">
            <v>42838</v>
          </cell>
          <cell r="B1257" t="str">
            <v>AMORT DISCOUNT 2022 BONDS</v>
          </cell>
          <cell r="C1257">
            <v>10077.08</v>
          </cell>
          <cell r="D1257">
            <v>60462.48</v>
          </cell>
        </row>
        <row r="1258">
          <cell r="A1258" t="str">
            <v>42839</v>
          </cell>
          <cell r="B1258" t="str">
            <v>AMORT EXP 2018 BONDS</v>
          </cell>
          <cell r="C1258">
            <v>7332.5</v>
          </cell>
          <cell r="D1258">
            <v>41882.629999999997</v>
          </cell>
        </row>
        <row r="1259">
          <cell r="A1259" t="str">
            <v>42841</v>
          </cell>
          <cell r="B1259" t="str">
            <v>AMORT EXP 2034 BONDS</v>
          </cell>
          <cell r="C1259">
            <v>13390.84</v>
          </cell>
          <cell r="D1259">
            <v>80345.039999999994</v>
          </cell>
        </row>
        <row r="1260">
          <cell r="A1260" t="str">
            <v>42842</v>
          </cell>
          <cell r="B1260" t="str">
            <v>AMORT EXP 2000 BONDS</v>
          </cell>
          <cell r="C1260">
            <v>0</v>
          </cell>
          <cell r="D1260">
            <v>0</v>
          </cell>
        </row>
        <row r="1261">
          <cell r="A1261" t="str">
            <v>42843</v>
          </cell>
          <cell r="B1261" t="str">
            <v>AMORT EXP 2003 BONDS</v>
          </cell>
          <cell r="C1261">
            <v>0</v>
          </cell>
          <cell r="D1261">
            <v>0</v>
          </cell>
        </row>
        <row r="1262">
          <cell r="A1262" t="str">
            <v>42844</v>
          </cell>
          <cell r="B1262" t="str">
            <v>AMORT EXP 2001 BONDS.</v>
          </cell>
          <cell r="C1262">
            <v>3780.16</v>
          </cell>
          <cell r="D1262">
            <v>22680.959999999999</v>
          </cell>
        </row>
        <row r="1263">
          <cell r="A1263" t="str">
            <v>42845</v>
          </cell>
          <cell r="B1263" t="str">
            <v>AMORT EXP 2002 BONDS</v>
          </cell>
          <cell r="C1263">
            <v>0</v>
          </cell>
          <cell r="D1263">
            <v>0</v>
          </cell>
        </row>
        <row r="1264">
          <cell r="A1264" t="str">
            <v>42846</v>
          </cell>
          <cell r="B1264" t="str">
            <v>AMORT EXP 2012 BONDS</v>
          </cell>
          <cell r="C1264">
            <v>18119.189999999999</v>
          </cell>
          <cell r="D1264">
            <v>108715.14</v>
          </cell>
        </row>
        <row r="1265">
          <cell r="A1265" t="str">
            <v>42847</v>
          </cell>
          <cell r="B1265" t="str">
            <v>AMORT FEES/EXP 2013 BONDS</v>
          </cell>
          <cell r="C1265">
            <v>4422.05</v>
          </cell>
          <cell r="D1265">
            <v>26532.3</v>
          </cell>
        </row>
        <row r="1266">
          <cell r="A1266" t="str">
            <v>42848</v>
          </cell>
          <cell r="B1266" t="str">
            <v>AMORT FEES/EXP 2023 BONDS</v>
          </cell>
          <cell r="C1266">
            <v>7548.13</v>
          </cell>
          <cell r="D1266">
            <v>45288.78</v>
          </cell>
        </row>
        <row r="1267">
          <cell r="A1267" t="str">
            <v>42849</v>
          </cell>
          <cell r="B1267" t="str">
            <v>AMORT FEES/EXP 2012 BONDS</v>
          </cell>
          <cell r="C1267">
            <v>267086.40000000002</v>
          </cell>
          <cell r="D1267">
            <v>1603895.8</v>
          </cell>
        </row>
        <row r="1268">
          <cell r="A1268" t="str">
            <v>42850</v>
          </cell>
          <cell r="B1268" t="str">
            <v>AMORT FEES/EXP 2007 BONDS</v>
          </cell>
          <cell r="C1268">
            <v>22171.5</v>
          </cell>
          <cell r="D1268">
            <v>134071.75</v>
          </cell>
        </row>
        <row r="1269">
          <cell r="A1269" t="str">
            <v>42851</v>
          </cell>
          <cell r="B1269" t="str">
            <v>AMORT FEES/EXP 2016 SENIOR NO</v>
          </cell>
          <cell r="C1269">
            <v>12467.89</v>
          </cell>
          <cell r="D1269">
            <v>74807.34</v>
          </cell>
        </row>
        <row r="1270">
          <cell r="A1270" t="str">
            <v>428</v>
          </cell>
          <cell r="B1270" t="str">
            <v>ACCOUNT TOTAL</v>
          </cell>
          <cell r="C1270">
            <v>439117.74</v>
          </cell>
          <cell r="D1270">
            <v>2625623.0699999998</v>
          </cell>
        </row>
        <row r="1271">
          <cell r="A1271" t="str">
            <v>42911</v>
          </cell>
          <cell r="B1271" t="str">
            <v>AMORT GAIN 2007 BONDS.</v>
          </cell>
          <cell r="C1271">
            <v>-169</v>
          </cell>
          <cell r="D1271">
            <v>-1014</v>
          </cell>
        </row>
        <row r="1272">
          <cell r="A1272" t="str">
            <v>42944</v>
          </cell>
          <cell r="B1272" t="str">
            <v>AMORT PREM 2001 BONDS.</v>
          </cell>
          <cell r="C1272">
            <v>0</v>
          </cell>
          <cell r="D1272">
            <v>0</v>
          </cell>
        </row>
        <row r="1273">
          <cell r="A1273" t="str">
            <v>42945</v>
          </cell>
          <cell r="B1273" t="str">
            <v>AMORT EXP 2002 BONDS</v>
          </cell>
          <cell r="C1273">
            <v>0</v>
          </cell>
          <cell r="D1273">
            <v>0</v>
          </cell>
        </row>
        <row r="1274">
          <cell r="A1274" t="str">
            <v>42946</v>
          </cell>
          <cell r="B1274" t="str">
            <v>AMORT PREM 2013 BONDS</v>
          </cell>
          <cell r="C1274">
            <v>-7859.23</v>
          </cell>
          <cell r="D1274">
            <v>-47155.38</v>
          </cell>
        </row>
        <row r="1275">
          <cell r="A1275" t="str">
            <v>429</v>
          </cell>
          <cell r="B1275" t="str">
            <v>ACCOUNT TOTAL</v>
          </cell>
          <cell r="C1275">
            <v>-8028.23</v>
          </cell>
          <cell r="D1275">
            <v>-48169.38</v>
          </cell>
        </row>
        <row r="1276">
          <cell r="A1276" t="str">
            <v>43002</v>
          </cell>
          <cell r="B1276" t="str">
            <v>INTEREST EXPENSE - ASSOCIATED</v>
          </cell>
          <cell r="C1276">
            <v>0</v>
          </cell>
          <cell r="D1276">
            <v>3382.39</v>
          </cell>
        </row>
        <row r="1277">
          <cell r="A1277" t="str">
            <v>430</v>
          </cell>
          <cell r="B1277" t="str">
            <v>ACCOUNT TOTAL</v>
          </cell>
          <cell r="C1277">
            <v>0</v>
          </cell>
          <cell r="D1277">
            <v>3382.39</v>
          </cell>
        </row>
        <row r="1278">
          <cell r="A1278" t="str">
            <v>43101</v>
          </cell>
          <cell r="B1278" t="str">
            <v>OTHER INTRST EXP CUST DEPOSIT</v>
          </cell>
          <cell r="C1278">
            <v>390190.33</v>
          </cell>
          <cell r="D1278">
            <v>2211346.5699999998</v>
          </cell>
        </row>
        <row r="1279">
          <cell r="A1279" t="str">
            <v>43102</v>
          </cell>
          <cell r="B1279" t="str">
            <v>OTHER INTRST EXP FED INCOME T</v>
          </cell>
          <cell r="C1279">
            <v>0</v>
          </cell>
          <cell r="D1279">
            <v>0</v>
          </cell>
        </row>
        <row r="1280">
          <cell r="A1280" t="str">
            <v>43104</v>
          </cell>
          <cell r="B1280" t="str">
            <v>OTHER INTEREST EXP COMM PAPER</v>
          </cell>
          <cell r="C1280">
            <v>0</v>
          </cell>
          <cell r="D1280">
            <v>0</v>
          </cell>
        </row>
        <row r="1281">
          <cell r="A1281" t="str">
            <v>43106</v>
          </cell>
          <cell r="B1281" t="str">
            <v>INT EXP STATE INCOME TAX.</v>
          </cell>
          <cell r="C1281">
            <v>0</v>
          </cell>
          <cell r="D1281">
            <v>0</v>
          </cell>
        </row>
        <row r="1282">
          <cell r="A1282" t="str">
            <v>43131</v>
          </cell>
          <cell r="B1282" t="str">
            <v>INT EXP ON DEF FUEL</v>
          </cell>
          <cell r="C1282">
            <v>0</v>
          </cell>
          <cell r="D1282">
            <v>0</v>
          </cell>
        </row>
        <row r="1283">
          <cell r="A1283" t="str">
            <v>43133</v>
          </cell>
          <cell r="B1283" t="str">
            <v>INT EXP ON DEF CAPACITY</v>
          </cell>
          <cell r="C1283">
            <v>0</v>
          </cell>
          <cell r="D1283">
            <v>0</v>
          </cell>
        </row>
        <row r="1284">
          <cell r="A1284" t="str">
            <v>43135</v>
          </cell>
          <cell r="B1284" t="str">
            <v>INT EXP ON DEF WHSL FUEL</v>
          </cell>
          <cell r="C1284">
            <v>-290</v>
          </cell>
          <cell r="D1284">
            <v>-26</v>
          </cell>
        </row>
        <row r="1285">
          <cell r="A1285" t="str">
            <v>43137</v>
          </cell>
          <cell r="B1285" t="str">
            <v>INT EXP ON DEF ECRC</v>
          </cell>
          <cell r="C1285">
            <v>0</v>
          </cell>
          <cell r="D1285">
            <v>0</v>
          </cell>
        </row>
        <row r="1286">
          <cell r="A1286" t="str">
            <v>43186</v>
          </cell>
          <cell r="B1286" t="str">
            <v>INT ON REVENUE REFUND</v>
          </cell>
          <cell r="C1286">
            <v>0</v>
          </cell>
          <cell r="D1286">
            <v>0</v>
          </cell>
        </row>
        <row r="1287">
          <cell r="A1287" t="str">
            <v>43189</v>
          </cell>
          <cell r="B1287" t="str">
            <v>INTEREST ON DEF REVENUE 1999</v>
          </cell>
          <cell r="C1287">
            <v>0</v>
          </cell>
          <cell r="D1287">
            <v>0</v>
          </cell>
        </row>
        <row r="1288">
          <cell r="A1288" t="str">
            <v>43190</v>
          </cell>
          <cell r="B1288" t="str">
            <v>INT EXP ON BASE RATE LOAN</v>
          </cell>
          <cell r="C1288">
            <v>3319.67</v>
          </cell>
          <cell r="D1288">
            <v>22445.35</v>
          </cell>
        </row>
        <row r="1289">
          <cell r="A1289" t="str">
            <v>43191</v>
          </cell>
          <cell r="B1289" t="str">
            <v>INT EXP ON LIBOR LOAN</v>
          </cell>
          <cell r="C1289">
            <v>-25411.66</v>
          </cell>
          <cell r="D1289">
            <v>367088.34</v>
          </cell>
        </row>
        <row r="1290">
          <cell r="A1290" t="str">
            <v>43192</v>
          </cell>
          <cell r="B1290" t="str">
            <v>LINE OF CREDIT EXPENSES</v>
          </cell>
          <cell r="C1290">
            <v>111198.15</v>
          </cell>
          <cell r="D1290">
            <v>446420.3</v>
          </cell>
        </row>
        <row r="1291">
          <cell r="A1291" t="str">
            <v>43199</v>
          </cell>
          <cell r="B1291" t="str">
            <v>MISC OTHER INTEREST EXPENSE</v>
          </cell>
          <cell r="C1291">
            <v>118802</v>
          </cell>
          <cell r="D1291">
            <v>579213.46</v>
          </cell>
        </row>
        <row r="1292">
          <cell r="A1292" t="str">
            <v>431</v>
          </cell>
          <cell r="B1292" t="str">
            <v>ACCOUNT TOTAL</v>
          </cell>
          <cell r="C1292">
            <v>597808.49</v>
          </cell>
          <cell r="D1292">
            <v>3626488.02</v>
          </cell>
        </row>
        <row r="1293">
          <cell r="A1293" t="str">
            <v>43201</v>
          </cell>
          <cell r="B1293" t="str">
            <v>ALOW BOR FNDS USD DUR CONST C</v>
          </cell>
          <cell r="C1293">
            <v>0</v>
          </cell>
          <cell r="D1293">
            <v>-277390.65999999997</v>
          </cell>
        </row>
        <row r="1294">
          <cell r="A1294" t="str">
            <v>432</v>
          </cell>
          <cell r="B1294" t="str">
            <v>ACCOUNT TOTAL</v>
          </cell>
          <cell r="C1294">
            <v>0</v>
          </cell>
          <cell r="D1294">
            <v>-277390.65999999997</v>
          </cell>
        </row>
        <row r="1295">
          <cell r="A1295" t="str">
            <v>43901</v>
          </cell>
          <cell r="B1295" t="str">
            <v>ADJUSTMENTS TO RET EARNINGS</v>
          </cell>
          <cell r="C1295">
            <v>0</v>
          </cell>
          <cell r="D1295">
            <v>0</v>
          </cell>
        </row>
        <row r="1296">
          <cell r="A1296" t="str">
            <v>439</v>
          </cell>
          <cell r="B1296" t="str">
            <v>ACCOUNT TOTAL</v>
          </cell>
          <cell r="C1296">
            <v>0</v>
          </cell>
          <cell r="D1296">
            <v>0</v>
          </cell>
        </row>
        <row r="1297">
          <cell r="A1297" t="str">
            <v>44002</v>
          </cell>
          <cell r="B1297" t="str">
            <v>RESIDENTIAL BASE REVENUE.</v>
          </cell>
          <cell r="C1297">
            <v>-41286939.299999997</v>
          </cell>
          <cell r="D1297">
            <v>-194334413.38</v>
          </cell>
        </row>
        <row r="1298">
          <cell r="A1298" t="str">
            <v>44004</v>
          </cell>
          <cell r="B1298" t="str">
            <v>RESIDENTIAL SALES FUEL ADJ</v>
          </cell>
          <cell r="C1298">
            <v>-33053440.879999999</v>
          </cell>
          <cell r="D1298">
            <v>-149966904.13</v>
          </cell>
        </row>
        <row r="1299">
          <cell r="A1299" t="str">
            <v>44005</v>
          </cell>
          <cell r="B1299" t="str">
            <v>RESIDENTIAL CAPACITY REVENUE.</v>
          </cell>
          <cell r="C1299">
            <v>-2238079.5499999998</v>
          </cell>
          <cell r="D1299">
            <v>-10150631.82</v>
          </cell>
        </row>
        <row r="1300">
          <cell r="A1300" t="str">
            <v>44006</v>
          </cell>
          <cell r="B1300" t="str">
            <v>RESIDENTIAL CONSERVATION REVE</v>
          </cell>
          <cell r="C1300">
            <v>-930773.27</v>
          </cell>
          <cell r="D1300">
            <v>-4221930.8</v>
          </cell>
        </row>
        <row r="1301">
          <cell r="A1301" t="str">
            <v>44007</v>
          </cell>
          <cell r="B1301" t="str">
            <v>RESIDENTIAL ENVIRONMENTAL REV</v>
          </cell>
          <cell r="C1301">
            <v>-1208422.8600000001</v>
          </cell>
          <cell r="D1301">
            <v>-5482765.6100000003</v>
          </cell>
        </row>
        <row r="1302">
          <cell r="A1302" t="str">
            <v>44008</v>
          </cell>
          <cell r="B1302" t="str">
            <v>RESIDENTIAL FRANCHISE REVENUE</v>
          </cell>
          <cell r="C1302">
            <v>-1265450.6399999999</v>
          </cell>
          <cell r="D1302">
            <v>-5825230.8700000001</v>
          </cell>
        </row>
        <row r="1303">
          <cell r="A1303" t="str">
            <v>44009</v>
          </cell>
          <cell r="B1303" t="str">
            <v>RESIDENTIAL GROSS RECEIPTS TA</v>
          </cell>
          <cell r="C1303">
            <v>-1994701.56</v>
          </cell>
          <cell r="D1303">
            <v>-9180003.4100000001</v>
          </cell>
        </row>
        <row r="1304">
          <cell r="A1304" t="str">
            <v>440</v>
          </cell>
          <cell r="B1304" t="str">
            <v>ACCOUNT TOTAL</v>
          </cell>
          <cell r="C1304">
            <v>-81977808.060000002</v>
          </cell>
          <cell r="D1304">
            <v>-379161880.01999998</v>
          </cell>
        </row>
        <row r="1305">
          <cell r="A1305" t="str">
            <v>44200</v>
          </cell>
          <cell r="B1305" t="str">
            <v>COMMERCIAL SM OPT BILLING PRO</v>
          </cell>
          <cell r="C1305">
            <v>0</v>
          </cell>
          <cell r="D1305">
            <v>0</v>
          </cell>
        </row>
        <row r="1306">
          <cell r="A1306" t="str">
            <v>44202</v>
          </cell>
          <cell r="B1306" t="str">
            <v>COMMERCIAL SMALL BASE REVENUE</v>
          </cell>
          <cell r="C1306">
            <v>-5604467.5</v>
          </cell>
          <cell r="D1306">
            <v>-28779281.789999999</v>
          </cell>
        </row>
        <row r="1307">
          <cell r="A1307" t="str">
            <v>44204</v>
          </cell>
          <cell r="B1307" t="str">
            <v>COMMERCIAL SALES SM FUEL ADJ</v>
          </cell>
          <cell r="C1307">
            <v>-3783836.2</v>
          </cell>
          <cell r="D1307">
            <v>-18333646.109999999</v>
          </cell>
        </row>
        <row r="1308">
          <cell r="A1308" t="str">
            <v>44205</v>
          </cell>
          <cell r="B1308" t="str">
            <v>COMMERCIAL SMALL CAPACITY REV</v>
          </cell>
          <cell r="C1308">
            <v>-224693.79</v>
          </cell>
          <cell r="D1308">
            <v>-1077246.1599999999</v>
          </cell>
        </row>
        <row r="1309">
          <cell r="A1309" t="str">
            <v>44206</v>
          </cell>
          <cell r="B1309" t="str">
            <v>COMMERCIAL SMALL CONSERVATION</v>
          </cell>
          <cell r="C1309">
            <v>-97094.5</v>
          </cell>
          <cell r="D1309">
            <v>-467071</v>
          </cell>
        </row>
        <row r="1310">
          <cell r="A1310" t="str">
            <v>44207</v>
          </cell>
          <cell r="B1310" t="str">
            <v>COMMERCIAL SMALL ENVIRONMENTA</v>
          </cell>
          <cell r="C1310">
            <v>-139003.59</v>
          </cell>
          <cell r="D1310">
            <v>-674036.41</v>
          </cell>
        </row>
        <row r="1311">
          <cell r="A1311" t="str">
            <v>44208</v>
          </cell>
          <cell r="B1311" t="str">
            <v>COMMERCIAL SMALL FRANCHISE RE</v>
          </cell>
          <cell r="C1311">
            <v>-211688</v>
          </cell>
          <cell r="D1311">
            <v>-1029103.44</v>
          </cell>
        </row>
        <row r="1312">
          <cell r="A1312" t="str">
            <v>44209</v>
          </cell>
          <cell r="B1312" t="str">
            <v>COMMERCIAL SMALL GROSS RECEIP</v>
          </cell>
          <cell r="C1312">
            <v>-224027.73</v>
          </cell>
          <cell r="D1312">
            <v>-1093927.76</v>
          </cell>
        </row>
        <row r="1313">
          <cell r="A1313" t="str">
            <v>44210</v>
          </cell>
          <cell r="B1313" t="str">
            <v>COMMERCIAL LG OPT BILLING PRO</v>
          </cell>
          <cell r="C1313">
            <v>-5070.45</v>
          </cell>
          <cell r="D1313">
            <v>-5300.39</v>
          </cell>
        </row>
        <row r="1314">
          <cell r="A1314" t="str">
            <v>44212</v>
          </cell>
          <cell r="B1314" t="str">
            <v>COMMERCIAL LARGE BASE REVENUE</v>
          </cell>
          <cell r="C1314">
            <v>-14377871.710000001</v>
          </cell>
          <cell r="D1314">
            <v>-76502611.459999993</v>
          </cell>
        </row>
        <row r="1315">
          <cell r="A1315" t="str">
            <v>44214</v>
          </cell>
          <cell r="B1315" t="str">
            <v>COMMERCIAL SALES LG FUEL ADJ</v>
          </cell>
          <cell r="C1315">
            <v>-17787220.059999999</v>
          </cell>
          <cell r="D1315">
            <v>-91247888.930000007</v>
          </cell>
        </row>
        <row r="1316">
          <cell r="A1316" t="str">
            <v>44215</v>
          </cell>
          <cell r="B1316" t="str">
            <v>COMMERCIAL LARGE CAPACITY REV</v>
          </cell>
          <cell r="C1316">
            <v>-924538.74</v>
          </cell>
          <cell r="D1316">
            <v>-4746408.34</v>
          </cell>
        </row>
        <row r="1317">
          <cell r="A1317" t="str">
            <v>44216</v>
          </cell>
          <cell r="B1317" t="str">
            <v>COMMERCIAL LARGE CONSERVATION</v>
          </cell>
          <cell r="C1317">
            <v>-411073.66</v>
          </cell>
          <cell r="D1317">
            <v>-2112750.1</v>
          </cell>
        </row>
        <row r="1318">
          <cell r="A1318" t="str">
            <v>44217</v>
          </cell>
          <cell r="B1318" t="str">
            <v>COMMERCIAL LARGE ENVIRONMENTA</v>
          </cell>
          <cell r="C1318">
            <v>-651039.89</v>
          </cell>
          <cell r="D1318">
            <v>-3347698.11</v>
          </cell>
        </row>
        <row r="1319">
          <cell r="A1319" t="str">
            <v>44218</v>
          </cell>
          <cell r="B1319" t="str">
            <v>COMMERCIAL LARGE FRANCHISE RE</v>
          </cell>
          <cell r="C1319">
            <v>-919318.81</v>
          </cell>
          <cell r="D1319">
            <v>-4813137.34</v>
          </cell>
        </row>
        <row r="1320">
          <cell r="A1320" t="str">
            <v>44219</v>
          </cell>
          <cell r="B1320" t="str">
            <v>COMMERCIAL LARGE GROSS RECEIP</v>
          </cell>
          <cell r="C1320">
            <v>-874966.81</v>
          </cell>
          <cell r="D1320">
            <v>-4558611.5</v>
          </cell>
        </row>
        <row r="1321">
          <cell r="A1321" t="str">
            <v>44220</v>
          </cell>
          <cell r="B1321" t="str">
            <v>INDUST-PHOSP SM OPT BILL PROV</v>
          </cell>
          <cell r="C1321">
            <v>0</v>
          </cell>
          <cell r="D1321">
            <v>0</v>
          </cell>
        </row>
        <row r="1322">
          <cell r="A1322" t="str">
            <v>44222</v>
          </cell>
          <cell r="B1322" t="str">
            <v>INDUST-PHOSP SM BASE REVENUE.</v>
          </cell>
          <cell r="C1322">
            <v>-793.99</v>
          </cell>
          <cell r="D1322">
            <v>-4763.9399999999996</v>
          </cell>
        </row>
        <row r="1323">
          <cell r="A1323" t="str">
            <v>44224</v>
          </cell>
          <cell r="B1323" t="str">
            <v>INDUST-PHOSP SM FUEL REVENUE.</v>
          </cell>
          <cell r="C1323">
            <v>-273.39999999999998</v>
          </cell>
          <cell r="D1323">
            <v>-1640.4</v>
          </cell>
        </row>
        <row r="1324">
          <cell r="A1324" t="str">
            <v>44225</v>
          </cell>
          <cell r="B1324" t="str">
            <v>INDUST-PHOSP SM CAPACILTY REV</v>
          </cell>
          <cell r="C1324">
            <v>-7.82</v>
          </cell>
          <cell r="D1324">
            <v>-46.92</v>
          </cell>
        </row>
        <row r="1325">
          <cell r="A1325" t="str">
            <v>44226</v>
          </cell>
          <cell r="B1325" t="str">
            <v>INDUST-PHOSP SM CONSERVA REV.</v>
          </cell>
          <cell r="C1325">
            <v>-4.5999999999999996</v>
          </cell>
          <cell r="D1325">
            <v>-27.6</v>
          </cell>
        </row>
        <row r="1326">
          <cell r="A1326" t="str">
            <v>44227</v>
          </cell>
          <cell r="B1326" t="str">
            <v>INDUST-PHOSP SM ENVIRON REV.</v>
          </cell>
          <cell r="C1326">
            <v>-10.58</v>
          </cell>
          <cell r="D1326">
            <v>-63.48</v>
          </cell>
        </row>
        <row r="1327">
          <cell r="A1327" t="str">
            <v>44228</v>
          </cell>
          <cell r="B1327" t="str">
            <v>INDUST-PHOSP SM FRANCHISE REV</v>
          </cell>
          <cell r="C1327">
            <v>0</v>
          </cell>
          <cell r="D1327">
            <v>0</v>
          </cell>
        </row>
        <row r="1328">
          <cell r="A1328" t="str">
            <v>44229</v>
          </cell>
          <cell r="B1328" t="str">
            <v>INDUST-PHOSP SM GRS RECPT TAX</v>
          </cell>
          <cell r="C1328">
            <v>-11.5</v>
          </cell>
          <cell r="D1328">
            <v>-69</v>
          </cell>
        </row>
        <row r="1329">
          <cell r="A1329" t="str">
            <v>44230</v>
          </cell>
          <cell r="B1329" t="str">
            <v>INDUST-PHOSP LG OPT BILL PROV</v>
          </cell>
          <cell r="C1329">
            <v>-63609.85</v>
          </cell>
          <cell r="D1329">
            <v>-67511.06</v>
          </cell>
        </row>
        <row r="1330">
          <cell r="A1330" t="str">
            <v>44232</v>
          </cell>
          <cell r="B1330" t="str">
            <v>INDUST-PHOSP LG BASE REVENUE.</v>
          </cell>
          <cell r="C1330">
            <v>-1622841.16</v>
          </cell>
          <cell r="D1330">
            <v>-9900439.3699999992</v>
          </cell>
        </row>
        <row r="1331">
          <cell r="A1331" t="str">
            <v>44234</v>
          </cell>
          <cell r="B1331" t="str">
            <v>INDUST-PHOPS LG FUEL REVENUE.</v>
          </cell>
          <cell r="C1331">
            <v>-3811110.91</v>
          </cell>
          <cell r="D1331">
            <v>-23288457.670000002</v>
          </cell>
        </row>
        <row r="1332">
          <cell r="A1332" t="str">
            <v>44235</v>
          </cell>
          <cell r="B1332" t="str">
            <v>INDUST-PHOSP LG CAPACITY REV.</v>
          </cell>
          <cell r="C1332">
            <v>-16497.16</v>
          </cell>
          <cell r="D1332">
            <v>-104205.12</v>
          </cell>
        </row>
        <row r="1333">
          <cell r="A1333" t="str">
            <v>44236</v>
          </cell>
          <cell r="B1333" t="str">
            <v>INDUST-PHOSP LG CONSERVA REV.</v>
          </cell>
          <cell r="C1333">
            <v>-28841.03</v>
          </cell>
          <cell r="D1333">
            <v>-182039.73</v>
          </cell>
        </row>
        <row r="1334">
          <cell r="A1334" t="str">
            <v>44237</v>
          </cell>
          <cell r="B1334" t="str">
            <v>INDUST-PHOSP LG ENVIRON REV.</v>
          </cell>
          <cell r="C1334">
            <v>-141082.76</v>
          </cell>
          <cell r="D1334">
            <v>-890338.43</v>
          </cell>
        </row>
        <row r="1335">
          <cell r="A1335" t="str">
            <v>44238</v>
          </cell>
          <cell r="B1335" t="str">
            <v>INDUST-PHOSP LG FRANCHISE REV</v>
          </cell>
          <cell r="C1335">
            <v>0</v>
          </cell>
          <cell r="D1335">
            <v>0</v>
          </cell>
        </row>
        <row r="1336">
          <cell r="A1336" t="str">
            <v>44239</v>
          </cell>
          <cell r="B1336" t="str">
            <v>INDUST-PHOSP LG GRS RECPT TAX</v>
          </cell>
          <cell r="C1336">
            <v>-145743.01</v>
          </cell>
          <cell r="D1336">
            <v>-880931.48</v>
          </cell>
        </row>
        <row r="1337">
          <cell r="A1337" t="str">
            <v>44240</v>
          </cell>
          <cell r="B1337" t="str">
            <v>INDUST-OTHER SM OPT BILL PROV</v>
          </cell>
          <cell r="C1337">
            <v>0</v>
          </cell>
          <cell r="D1337">
            <v>0</v>
          </cell>
        </row>
        <row r="1338">
          <cell r="A1338" t="str">
            <v>44242</v>
          </cell>
          <cell r="B1338" t="str">
            <v>INDUST-OTHER SM BASE REVENUE</v>
          </cell>
          <cell r="C1338">
            <v>-106549.27</v>
          </cell>
          <cell r="D1338">
            <v>-557648.06999999995</v>
          </cell>
        </row>
        <row r="1339">
          <cell r="A1339" t="str">
            <v>44244</v>
          </cell>
          <cell r="B1339" t="str">
            <v>INDUST-OTHER SM FUEL REV.</v>
          </cell>
          <cell r="C1339">
            <v>-76293.03</v>
          </cell>
          <cell r="D1339">
            <v>-382786.28</v>
          </cell>
        </row>
        <row r="1340">
          <cell r="A1340" t="str">
            <v>44245</v>
          </cell>
          <cell r="B1340" t="str">
            <v>INDUST-OTHER SM CAPACITY REV.</v>
          </cell>
          <cell r="C1340">
            <v>-4291.9399999999996</v>
          </cell>
          <cell r="D1340">
            <v>-21130.97</v>
          </cell>
        </row>
        <row r="1341">
          <cell r="A1341" t="str">
            <v>44246</v>
          </cell>
          <cell r="B1341" t="str">
            <v>INDUST-OTHER SM CONSERVA REV.</v>
          </cell>
          <cell r="C1341">
            <v>-1886.15</v>
          </cell>
          <cell r="D1341">
            <v>-9344.39</v>
          </cell>
        </row>
        <row r="1342">
          <cell r="A1342" t="str">
            <v>44247</v>
          </cell>
          <cell r="B1342" t="str">
            <v>INDUST-OTHER SM ENVIRON REV.</v>
          </cell>
          <cell r="C1342">
            <v>-2816.36</v>
          </cell>
          <cell r="D1342">
            <v>-14155.5</v>
          </cell>
        </row>
        <row r="1343">
          <cell r="A1343" t="str">
            <v>44248</v>
          </cell>
          <cell r="B1343" t="str">
            <v>INDUST-OTHER SM FRANCHISE REV</v>
          </cell>
          <cell r="C1343">
            <v>-4606.5600000000004</v>
          </cell>
          <cell r="D1343">
            <v>-22779.39</v>
          </cell>
        </row>
        <row r="1344">
          <cell r="A1344" t="str">
            <v>44249</v>
          </cell>
          <cell r="B1344" t="str">
            <v>INDUST-OTHER SM GRS RECPT TAX</v>
          </cell>
          <cell r="C1344">
            <v>-4270.84</v>
          </cell>
          <cell r="D1344">
            <v>-21355.88</v>
          </cell>
        </row>
        <row r="1345">
          <cell r="A1345" t="str">
            <v>44250</v>
          </cell>
          <cell r="B1345" t="str">
            <v>INDUST-OTHER LG OPT BILL PROV</v>
          </cell>
          <cell r="C1345">
            <v>-29633.69</v>
          </cell>
          <cell r="D1345">
            <v>-31015.18</v>
          </cell>
        </row>
        <row r="1346">
          <cell r="A1346" t="str">
            <v>44252</v>
          </cell>
          <cell r="B1346" t="str">
            <v>INDUST-OTHER LG BASE REVENUE</v>
          </cell>
          <cell r="C1346">
            <v>-3182744.29</v>
          </cell>
          <cell r="D1346">
            <v>-17779643.52</v>
          </cell>
        </row>
        <row r="1347">
          <cell r="A1347" t="str">
            <v>44254</v>
          </cell>
          <cell r="B1347" t="str">
            <v>INDUST-OTHER LG FUEL REV.</v>
          </cell>
          <cell r="C1347">
            <v>-4488383.51</v>
          </cell>
          <cell r="D1347">
            <v>-25141000.59</v>
          </cell>
        </row>
        <row r="1348">
          <cell r="A1348" t="str">
            <v>44255</v>
          </cell>
          <cell r="B1348" t="str">
            <v>INDUST-OTHER LG CAPACITY REV.</v>
          </cell>
          <cell r="C1348">
            <v>-174107.24</v>
          </cell>
          <cell r="D1348">
            <v>-954791.51</v>
          </cell>
        </row>
        <row r="1349">
          <cell r="A1349" t="str">
            <v>44256</v>
          </cell>
          <cell r="B1349" t="str">
            <v>INDUST-OTHER LG CONSERVA REV.</v>
          </cell>
          <cell r="C1349">
            <v>-84590.56</v>
          </cell>
          <cell r="D1349">
            <v>-467638.29</v>
          </cell>
        </row>
        <row r="1350">
          <cell r="A1350" t="str">
            <v>44257</v>
          </cell>
          <cell r="B1350" t="str">
            <v>INDUST-OTHER LG ENVIRON REV.</v>
          </cell>
          <cell r="C1350">
            <v>-164340.62</v>
          </cell>
          <cell r="D1350">
            <v>-923637.77</v>
          </cell>
        </row>
        <row r="1351">
          <cell r="A1351" t="str">
            <v>44258</v>
          </cell>
          <cell r="B1351" t="str">
            <v>INDUST-OTHER LG FRANCHISE REV</v>
          </cell>
          <cell r="C1351">
            <v>-225578.2</v>
          </cell>
          <cell r="D1351">
            <v>-1234396.06</v>
          </cell>
        </row>
        <row r="1352">
          <cell r="A1352" t="str">
            <v>44259</v>
          </cell>
          <cell r="B1352" t="str">
            <v>INDUST-OTHER LG GRS RECPT TAX</v>
          </cell>
          <cell r="C1352">
            <v>-208302.32</v>
          </cell>
          <cell r="D1352">
            <v>-1161610.51</v>
          </cell>
        </row>
        <row r="1353">
          <cell r="A1353" t="str">
            <v>442</v>
          </cell>
          <cell r="B1353" t="str">
            <v>ACCOUNT TOTAL</v>
          </cell>
          <cell r="C1353">
            <v>-60825133.789999999</v>
          </cell>
          <cell r="D1353">
            <v>-322832186.94999999</v>
          </cell>
        </row>
        <row r="1354">
          <cell r="A1354" t="str">
            <v>44401</v>
          </cell>
          <cell r="B1354" t="str">
            <v>PUB ST HIGH LGT BASE REVENUE.</v>
          </cell>
          <cell r="C1354">
            <v>-763982.15</v>
          </cell>
          <cell r="D1354">
            <v>-4583792.83</v>
          </cell>
        </row>
        <row r="1355">
          <cell r="A1355" t="str">
            <v>44403</v>
          </cell>
          <cell r="B1355" t="str">
            <v>PUBLIC STR &amp; HWY LTG FUEL ADJ</v>
          </cell>
          <cell r="C1355">
            <v>-170752.26</v>
          </cell>
          <cell r="D1355">
            <v>-1070231.3700000001</v>
          </cell>
        </row>
        <row r="1356">
          <cell r="A1356" t="str">
            <v>44405</v>
          </cell>
          <cell r="B1356" t="str">
            <v>PUB ST HIGH LTG CAPAC REV.</v>
          </cell>
          <cell r="C1356">
            <v>-5035.3500000000004</v>
          </cell>
          <cell r="D1356">
            <v>-31503.94</v>
          </cell>
        </row>
        <row r="1357">
          <cell r="A1357" t="str">
            <v>44406</v>
          </cell>
          <cell r="B1357" t="str">
            <v>PUB ST HIGH LIG CONSERVA REV.</v>
          </cell>
          <cell r="C1357">
            <v>-2911.82</v>
          </cell>
          <cell r="D1357">
            <v>-18200.7</v>
          </cell>
        </row>
        <row r="1358">
          <cell r="A1358" t="str">
            <v>44407</v>
          </cell>
          <cell r="B1358" t="str">
            <v>PUB ST HIGH LTG ENVIRON REV.</v>
          </cell>
          <cell r="C1358">
            <v>-6545.14</v>
          </cell>
          <cell r="D1358">
            <v>-41062.519999999997</v>
          </cell>
        </row>
        <row r="1359">
          <cell r="A1359" t="str">
            <v>44408</v>
          </cell>
          <cell r="B1359" t="str">
            <v>PUB ST HIGH LTG FRAN REV.</v>
          </cell>
          <cell r="C1359">
            <v>-19942.96</v>
          </cell>
          <cell r="D1359">
            <v>-120840.9</v>
          </cell>
        </row>
        <row r="1360">
          <cell r="A1360" t="str">
            <v>44409</v>
          </cell>
          <cell r="B1360" t="str">
            <v>PUB ST HIGH LTG GRS RECPT TAX</v>
          </cell>
          <cell r="C1360">
            <v>-7216.68</v>
          </cell>
          <cell r="D1360">
            <v>-45280.87</v>
          </cell>
        </row>
        <row r="1361">
          <cell r="A1361" t="str">
            <v>444</v>
          </cell>
          <cell r="B1361" t="str">
            <v>ACCOUNT TOTAL</v>
          </cell>
          <cell r="C1361">
            <v>-976386.36</v>
          </cell>
          <cell r="D1361">
            <v>-5910913.1299999999</v>
          </cell>
        </row>
        <row r="1362">
          <cell r="A1362" t="str">
            <v>44500</v>
          </cell>
          <cell r="B1362" t="str">
            <v>OTH SLS PUB AUTH OPT BILL PRO</v>
          </cell>
          <cell r="C1362">
            <v>-239.64</v>
          </cell>
          <cell r="D1362">
            <v>-255.59</v>
          </cell>
        </row>
        <row r="1363">
          <cell r="A1363" t="str">
            <v>44501</v>
          </cell>
          <cell r="B1363" t="str">
            <v>OTR SLS PUB AUTH BASE REVENUE</v>
          </cell>
          <cell r="C1363">
            <v>-4722018.21</v>
          </cell>
          <cell r="D1363">
            <v>-26526575.260000002</v>
          </cell>
        </row>
        <row r="1364">
          <cell r="A1364" t="str">
            <v>44503</v>
          </cell>
          <cell r="B1364" t="str">
            <v>OTHR SALES PUB AUTH FUEL ADJ</v>
          </cell>
          <cell r="C1364">
            <v>-5233932.91</v>
          </cell>
          <cell r="D1364">
            <v>-28393589.309999999</v>
          </cell>
        </row>
        <row r="1365">
          <cell r="A1365" t="str">
            <v>44505</v>
          </cell>
          <cell r="B1365" t="str">
            <v>OTR SLS PUB AUTH CAPAC REV.</v>
          </cell>
          <cell r="C1365">
            <v>-267241.15000000002</v>
          </cell>
          <cell r="D1365">
            <v>-1451259.26</v>
          </cell>
        </row>
        <row r="1366">
          <cell r="A1366" t="str">
            <v>44506</v>
          </cell>
          <cell r="B1366" t="str">
            <v>OTR SLS PUB AUTH CONSERVA REV</v>
          </cell>
          <cell r="C1366">
            <v>-118494.55</v>
          </cell>
          <cell r="D1366">
            <v>-648271.52</v>
          </cell>
        </row>
        <row r="1367">
          <cell r="A1367" t="str">
            <v>44507</v>
          </cell>
          <cell r="B1367" t="str">
            <v>OTR SLS PUB AUTH ENVIRON REV.</v>
          </cell>
          <cell r="C1367">
            <v>-192038.49</v>
          </cell>
          <cell r="D1367">
            <v>-1044526.99</v>
          </cell>
        </row>
        <row r="1368">
          <cell r="A1368" t="str">
            <v>44508</v>
          </cell>
          <cell r="B1368" t="str">
            <v>OTR SLS PUB AUTH FRAN REV.</v>
          </cell>
          <cell r="C1368">
            <v>-242617.87</v>
          </cell>
          <cell r="D1368">
            <v>-1330913.22</v>
          </cell>
        </row>
        <row r="1369">
          <cell r="A1369" t="str">
            <v>44509</v>
          </cell>
          <cell r="B1369" t="str">
            <v>OTR SLS PUB AUTH GRS RECPT TA</v>
          </cell>
          <cell r="C1369">
            <v>-262585.24</v>
          </cell>
          <cell r="D1369">
            <v>-1447783.06</v>
          </cell>
        </row>
        <row r="1370">
          <cell r="A1370" t="str">
            <v>445</v>
          </cell>
          <cell r="B1370" t="str">
            <v>ACCOUNT TOTAL</v>
          </cell>
          <cell r="C1370">
            <v>-11039168.060000001</v>
          </cell>
          <cell r="D1370">
            <v>-60843174.210000001</v>
          </cell>
        </row>
        <row r="1371">
          <cell r="A1371" t="str">
            <v>44701</v>
          </cell>
          <cell r="B1371" t="str">
            <v>RECOVERABLE SALES FOR RESALE</v>
          </cell>
          <cell r="C1371">
            <v>-156226.38</v>
          </cell>
          <cell r="D1371">
            <v>-2294678.87</v>
          </cell>
        </row>
        <row r="1372">
          <cell r="A1372" t="str">
            <v>44702</v>
          </cell>
          <cell r="B1372" t="str">
            <v>NON-RECOVBL SALES FOR RESALE</v>
          </cell>
          <cell r="C1372">
            <v>-3687.71</v>
          </cell>
          <cell r="D1372">
            <v>-171958.85</v>
          </cell>
        </row>
        <row r="1373">
          <cell r="A1373" t="str">
            <v>44703</v>
          </cell>
          <cell r="B1373" t="str">
            <v>RECOVERABLE SALES FOR RESALE</v>
          </cell>
          <cell r="C1373">
            <v>-3799.41</v>
          </cell>
          <cell r="D1373">
            <v>-64422.95</v>
          </cell>
        </row>
        <row r="1374">
          <cell r="A1374" t="str">
            <v>44704</v>
          </cell>
          <cell r="B1374" t="str">
            <v>NON-RECOVBL SALES FOR RESALE</v>
          </cell>
          <cell r="C1374">
            <v>-1464.74</v>
          </cell>
          <cell r="D1374">
            <v>-14846.44</v>
          </cell>
        </row>
        <row r="1375">
          <cell r="A1375" t="str">
            <v>44705</v>
          </cell>
          <cell r="B1375" t="str">
            <v>PT TO PT TRANS SERVICE</v>
          </cell>
          <cell r="C1375">
            <v>-2945.61</v>
          </cell>
          <cell r="D1375">
            <v>-91615.21</v>
          </cell>
        </row>
        <row r="1376">
          <cell r="A1376" t="str">
            <v>44706</v>
          </cell>
          <cell r="B1376" t="str">
            <v>PT TO PT TRANS SERVICE ANCILL</v>
          </cell>
          <cell r="C1376">
            <v>-51.7</v>
          </cell>
          <cell r="D1376">
            <v>-2885.4</v>
          </cell>
        </row>
        <row r="1377">
          <cell r="A1377" t="str">
            <v>44707</v>
          </cell>
          <cell r="B1377" t="str">
            <v>PT TO PT TRANS TARIFF-REACT P</v>
          </cell>
          <cell r="C1377">
            <v>-204.74</v>
          </cell>
          <cell r="D1377">
            <v>-5651.66</v>
          </cell>
        </row>
        <row r="1378">
          <cell r="A1378" t="str">
            <v>44710</v>
          </cell>
          <cell r="B1378" t="str">
            <v>UNUSED RESERVED-FIRM PT TO PT</v>
          </cell>
          <cell r="C1378">
            <v>0</v>
          </cell>
          <cell r="D1378">
            <v>0</v>
          </cell>
        </row>
        <row r="1379">
          <cell r="A1379" t="str">
            <v>44711</v>
          </cell>
          <cell r="B1379" t="str">
            <v>CAPACITY CONTRACT BB#4</v>
          </cell>
          <cell r="C1379">
            <v>0</v>
          </cell>
          <cell r="D1379">
            <v>0</v>
          </cell>
        </row>
        <row r="1380">
          <cell r="A1380" t="str">
            <v>44712</v>
          </cell>
          <cell r="B1380" t="str">
            <v>UNUSED RESERVED - FIRM REACTI</v>
          </cell>
          <cell r="C1380">
            <v>0</v>
          </cell>
          <cell r="D1380">
            <v>0</v>
          </cell>
        </row>
        <row r="1381">
          <cell r="A1381" t="str">
            <v>44713</v>
          </cell>
          <cell r="B1381" t="str">
            <v>O&amp;M CONTRACT BB#4</v>
          </cell>
          <cell r="C1381">
            <v>0</v>
          </cell>
          <cell r="D1381">
            <v>0</v>
          </cell>
        </row>
        <row r="1382">
          <cell r="A1382" t="str">
            <v>44715</v>
          </cell>
          <cell r="B1382" t="str">
            <v>UNUSED RESERVED-NONFIRM PT TO</v>
          </cell>
          <cell r="C1382">
            <v>0</v>
          </cell>
          <cell r="D1382">
            <v>0</v>
          </cell>
        </row>
        <row r="1383">
          <cell r="A1383" t="str">
            <v>44717</v>
          </cell>
          <cell r="B1383" t="str">
            <v>UNUSED RESERVED - NONFIRM REA</v>
          </cell>
          <cell r="C1383">
            <v>0</v>
          </cell>
          <cell r="D1383">
            <v>0</v>
          </cell>
        </row>
        <row r="1384">
          <cell r="A1384" t="str">
            <v>44720</v>
          </cell>
          <cell r="B1384" t="str">
            <v>SALES FOR RESALE - P/R</v>
          </cell>
          <cell r="C1384">
            <v>-3249343.27</v>
          </cell>
          <cell r="D1384">
            <v>-16986772.77</v>
          </cell>
        </row>
        <row r="1385">
          <cell r="A1385" t="str">
            <v>44731</v>
          </cell>
          <cell r="B1385" t="str">
            <v>FUEL - RETL BB4/HPP CONTRACT</v>
          </cell>
          <cell r="C1385">
            <v>0</v>
          </cell>
          <cell r="D1385">
            <v>0</v>
          </cell>
        </row>
        <row r="1386">
          <cell r="A1386" t="str">
            <v>44732</v>
          </cell>
          <cell r="B1386" t="str">
            <v>FUEL - WHSL BB4/HPP CONTRACT</v>
          </cell>
          <cell r="C1386">
            <v>0</v>
          </cell>
          <cell r="D1386">
            <v>0</v>
          </cell>
        </row>
        <row r="1387">
          <cell r="A1387" t="str">
            <v>44733</v>
          </cell>
          <cell r="B1387" t="str">
            <v>O&amp;M BB4/HPP CONTRACT</v>
          </cell>
          <cell r="C1387">
            <v>0</v>
          </cell>
          <cell r="D1387">
            <v>0</v>
          </cell>
        </row>
        <row r="1388">
          <cell r="A1388" t="str">
            <v>44734</v>
          </cell>
          <cell r="B1388" t="str">
            <v>CAPACITY BB4/HPP CONTRACT</v>
          </cell>
          <cell r="C1388">
            <v>0</v>
          </cell>
          <cell r="D1388">
            <v>0</v>
          </cell>
        </row>
        <row r="1389">
          <cell r="A1389" t="str">
            <v>44739</v>
          </cell>
          <cell r="B1389" t="str">
            <v>MKT BASED SALES</v>
          </cell>
          <cell r="C1389">
            <v>0</v>
          </cell>
          <cell r="D1389">
            <v>0</v>
          </cell>
        </row>
        <row r="1390">
          <cell r="A1390" t="str">
            <v>44741</v>
          </cell>
          <cell r="B1390" t="str">
            <v>FUEL-RETL BB STATION SALES</v>
          </cell>
          <cell r="C1390">
            <v>0</v>
          </cell>
          <cell r="D1390">
            <v>0</v>
          </cell>
        </row>
        <row r="1391">
          <cell r="A1391" t="str">
            <v>44742</v>
          </cell>
          <cell r="B1391" t="str">
            <v>FUEL-WHSL BB STATION SALES</v>
          </cell>
          <cell r="C1391">
            <v>0</v>
          </cell>
          <cell r="D1391">
            <v>0</v>
          </cell>
        </row>
        <row r="1392">
          <cell r="A1392" t="str">
            <v>44743</v>
          </cell>
          <cell r="B1392" t="str">
            <v>O&amp;M BB STATION SALES</v>
          </cell>
          <cell r="C1392">
            <v>0</v>
          </cell>
          <cell r="D1392">
            <v>0</v>
          </cell>
        </row>
        <row r="1393">
          <cell r="A1393" t="str">
            <v>44744</v>
          </cell>
          <cell r="B1393" t="str">
            <v>CAPACITY BB STATION SALES</v>
          </cell>
          <cell r="C1393">
            <v>0</v>
          </cell>
          <cell r="D1393">
            <v>0</v>
          </cell>
        </row>
        <row r="1394">
          <cell r="A1394" t="str">
            <v>44745</v>
          </cell>
          <cell r="B1394" t="str">
            <v>PT TO PT TRANS TARIFF-SRVC CH</v>
          </cell>
          <cell r="C1394">
            <v>0</v>
          </cell>
          <cell r="D1394">
            <v>0</v>
          </cell>
        </row>
        <row r="1395">
          <cell r="A1395" t="str">
            <v>44746</v>
          </cell>
          <cell r="B1395" t="str">
            <v>PT TO PT TRANS TARIFF-ANCILLA</v>
          </cell>
          <cell r="C1395">
            <v>0</v>
          </cell>
          <cell r="D1395">
            <v>0</v>
          </cell>
        </row>
        <row r="1396">
          <cell r="A1396" t="str">
            <v>44747</v>
          </cell>
          <cell r="B1396" t="str">
            <v>PT TO PT TRAN TARIFF-REACT PW</v>
          </cell>
          <cell r="C1396">
            <v>0</v>
          </cell>
          <cell r="D1396">
            <v>0</v>
          </cell>
        </row>
        <row r="1397">
          <cell r="A1397" t="str">
            <v>44753</v>
          </cell>
          <cell r="B1397" t="str">
            <v>SALES FOR RESALE FUEL/O&amp;M REV</v>
          </cell>
          <cell r="C1397">
            <v>0</v>
          </cell>
          <cell r="D1397">
            <v>0</v>
          </cell>
        </row>
        <row r="1398">
          <cell r="A1398" t="str">
            <v>44755</v>
          </cell>
          <cell r="B1398" t="str">
            <v>PT TO PT TRANS TARIFF-SERVICE</v>
          </cell>
          <cell r="C1398">
            <v>0</v>
          </cell>
          <cell r="D1398">
            <v>0</v>
          </cell>
        </row>
        <row r="1399">
          <cell r="A1399" t="str">
            <v>44756</v>
          </cell>
          <cell r="B1399" t="str">
            <v>PT TO PT TRANS TARIFF-ANCILLA</v>
          </cell>
          <cell r="C1399">
            <v>0</v>
          </cell>
          <cell r="D1399">
            <v>0</v>
          </cell>
        </row>
        <row r="1400">
          <cell r="A1400" t="str">
            <v>44757</v>
          </cell>
          <cell r="B1400" t="str">
            <v>PT TO PT TRANS TARIFF-REACTIV</v>
          </cell>
          <cell r="C1400">
            <v>0</v>
          </cell>
          <cell r="D1400">
            <v>0</v>
          </cell>
        </row>
        <row r="1401">
          <cell r="A1401" t="str">
            <v>447</v>
          </cell>
          <cell r="B1401" t="str">
            <v>ACCOUNT TOTAL</v>
          </cell>
          <cell r="C1401">
            <v>-3417723.56</v>
          </cell>
          <cell r="D1401">
            <v>-19632832.149999999</v>
          </cell>
        </row>
        <row r="1402">
          <cell r="A1402" t="str">
            <v>44901</v>
          </cell>
          <cell r="B1402" t="str">
            <v>PROVISION FOR RATE REFUNDS</v>
          </cell>
          <cell r="C1402">
            <v>0</v>
          </cell>
          <cell r="D1402">
            <v>0</v>
          </cell>
        </row>
        <row r="1403">
          <cell r="A1403" t="str">
            <v>449</v>
          </cell>
          <cell r="B1403" t="str">
            <v>ACCOUNT TOTAL</v>
          </cell>
          <cell r="C1403">
            <v>0</v>
          </cell>
          <cell r="D1403">
            <v>0</v>
          </cell>
        </row>
        <row r="1404">
          <cell r="A1404" t="str">
            <v>45100</v>
          </cell>
          <cell r="B1404" t="str">
            <v>MISC SERV REVENUE SERVICE CHG</v>
          </cell>
          <cell r="C1404">
            <v>-983834.21</v>
          </cell>
          <cell r="D1404">
            <v>-5511954.9800000004</v>
          </cell>
        </row>
        <row r="1405">
          <cell r="A1405" t="str">
            <v>451</v>
          </cell>
          <cell r="B1405" t="str">
            <v>ACCOUNT TOTAL</v>
          </cell>
          <cell r="C1405">
            <v>-983834.21</v>
          </cell>
          <cell r="D1405">
            <v>-5511954.9800000004</v>
          </cell>
        </row>
        <row r="1406">
          <cell r="A1406" t="str">
            <v>45400</v>
          </cell>
          <cell r="B1406" t="str">
            <v>RENT REVENUE-COMMERCIAL PROP</v>
          </cell>
          <cell r="C1406">
            <v>-3287.98</v>
          </cell>
          <cell r="D1406">
            <v>-272038.23</v>
          </cell>
        </row>
        <row r="1407">
          <cell r="A1407" t="str">
            <v>45401</v>
          </cell>
          <cell r="B1407" t="str">
            <v>RENT FROM ELECTRICAL EQUIPMEN</v>
          </cell>
          <cell r="C1407">
            <v>-14175.7</v>
          </cell>
          <cell r="D1407">
            <v>-102626.57</v>
          </cell>
        </row>
        <row r="1408">
          <cell r="A1408" t="str">
            <v>45402</v>
          </cell>
          <cell r="B1408" t="str">
            <v>RENT REVENUE AGRICULTURAL PRO</v>
          </cell>
          <cell r="C1408">
            <v>-5635</v>
          </cell>
          <cell r="D1408">
            <v>-23199.99</v>
          </cell>
        </row>
        <row r="1409">
          <cell r="A1409" t="str">
            <v>45403</v>
          </cell>
          <cell r="B1409" t="str">
            <v>RENT- POLE ATTACHMENTS</v>
          </cell>
          <cell r="C1409">
            <v>-380395.6</v>
          </cell>
          <cell r="D1409">
            <v>-2818269.65</v>
          </cell>
        </row>
        <row r="1410">
          <cell r="A1410" t="str">
            <v>45404</v>
          </cell>
          <cell r="B1410" t="str">
            <v>PLAZA MEETING ROOM RENTS</v>
          </cell>
          <cell r="C1410">
            <v>-1050</v>
          </cell>
          <cell r="D1410">
            <v>-7250</v>
          </cell>
        </row>
        <row r="1411">
          <cell r="A1411" t="str">
            <v>45405</v>
          </cell>
          <cell r="B1411" t="str">
            <v>TELECOMMUNICATIONS/METRO LINK</v>
          </cell>
          <cell r="C1411">
            <v>-264182.94</v>
          </cell>
          <cell r="D1411">
            <v>-1535263.2</v>
          </cell>
        </row>
        <row r="1412">
          <cell r="A1412" t="str">
            <v>45406</v>
          </cell>
          <cell r="B1412" t="str">
            <v>TELECOMM/METROLINK/POLE ATTAC</v>
          </cell>
          <cell r="C1412">
            <v>-6441.69</v>
          </cell>
          <cell r="D1412">
            <v>-9590.52</v>
          </cell>
        </row>
        <row r="1413">
          <cell r="A1413" t="str">
            <v>45407</v>
          </cell>
          <cell r="B1413" t="str">
            <v>RENTS-HOOKERS POINT DOCK</v>
          </cell>
          <cell r="C1413">
            <v>-5000</v>
          </cell>
          <cell r="D1413">
            <v>-70796</v>
          </cell>
        </row>
        <row r="1414">
          <cell r="A1414" t="str">
            <v>45410</v>
          </cell>
          <cell r="B1414" t="str">
            <v>RENTAL INCOME-AFFILIATES</v>
          </cell>
          <cell r="C1414">
            <v>-196849.06</v>
          </cell>
          <cell r="D1414">
            <v>-991126.92</v>
          </cell>
        </row>
        <row r="1415">
          <cell r="A1415" t="str">
            <v>454</v>
          </cell>
          <cell r="B1415" t="str">
            <v>ACCOUNT TOTAL</v>
          </cell>
          <cell r="C1415">
            <v>-877017.97</v>
          </cell>
          <cell r="D1415">
            <v>-5830161.0800000001</v>
          </cell>
        </row>
        <row r="1416">
          <cell r="A1416" t="str">
            <v>45510</v>
          </cell>
          <cell r="B1416" t="str">
            <v>RENTAL INCOME-DIVISIONS</v>
          </cell>
          <cell r="C1416">
            <v>-37888.06</v>
          </cell>
          <cell r="D1416">
            <v>-226267.65</v>
          </cell>
        </row>
        <row r="1417">
          <cell r="A1417" t="str">
            <v>455</v>
          </cell>
          <cell r="B1417" t="str">
            <v>ACCOUNT TOTAL</v>
          </cell>
          <cell r="C1417">
            <v>-37888.06</v>
          </cell>
          <cell r="D1417">
            <v>-226267.65</v>
          </cell>
        </row>
        <row r="1418">
          <cell r="A1418" t="str">
            <v>45601</v>
          </cell>
          <cell r="B1418" t="str">
            <v>OTHER ELEC REV OTH SALES, NET</v>
          </cell>
          <cell r="C1418">
            <v>-31262.41</v>
          </cell>
          <cell r="D1418">
            <v>-675920.29</v>
          </cell>
        </row>
        <row r="1419">
          <cell r="A1419" t="str">
            <v>45602</v>
          </cell>
          <cell r="B1419" t="str">
            <v>OTHR ELECT REVENUE STEAM SALE</v>
          </cell>
          <cell r="C1419">
            <v>0</v>
          </cell>
          <cell r="D1419">
            <v>0</v>
          </cell>
        </row>
        <row r="1420">
          <cell r="A1420" t="str">
            <v>45603</v>
          </cell>
          <cell r="B1420" t="str">
            <v>COMM/IND E S JOB ORDER REVENU</v>
          </cell>
          <cell r="C1420">
            <v>-33248.57</v>
          </cell>
          <cell r="D1420">
            <v>-103722.58</v>
          </cell>
        </row>
        <row r="1421">
          <cell r="A1421" t="str">
            <v>45604</v>
          </cell>
          <cell r="B1421" t="str">
            <v>OTHR ELEC REVENUE SALES TAX</v>
          </cell>
          <cell r="C1421">
            <v>-4557.78</v>
          </cell>
          <cell r="D1421">
            <v>-24876.74</v>
          </cell>
        </row>
        <row r="1422">
          <cell r="A1422" t="str">
            <v>45605</v>
          </cell>
          <cell r="B1422" t="str">
            <v>COSMOS-AFFIL REV-FIXED CAP</v>
          </cell>
          <cell r="C1422">
            <v>-47000</v>
          </cell>
          <cell r="D1422">
            <v>-282000</v>
          </cell>
        </row>
        <row r="1423">
          <cell r="A1423" t="str">
            <v>45606</v>
          </cell>
          <cell r="B1423" t="str">
            <v>COSMOS-DIVISIONS REV-FIXED CA</v>
          </cell>
          <cell r="C1423">
            <v>-19000</v>
          </cell>
          <cell r="D1423">
            <v>-114000</v>
          </cell>
        </row>
        <row r="1424">
          <cell r="A1424" t="str">
            <v>45607</v>
          </cell>
          <cell r="B1424" t="str">
            <v>REV-SALE OF TRAINING PROGRAMS</v>
          </cell>
          <cell r="C1424">
            <v>-25000</v>
          </cell>
          <cell r="D1424">
            <v>-75000</v>
          </cell>
        </row>
        <row r="1425">
          <cell r="A1425" t="str">
            <v>45609</v>
          </cell>
          <cell r="B1425" t="str">
            <v>OTHER REV-COMM &amp; IND AUDIT</v>
          </cell>
          <cell r="C1425">
            <v>0</v>
          </cell>
          <cell r="D1425">
            <v>-615</v>
          </cell>
        </row>
        <row r="1426">
          <cell r="A1426" t="str">
            <v>45610</v>
          </cell>
          <cell r="B1426" t="str">
            <v>OTH ELECTRIC REVENUE PARKING</v>
          </cell>
          <cell r="C1426">
            <v>-25956.97</v>
          </cell>
          <cell r="D1426">
            <v>-46790.32</v>
          </cell>
        </row>
        <row r="1427">
          <cell r="A1427" t="str">
            <v>45611</v>
          </cell>
          <cell r="B1427" t="str">
            <v>JOB ORDER REVENUES</v>
          </cell>
          <cell r="C1427">
            <v>-1662.98</v>
          </cell>
          <cell r="D1427">
            <v>-14450.14</v>
          </cell>
        </row>
        <row r="1428">
          <cell r="A1428" t="str">
            <v>45612</v>
          </cell>
          <cell r="B1428" t="str">
            <v>OTHER REVENUE-BERS-BLDG ENERG</v>
          </cell>
          <cell r="C1428">
            <v>0</v>
          </cell>
          <cell r="D1428">
            <v>-717.5</v>
          </cell>
        </row>
        <row r="1429">
          <cell r="A1429" t="str">
            <v>45614</v>
          </cell>
          <cell r="B1429" t="str">
            <v>WHEELING</v>
          </cell>
          <cell r="C1429">
            <v>-286621.09000000003</v>
          </cell>
          <cell r="D1429">
            <v>-1473026.66</v>
          </cell>
        </row>
        <row r="1430">
          <cell r="A1430" t="str">
            <v>45615</v>
          </cell>
          <cell r="B1430" t="str">
            <v>REV-MAINT COGEN TRANS LINES</v>
          </cell>
          <cell r="C1430">
            <v>-49378.46</v>
          </cell>
          <cell r="D1430">
            <v>-298103.90999999997</v>
          </cell>
        </row>
        <row r="1431">
          <cell r="A1431" t="str">
            <v>45621</v>
          </cell>
          <cell r="B1431" t="str">
            <v>TELECOM./METRO LINK/J.O.</v>
          </cell>
          <cell r="C1431">
            <v>0</v>
          </cell>
          <cell r="D1431">
            <v>-94570.22</v>
          </cell>
        </row>
        <row r="1432">
          <cell r="A1432" t="str">
            <v>45623</v>
          </cell>
          <cell r="B1432" t="str">
            <v>REV - BB4 GYPSUM SALES</v>
          </cell>
          <cell r="C1432">
            <v>-254972.89</v>
          </cell>
          <cell r="D1432">
            <v>-909220.1</v>
          </cell>
        </row>
        <row r="1433">
          <cell r="A1433" t="str">
            <v>45624</v>
          </cell>
          <cell r="B1433" t="str">
            <v>REV - POLK SULFURIC ACID SALE</v>
          </cell>
          <cell r="C1433">
            <v>-110701.06</v>
          </cell>
          <cell r="D1433">
            <v>-610226.73</v>
          </cell>
        </row>
        <row r="1434">
          <cell r="A1434" t="str">
            <v>45625</v>
          </cell>
          <cell r="B1434" t="str">
            <v>REVENUE - GREEN POWER PROGRAM</v>
          </cell>
          <cell r="C1434">
            <v>-2185</v>
          </cell>
          <cell r="D1434">
            <v>-10351.06</v>
          </cell>
        </row>
        <row r="1435">
          <cell r="A1435" t="str">
            <v>45626</v>
          </cell>
          <cell r="B1435" t="str">
            <v>REVENUE - EXHAUST HEAT</v>
          </cell>
          <cell r="C1435">
            <v>0</v>
          </cell>
          <cell r="D1435">
            <v>-1579.88</v>
          </cell>
        </row>
        <row r="1436">
          <cell r="A1436" t="str">
            <v>45627</v>
          </cell>
          <cell r="B1436" t="str">
            <v>REVENUE - WATER HEATER LEASE</v>
          </cell>
          <cell r="C1436">
            <v>0</v>
          </cell>
          <cell r="D1436">
            <v>0</v>
          </cell>
        </row>
        <row r="1437">
          <cell r="A1437" t="str">
            <v>45628</v>
          </cell>
          <cell r="B1437" t="str">
            <v>OTHER OPERATING REVENUE MANAT</v>
          </cell>
          <cell r="C1437">
            <v>3112.28</v>
          </cell>
          <cell r="D1437">
            <v>-164126.21</v>
          </cell>
        </row>
        <row r="1438">
          <cell r="A1438" t="str">
            <v>45629</v>
          </cell>
          <cell r="B1438" t="str">
            <v>TRANSLOADING - BIG BEND STATI</v>
          </cell>
          <cell r="C1438">
            <v>0</v>
          </cell>
          <cell r="D1438">
            <v>0</v>
          </cell>
        </row>
        <row r="1439">
          <cell r="A1439" t="str">
            <v>45630</v>
          </cell>
          <cell r="B1439" t="str">
            <v>PT TO PT TRANS TARIFF-SRVC CH</v>
          </cell>
          <cell r="C1439">
            <v>-571271.55000000005</v>
          </cell>
          <cell r="D1439">
            <v>-864425.28</v>
          </cell>
        </row>
        <row r="1440">
          <cell r="A1440" t="str">
            <v>45631</v>
          </cell>
          <cell r="B1440" t="str">
            <v>PT TO PT TRANS TARIFF-ANCILLA</v>
          </cell>
          <cell r="C1440">
            <v>-19548.66</v>
          </cell>
          <cell r="D1440">
            <v>-26179.35</v>
          </cell>
        </row>
        <row r="1441">
          <cell r="A1441" t="str">
            <v>45632</v>
          </cell>
          <cell r="B1441" t="str">
            <v>PT TO PT TRAN TARIFF-REACT PW</v>
          </cell>
          <cell r="C1441">
            <v>-39441.35</v>
          </cell>
          <cell r="D1441">
            <v>-57187.7</v>
          </cell>
        </row>
        <row r="1442">
          <cell r="A1442" t="str">
            <v>45641</v>
          </cell>
          <cell r="B1442" t="str">
            <v>REVENUE-JOB ORD-PE&amp;C</v>
          </cell>
          <cell r="C1442">
            <v>-4812.87</v>
          </cell>
          <cell r="D1442">
            <v>-35231.31</v>
          </cell>
        </row>
        <row r="1443">
          <cell r="A1443" t="str">
            <v>45642</v>
          </cell>
          <cell r="B1443" t="str">
            <v>DIRECT COSTS-JOB ORD-PE&amp;C</v>
          </cell>
          <cell r="C1443">
            <v>4812.87</v>
          </cell>
          <cell r="D1443">
            <v>35231.31</v>
          </cell>
        </row>
        <row r="1444">
          <cell r="A1444" t="str">
            <v>45651</v>
          </cell>
          <cell r="B1444" t="str">
            <v>REVENUE-JOB ORD-AT COST</v>
          </cell>
          <cell r="C1444">
            <v>0</v>
          </cell>
          <cell r="D1444">
            <v>-5719.77</v>
          </cell>
        </row>
        <row r="1445">
          <cell r="A1445" t="str">
            <v>45652</v>
          </cell>
          <cell r="B1445" t="str">
            <v>JOB ORDER-DIRECT COSTS-AT COS</v>
          </cell>
          <cell r="C1445">
            <v>0</v>
          </cell>
          <cell r="D1445">
            <v>8206.5</v>
          </cell>
        </row>
        <row r="1446">
          <cell r="A1446" t="str">
            <v>45671</v>
          </cell>
          <cell r="B1446" t="str">
            <v>UNBILLED REVENUE</v>
          </cell>
          <cell r="C1446">
            <v>-440990</v>
          </cell>
          <cell r="D1446">
            <v>-5238572</v>
          </cell>
        </row>
        <row r="1447">
          <cell r="A1447" t="str">
            <v>45677</v>
          </cell>
          <cell r="B1447" t="str">
            <v>DEFERRED CONSERVATION REV</v>
          </cell>
          <cell r="C1447">
            <v>603590</v>
          </cell>
          <cell r="D1447">
            <v>641002</v>
          </cell>
        </row>
        <row r="1448">
          <cell r="A1448" t="str">
            <v>45678</v>
          </cell>
          <cell r="B1448" t="str">
            <v>DEFERRED CONSERVATION REV-INT</v>
          </cell>
          <cell r="C1448">
            <v>1178</v>
          </cell>
          <cell r="D1448">
            <v>5907</v>
          </cell>
        </row>
        <row r="1449">
          <cell r="A1449" t="str">
            <v>45679</v>
          </cell>
          <cell r="B1449" t="str">
            <v>PRIOR DEF CONSERVATION REV</v>
          </cell>
          <cell r="C1449">
            <v>-119002</v>
          </cell>
          <cell r="D1449">
            <v>-714012</v>
          </cell>
        </row>
        <row r="1450">
          <cell r="A1450" t="str">
            <v>45698</v>
          </cell>
          <cell r="B1450" t="str">
            <v>DEFERRED REVENUE 1998</v>
          </cell>
          <cell r="C1450">
            <v>0</v>
          </cell>
          <cell r="D1450">
            <v>0</v>
          </cell>
        </row>
        <row r="1451">
          <cell r="A1451" t="str">
            <v>45699</v>
          </cell>
          <cell r="B1451" t="str">
            <v>DEFERRED REVENUE</v>
          </cell>
          <cell r="C1451">
            <v>0</v>
          </cell>
          <cell r="D1451">
            <v>0</v>
          </cell>
        </row>
        <row r="1452">
          <cell r="A1452" t="str">
            <v>456</v>
          </cell>
          <cell r="B1452" t="str">
            <v>ACCOUNT TOTAL</v>
          </cell>
          <cell r="C1452">
            <v>-1473920.49</v>
          </cell>
          <cell r="D1452">
            <v>-11150277.939999999</v>
          </cell>
        </row>
        <row r="1453">
          <cell r="A1453" t="str">
            <v>50011</v>
          </cell>
          <cell r="B1453" t="str">
            <v>SUPV&amp;ENG-DINNER LAKE</v>
          </cell>
          <cell r="C1453">
            <v>0</v>
          </cell>
          <cell r="D1453">
            <v>720</v>
          </cell>
        </row>
        <row r="1454">
          <cell r="A1454" t="str">
            <v>50040</v>
          </cell>
          <cell r="B1454" t="str">
            <v>SUPV&amp;ENG-BB MISC</v>
          </cell>
          <cell r="C1454">
            <v>0</v>
          </cell>
          <cell r="D1454">
            <v>0</v>
          </cell>
        </row>
        <row r="1455">
          <cell r="A1455" t="str">
            <v>50044</v>
          </cell>
          <cell r="B1455" t="str">
            <v>SUPV&amp;ENG-BB4</v>
          </cell>
          <cell r="C1455">
            <v>0</v>
          </cell>
          <cell r="D1455">
            <v>0</v>
          </cell>
        </row>
        <row r="1456">
          <cell r="A1456" t="str">
            <v>50049</v>
          </cell>
          <cell r="B1456" t="str">
            <v>SUPV&amp;ENG-BB</v>
          </cell>
          <cell r="C1456">
            <v>120749.78</v>
          </cell>
          <cell r="D1456">
            <v>689056.39</v>
          </cell>
        </row>
        <row r="1457">
          <cell r="A1457" t="str">
            <v>50050</v>
          </cell>
          <cell r="B1457" t="str">
            <v>SUPV&amp;ENG-GN 1-6</v>
          </cell>
          <cell r="C1457">
            <v>0</v>
          </cell>
          <cell r="D1457">
            <v>0</v>
          </cell>
        </row>
        <row r="1458">
          <cell r="A1458" t="str">
            <v>50058</v>
          </cell>
          <cell r="B1458" t="str">
            <v>SUPV&amp;ENG-GN 1-4</v>
          </cell>
          <cell r="C1458">
            <v>0</v>
          </cell>
          <cell r="D1458">
            <v>0</v>
          </cell>
        </row>
        <row r="1459">
          <cell r="A1459" t="str">
            <v>50059</v>
          </cell>
          <cell r="B1459" t="str">
            <v>SUPV&amp;ENG-GN COAL UNITS</v>
          </cell>
          <cell r="C1459">
            <v>3054.76</v>
          </cell>
          <cell r="D1459">
            <v>55961.33</v>
          </cell>
        </row>
        <row r="1460">
          <cell r="A1460" t="str">
            <v>50067</v>
          </cell>
          <cell r="B1460" t="str">
            <v>SUPV&amp;ENG-ENERGY SUPPLY MACHIN</v>
          </cell>
          <cell r="C1460">
            <v>0</v>
          </cell>
          <cell r="D1460">
            <v>0</v>
          </cell>
        </row>
        <row r="1461">
          <cell r="A1461" t="str">
            <v>50068</v>
          </cell>
          <cell r="B1461" t="str">
            <v>SUPV&amp;ENG-HP</v>
          </cell>
          <cell r="C1461">
            <v>0</v>
          </cell>
          <cell r="D1461">
            <v>1101.6300000000001</v>
          </cell>
        </row>
        <row r="1462">
          <cell r="A1462" t="str">
            <v>50069</v>
          </cell>
          <cell r="B1462" t="str">
            <v>SUP &amp; ENG- HOOKERS PT STANDBY</v>
          </cell>
          <cell r="C1462">
            <v>0</v>
          </cell>
          <cell r="D1462">
            <v>0</v>
          </cell>
        </row>
        <row r="1463">
          <cell r="A1463" t="str">
            <v>50083</v>
          </cell>
          <cell r="B1463" t="str">
            <v>SUPV &amp; ENG - BB3 FGD</v>
          </cell>
          <cell r="C1463">
            <v>0</v>
          </cell>
          <cell r="D1463">
            <v>0</v>
          </cell>
        </row>
        <row r="1464">
          <cell r="A1464" t="str">
            <v>50084</v>
          </cell>
          <cell r="B1464" t="str">
            <v>SUPV&amp;ENG-BB4 FGD</v>
          </cell>
          <cell r="C1464">
            <v>5531.48</v>
          </cell>
          <cell r="D1464">
            <v>39750.6</v>
          </cell>
        </row>
        <row r="1465">
          <cell r="A1465" t="str">
            <v>500</v>
          </cell>
          <cell r="B1465" t="str">
            <v>ACCOUNT TOTAL</v>
          </cell>
          <cell r="C1465">
            <v>129336.02</v>
          </cell>
          <cell r="D1465">
            <v>786589.95</v>
          </cell>
        </row>
        <row r="1466">
          <cell r="A1466" t="str">
            <v>50101</v>
          </cell>
          <cell r="B1466" t="str">
            <v>RECOVERABLE FUEL-WHLSE</v>
          </cell>
          <cell r="C1466">
            <v>581002.27</v>
          </cell>
          <cell r="D1466">
            <v>2929848.16</v>
          </cell>
        </row>
        <row r="1467">
          <cell r="A1467" t="str">
            <v>50102</v>
          </cell>
          <cell r="B1467" t="str">
            <v>RECOVERABLE FUEL-WHLSE</v>
          </cell>
          <cell r="C1467">
            <v>-581002.27</v>
          </cell>
          <cell r="D1467">
            <v>-2929848.16</v>
          </cell>
        </row>
        <row r="1468">
          <cell r="A1468" t="str">
            <v>50103</v>
          </cell>
          <cell r="B1468" t="str">
            <v>NONRECOVERABLE FUEL-WHSLE</v>
          </cell>
          <cell r="C1468">
            <v>15922.21</v>
          </cell>
          <cell r="D1468">
            <v>79037.91</v>
          </cell>
        </row>
        <row r="1469">
          <cell r="A1469" t="str">
            <v>50104</v>
          </cell>
          <cell r="B1469" t="str">
            <v>NONRECOVERABLE FUEL-WHLSE</v>
          </cell>
          <cell r="C1469">
            <v>-15922.21</v>
          </cell>
          <cell r="D1469">
            <v>-79037.91</v>
          </cell>
        </row>
        <row r="1470">
          <cell r="A1470" t="str">
            <v>50107</v>
          </cell>
          <cell r="B1470" t="str">
            <v>NON RECOV FUEL - BB4 COAL</v>
          </cell>
          <cell r="C1470">
            <v>0</v>
          </cell>
          <cell r="D1470">
            <v>0</v>
          </cell>
        </row>
        <row r="1471">
          <cell r="A1471" t="str">
            <v>50109</v>
          </cell>
          <cell r="B1471" t="str">
            <v>NON RECOV FUEL - BB COAL</v>
          </cell>
          <cell r="C1471">
            <v>177817.27</v>
          </cell>
          <cell r="D1471">
            <v>1032318.07</v>
          </cell>
        </row>
        <row r="1472">
          <cell r="A1472" t="str">
            <v>50119</v>
          </cell>
          <cell r="B1472" t="str">
            <v>NON RECOV FUEL - GN COAL</v>
          </cell>
          <cell r="C1472">
            <v>2442</v>
          </cell>
          <cell r="D1472">
            <v>24516.49</v>
          </cell>
        </row>
        <row r="1473">
          <cell r="A1473" t="str">
            <v>50128</v>
          </cell>
          <cell r="B1473" t="str">
            <v>NON RECOV FUEL - HP1-6 #6 OIL</v>
          </cell>
          <cell r="C1473">
            <v>-5.0599999999999996</v>
          </cell>
          <cell r="D1473">
            <v>74.84</v>
          </cell>
        </row>
        <row r="1474">
          <cell r="A1474" t="str">
            <v>50135</v>
          </cell>
          <cell r="B1474" t="str">
            <v>NON RECOV FUEL - DL NAT GAS</v>
          </cell>
          <cell r="C1474">
            <v>0</v>
          </cell>
          <cell r="D1474">
            <v>0</v>
          </cell>
        </row>
        <row r="1475">
          <cell r="A1475" t="str">
            <v>50138</v>
          </cell>
          <cell r="B1475" t="str">
            <v>NON RECOV FUEL - DL #6 OIL</v>
          </cell>
          <cell r="C1475">
            <v>0</v>
          </cell>
          <cell r="D1475">
            <v>0</v>
          </cell>
        </row>
        <row r="1476">
          <cell r="A1476" t="str">
            <v>50147</v>
          </cell>
          <cell r="B1476" t="str">
            <v>RECOV FUEL - BB4 COAL</v>
          </cell>
          <cell r="C1476">
            <v>0</v>
          </cell>
          <cell r="D1476">
            <v>0</v>
          </cell>
        </row>
        <row r="1477">
          <cell r="A1477" t="str">
            <v>50149</v>
          </cell>
          <cell r="B1477" t="str">
            <v>RECOV FUEL - BB COAL</v>
          </cell>
          <cell r="C1477">
            <v>19787019.390000001</v>
          </cell>
          <cell r="D1477">
            <v>101655695.18000001</v>
          </cell>
        </row>
        <row r="1478">
          <cell r="A1478" t="str">
            <v>50159</v>
          </cell>
          <cell r="B1478" t="str">
            <v>RECOV FUEL - GN COAL</v>
          </cell>
          <cell r="C1478">
            <v>0</v>
          </cell>
          <cell r="D1478">
            <v>-397590.13</v>
          </cell>
        </row>
        <row r="1479">
          <cell r="A1479" t="str">
            <v>50168</v>
          </cell>
          <cell r="B1479" t="str">
            <v>RECOV FUEL - HP #6 OIL</v>
          </cell>
          <cell r="C1479">
            <v>0</v>
          </cell>
          <cell r="D1479">
            <v>0</v>
          </cell>
        </row>
        <row r="1480">
          <cell r="A1480" t="str">
            <v>50175</v>
          </cell>
          <cell r="B1480" t="str">
            <v>RECOV FUEL - DL NAT GAS</v>
          </cell>
          <cell r="C1480">
            <v>0</v>
          </cell>
          <cell r="D1480">
            <v>0</v>
          </cell>
        </row>
        <row r="1481">
          <cell r="A1481" t="str">
            <v>50178</v>
          </cell>
          <cell r="B1481" t="str">
            <v>RECOV FUEL - DL #6 OIL</v>
          </cell>
          <cell r="C1481">
            <v>0</v>
          </cell>
          <cell r="D1481">
            <v>0</v>
          </cell>
        </row>
        <row r="1482">
          <cell r="A1482" t="str">
            <v>501</v>
          </cell>
          <cell r="B1482" t="str">
            <v>ACCOUNT TOTAL</v>
          </cell>
          <cell r="C1482">
            <v>19967273.600000001</v>
          </cell>
          <cell r="D1482">
            <v>102315014.45</v>
          </cell>
        </row>
        <row r="1483">
          <cell r="A1483" t="str">
            <v>50211</v>
          </cell>
          <cell r="B1483" t="str">
            <v>STEAM OPERATIONS-DINNER LAKE</v>
          </cell>
          <cell r="C1483">
            <v>0</v>
          </cell>
          <cell r="D1483">
            <v>0</v>
          </cell>
        </row>
        <row r="1484">
          <cell r="A1484" t="str">
            <v>50244</v>
          </cell>
          <cell r="B1484" t="str">
            <v>STEAM OPERATIONS-BB4</v>
          </cell>
          <cell r="C1484">
            <v>0</v>
          </cell>
          <cell r="D1484">
            <v>0</v>
          </cell>
        </row>
        <row r="1485">
          <cell r="A1485" t="str">
            <v>50249</v>
          </cell>
          <cell r="B1485" t="str">
            <v>STEAM OPERATIONS-BIG BEND</v>
          </cell>
          <cell r="C1485">
            <v>376247.97</v>
          </cell>
          <cell r="D1485">
            <v>1871001</v>
          </cell>
        </row>
        <row r="1486">
          <cell r="A1486" t="str">
            <v>50250</v>
          </cell>
          <cell r="B1486" t="str">
            <v>STEAM OPERATIONS-GN1-4</v>
          </cell>
          <cell r="C1486">
            <v>0</v>
          </cell>
          <cell r="D1486">
            <v>0</v>
          </cell>
        </row>
        <row r="1487">
          <cell r="A1487" t="str">
            <v>50258</v>
          </cell>
          <cell r="B1487" t="str">
            <v>STEAM OPERATIONS-UNIT GN1-4</v>
          </cell>
          <cell r="C1487">
            <v>0</v>
          </cell>
          <cell r="D1487">
            <v>0</v>
          </cell>
        </row>
        <row r="1488">
          <cell r="A1488" t="str">
            <v>50259</v>
          </cell>
          <cell r="B1488" t="str">
            <v>STEAM OPERATIONS-GN COAL</v>
          </cell>
          <cell r="C1488">
            <v>865</v>
          </cell>
          <cell r="D1488">
            <v>34889.360000000001</v>
          </cell>
        </row>
        <row r="1489">
          <cell r="A1489" t="str">
            <v>50268</v>
          </cell>
          <cell r="B1489" t="str">
            <v>STEAM OPERATIONS-HOOKERS PT</v>
          </cell>
          <cell r="C1489">
            <v>0</v>
          </cell>
          <cell r="D1489">
            <v>1829.42</v>
          </cell>
        </row>
        <row r="1490">
          <cell r="A1490" t="str">
            <v>50281</v>
          </cell>
          <cell r="B1490" t="str">
            <v>STEAM OPERATIONS - BB1 FGD.</v>
          </cell>
          <cell r="C1490">
            <v>0</v>
          </cell>
          <cell r="D1490">
            <v>0</v>
          </cell>
        </row>
        <row r="1491">
          <cell r="A1491" t="str">
            <v>50282</v>
          </cell>
          <cell r="B1491" t="str">
            <v>STEAM OPERATIONS - BB2 FGD.</v>
          </cell>
          <cell r="C1491">
            <v>1987.61</v>
          </cell>
          <cell r="D1491">
            <v>118283.08</v>
          </cell>
        </row>
        <row r="1492">
          <cell r="A1492" t="str">
            <v>50283</v>
          </cell>
          <cell r="B1492" t="str">
            <v>STEAM OPERATIONS-BB3 FGD</v>
          </cell>
          <cell r="C1492">
            <v>0</v>
          </cell>
          <cell r="D1492">
            <v>0</v>
          </cell>
        </row>
        <row r="1493">
          <cell r="A1493" t="str">
            <v>50284</v>
          </cell>
          <cell r="B1493" t="str">
            <v>STEAM OPERATIONS-BB4 FGD</v>
          </cell>
          <cell r="C1493">
            <v>1629.34</v>
          </cell>
          <cell r="D1493">
            <v>9776.0400000000009</v>
          </cell>
        </row>
        <row r="1494">
          <cell r="A1494" t="str">
            <v>50285</v>
          </cell>
          <cell r="B1494" t="str">
            <v>STEAM OPERATIONS - BB COMMON</v>
          </cell>
          <cell r="C1494">
            <v>510510.68</v>
          </cell>
          <cell r="D1494">
            <v>3065365.15</v>
          </cell>
        </row>
        <row r="1495">
          <cell r="A1495" t="str">
            <v>502</v>
          </cell>
          <cell r="B1495" t="str">
            <v>ACCOUNT TOTAL</v>
          </cell>
          <cell r="C1495">
            <v>891240.6</v>
          </cell>
          <cell r="D1495">
            <v>5101144.05</v>
          </cell>
        </row>
        <row r="1496">
          <cell r="A1496" t="str">
            <v>50301</v>
          </cell>
          <cell r="B1496" t="str">
            <v>BB2 TEST BURN EVALUATION</v>
          </cell>
          <cell r="C1496">
            <v>0</v>
          </cell>
          <cell r="D1496">
            <v>0</v>
          </cell>
        </row>
        <row r="1497">
          <cell r="A1497" t="str">
            <v>50353</v>
          </cell>
          <cell r="B1497" t="str">
            <v>GN3 FUEL TEST EXPENSE</v>
          </cell>
          <cell r="C1497">
            <v>0</v>
          </cell>
          <cell r="D1497">
            <v>0</v>
          </cell>
        </row>
        <row r="1498">
          <cell r="A1498" t="str">
            <v>50354</v>
          </cell>
          <cell r="B1498" t="str">
            <v>STM OPERATIONS-GN4 FUEL TESTS</v>
          </cell>
          <cell r="C1498">
            <v>0</v>
          </cell>
          <cell r="D1498">
            <v>0</v>
          </cell>
        </row>
        <row r="1499">
          <cell r="A1499" t="str">
            <v>50355</v>
          </cell>
          <cell r="B1499" t="str">
            <v>STM OPERATION - GN5 FUEL TEST</v>
          </cell>
          <cell r="C1499">
            <v>0</v>
          </cell>
          <cell r="D1499">
            <v>0</v>
          </cell>
        </row>
        <row r="1500">
          <cell r="A1500" t="str">
            <v>50356</v>
          </cell>
          <cell r="B1500" t="str">
            <v>STM OPERATION - GN6 FUEL TEST</v>
          </cell>
          <cell r="C1500">
            <v>0</v>
          </cell>
          <cell r="D1500">
            <v>0</v>
          </cell>
        </row>
        <row r="1501">
          <cell r="A1501" t="str">
            <v>50375</v>
          </cell>
          <cell r="B1501" t="str">
            <v>BB/GN ACID RAIN GENERAL/COMMO</v>
          </cell>
          <cell r="C1501">
            <v>2659.56</v>
          </cell>
          <cell r="D1501">
            <v>11451.17</v>
          </cell>
        </row>
        <row r="1502">
          <cell r="A1502" t="str">
            <v>50399</v>
          </cell>
          <cell r="B1502" t="str">
            <v>ENVIRONMENTAL TESTING CLEARIN</v>
          </cell>
          <cell r="C1502">
            <v>-1809.13</v>
          </cell>
          <cell r="D1502">
            <v>-10123.209999999999</v>
          </cell>
        </row>
        <row r="1503">
          <cell r="A1503" t="str">
            <v>503</v>
          </cell>
          <cell r="B1503" t="str">
            <v>ACCOUNT TOTAL</v>
          </cell>
          <cell r="C1503">
            <v>850.43</v>
          </cell>
          <cell r="D1503">
            <v>1327.96</v>
          </cell>
        </row>
        <row r="1504">
          <cell r="A1504" t="str">
            <v>50511</v>
          </cell>
          <cell r="B1504" t="str">
            <v>ELECTRIC OPER - DINNER LAKE</v>
          </cell>
          <cell r="C1504">
            <v>0</v>
          </cell>
          <cell r="D1504">
            <v>0</v>
          </cell>
        </row>
        <row r="1505">
          <cell r="A1505" t="str">
            <v>50544</v>
          </cell>
          <cell r="B1505" t="str">
            <v>ELECTRIC OPER - BB4</v>
          </cell>
          <cell r="C1505">
            <v>0</v>
          </cell>
          <cell r="D1505">
            <v>0</v>
          </cell>
        </row>
        <row r="1506">
          <cell r="A1506" t="str">
            <v>50549</v>
          </cell>
          <cell r="B1506" t="str">
            <v>ELECTRIC OPER - BIG BEND</v>
          </cell>
          <cell r="C1506">
            <v>203060.67</v>
          </cell>
          <cell r="D1506">
            <v>1215677.77</v>
          </cell>
        </row>
        <row r="1507">
          <cell r="A1507" t="str">
            <v>50550</v>
          </cell>
          <cell r="B1507" t="str">
            <v>ELECTRIC OPER - GN1-6</v>
          </cell>
          <cell r="C1507">
            <v>0</v>
          </cell>
          <cell r="D1507">
            <v>0</v>
          </cell>
        </row>
        <row r="1508">
          <cell r="A1508" t="str">
            <v>50559</v>
          </cell>
          <cell r="B1508" t="str">
            <v>ELECTRIC OPER - GN COAL</v>
          </cell>
          <cell r="C1508">
            <v>0</v>
          </cell>
          <cell r="D1508">
            <v>3306.45</v>
          </cell>
        </row>
        <row r="1509">
          <cell r="A1509" t="str">
            <v>50568</v>
          </cell>
          <cell r="B1509" t="str">
            <v>ELECTRIC OPER - HOOKERS POINT</v>
          </cell>
          <cell r="C1509">
            <v>0</v>
          </cell>
          <cell r="D1509">
            <v>0</v>
          </cell>
        </row>
        <row r="1510">
          <cell r="A1510" t="str">
            <v>505</v>
          </cell>
          <cell r="B1510" t="str">
            <v>ACCOUNT TOTAL</v>
          </cell>
          <cell r="C1510">
            <v>203060.67</v>
          </cell>
          <cell r="D1510">
            <v>1218984.22</v>
          </cell>
        </row>
        <row r="1511">
          <cell r="A1511" t="str">
            <v>50611</v>
          </cell>
          <cell r="B1511" t="str">
            <v>MISC OPER - DINNER LAKE</v>
          </cell>
          <cell r="C1511">
            <v>0</v>
          </cell>
          <cell r="D1511">
            <v>0</v>
          </cell>
        </row>
        <row r="1512">
          <cell r="A1512" t="str">
            <v>50634</v>
          </cell>
          <cell r="B1512" t="str">
            <v>NOX TESTING - BIG BEND STATIO</v>
          </cell>
          <cell r="C1512">
            <v>0</v>
          </cell>
          <cell r="D1512">
            <v>0</v>
          </cell>
        </row>
        <row r="1513">
          <cell r="A1513" t="str">
            <v>50635</v>
          </cell>
          <cell r="B1513" t="str">
            <v>NOX TESTING - GANNON STATION</v>
          </cell>
          <cell r="C1513">
            <v>0</v>
          </cell>
          <cell r="D1513">
            <v>0</v>
          </cell>
        </row>
        <row r="1514">
          <cell r="A1514" t="str">
            <v>50644</v>
          </cell>
          <cell r="B1514" t="str">
            <v>MISC OPER - BB4</v>
          </cell>
          <cell r="C1514">
            <v>0</v>
          </cell>
          <cell r="D1514">
            <v>0</v>
          </cell>
        </row>
        <row r="1515">
          <cell r="A1515" t="str">
            <v>50649</v>
          </cell>
          <cell r="B1515" t="str">
            <v>MISC OPER - BB</v>
          </cell>
          <cell r="C1515">
            <v>-773351.54</v>
          </cell>
          <cell r="D1515">
            <v>2579607.13</v>
          </cell>
        </row>
        <row r="1516">
          <cell r="A1516" t="str">
            <v>50650</v>
          </cell>
          <cell r="B1516" t="str">
            <v>MISC OPER - GN1-6</v>
          </cell>
          <cell r="C1516">
            <v>0</v>
          </cell>
          <cell r="D1516">
            <v>6619.9</v>
          </cell>
        </row>
        <row r="1517">
          <cell r="A1517" t="str">
            <v>50652</v>
          </cell>
          <cell r="B1517" t="str">
            <v>GANNON THERMAL DISCHARGE STUD</v>
          </cell>
          <cell r="C1517">
            <v>2842.28</v>
          </cell>
          <cell r="D1517">
            <v>3633.17</v>
          </cell>
        </row>
        <row r="1518">
          <cell r="A1518" t="str">
            <v>50653</v>
          </cell>
          <cell r="B1518" t="str">
            <v>GN3 FUEL TEST EXPENSE</v>
          </cell>
          <cell r="C1518">
            <v>0</v>
          </cell>
          <cell r="D1518">
            <v>0</v>
          </cell>
        </row>
        <row r="1519">
          <cell r="A1519" t="str">
            <v>50654</v>
          </cell>
          <cell r="B1519" t="str">
            <v>STM OPERATION - GN4 FUEL TEST</v>
          </cell>
          <cell r="C1519">
            <v>0</v>
          </cell>
          <cell r="D1519">
            <v>0</v>
          </cell>
        </row>
        <row r="1520">
          <cell r="A1520" t="str">
            <v>50655</v>
          </cell>
          <cell r="B1520" t="str">
            <v>STM OPERATION - GN5 FUEL TEST</v>
          </cell>
          <cell r="C1520">
            <v>0</v>
          </cell>
          <cell r="D1520">
            <v>0</v>
          </cell>
        </row>
        <row r="1521">
          <cell r="A1521" t="str">
            <v>50656</v>
          </cell>
          <cell r="B1521" t="str">
            <v>STM OPERATION - GN6 FUEL TEST</v>
          </cell>
          <cell r="C1521">
            <v>0</v>
          </cell>
          <cell r="D1521">
            <v>0</v>
          </cell>
        </row>
        <row r="1522">
          <cell r="A1522" t="str">
            <v>50659</v>
          </cell>
          <cell r="B1522" t="str">
            <v>MISC OPER - GN COAL</v>
          </cell>
          <cell r="C1522">
            <v>104065.92</v>
          </cell>
          <cell r="D1522">
            <v>1212646.17</v>
          </cell>
        </row>
        <row r="1523">
          <cell r="A1523" t="str">
            <v>50667</v>
          </cell>
          <cell r="B1523" t="str">
            <v>MISC OPER - ENERGY SUPPLY MAC</v>
          </cell>
          <cell r="C1523">
            <v>0</v>
          </cell>
          <cell r="D1523">
            <v>0</v>
          </cell>
        </row>
        <row r="1524">
          <cell r="A1524" t="str">
            <v>50668</v>
          </cell>
          <cell r="B1524" t="str">
            <v>MISC OPER - HP</v>
          </cell>
          <cell r="C1524">
            <v>27987.64</v>
          </cell>
          <cell r="D1524">
            <v>147023.24</v>
          </cell>
        </row>
        <row r="1525">
          <cell r="A1525" t="str">
            <v>50669</v>
          </cell>
          <cell r="B1525" t="str">
            <v>MISC OPER HOOKERS PT STANDBY</v>
          </cell>
          <cell r="C1525">
            <v>0</v>
          </cell>
          <cell r="D1525">
            <v>0</v>
          </cell>
        </row>
        <row r="1526">
          <cell r="A1526" t="str">
            <v>50681</v>
          </cell>
          <cell r="B1526" t="str">
            <v>MISC OPERATIONS - BB1 FGD.</v>
          </cell>
          <cell r="C1526">
            <v>0</v>
          </cell>
          <cell r="D1526">
            <v>0</v>
          </cell>
        </row>
        <row r="1527">
          <cell r="A1527" t="str">
            <v>50682</v>
          </cell>
          <cell r="B1527" t="str">
            <v>MISC OPERATIONS - BB2 FGD.</v>
          </cell>
          <cell r="C1527">
            <v>0</v>
          </cell>
          <cell r="D1527">
            <v>0</v>
          </cell>
        </row>
        <row r="1528">
          <cell r="A1528" t="str">
            <v>50683</v>
          </cell>
          <cell r="B1528" t="str">
            <v>MISC OPER - BB3 FGD</v>
          </cell>
          <cell r="C1528">
            <v>0</v>
          </cell>
          <cell r="D1528">
            <v>0</v>
          </cell>
        </row>
        <row r="1529">
          <cell r="A1529" t="str">
            <v>50684</v>
          </cell>
          <cell r="B1529" t="str">
            <v>MISC OPER - BB4 FGD</v>
          </cell>
          <cell r="C1529">
            <v>4955.5600000000004</v>
          </cell>
          <cell r="D1529">
            <v>26409.64</v>
          </cell>
        </row>
        <row r="1530">
          <cell r="A1530" t="str">
            <v>50685</v>
          </cell>
          <cell r="B1530" t="str">
            <v>MISC OPERATIONS - BB FGD COMM</v>
          </cell>
          <cell r="C1530">
            <v>0</v>
          </cell>
          <cell r="D1530">
            <v>0</v>
          </cell>
        </row>
        <row r="1531">
          <cell r="A1531" t="str">
            <v>50688</v>
          </cell>
          <cell r="B1531" t="str">
            <v>BUILDING SERVICE - CARPET CLE</v>
          </cell>
          <cell r="C1531">
            <v>0</v>
          </cell>
          <cell r="D1531">
            <v>0</v>
          </cell>
        </row>
        <row r="1532">
          <cell r="A1532" t="str">
            <v>50689</v>
          </cell>
          <cell r="B1532" t="str">
            <v>BLDG SERV-GENERAL CLEANING</v>
          </cell>
          <cell r="C1532">
            <v>0</v>
          </cell>
          <cell r="D1532">
            <v>0</v>
          </cell>
        </row>
        <row r="1533">
          <cell r="A1533" t="str">
            <v>50690</v>
          </cell>
          <cell r="B1533" t="str">
            <v>BUILDING SERVICE - ELECTRICAL</v>
          </cell>
          <cell r="C1533">
            <v>0</v>
          </cell>
          <cell r="D1533">
            <v>0</v>
          </cell>
        </row>
        <row r="1534">
          <cell r="A1534" t="str">
            <v>50691</v>
          </cell>
          <cell r="B1534" t="str">
            <v>BUILDING SERVICE - EXTERIOR</v>
          </cell>
          <cell r="C1534">
            <v>0</v>
          </cell>
          <cell r="D1534">
            <v>0</v>
          </cell>
        </row>
        <row r="1535">
          <cell r="A1535" t="str">
            <v>50692</v>
          </cell>
          <cell r="B1535" t="str">
            <v>BUILDING SERVICE - HVAC</v>
          </cell>
          <cell r="C1535">
            <v>0</v>
          </cell>
          <cell r="D1535">
            <v>0</v>
          </cell>
        </row>
        <row r="1536">
          <cell r="A1536" t="str">
            <v>50693</v>
          </cell>
          <cell r="B1536" t="str">
            <v>BUILDING SERVICE - MISC STRUC</v>
          </cell>
          <cell r="C1536">
            <v>0</v>
          </cell>
          <cell r="D1536">
            <v>0</v>
          </cell>
        </row>
        <row r="1537">
          <cell r="A1537" t="str">
            <v>50694</v>
          </cell>
          <cell r="B1537" t="str">
            <v>BUILDING SERVICE - PAINTING</v>
          </cell>
          <cell r="C1537">
            <v>0</v>
          </cell>
          <cell r="D1537">
            <v>0</v>
          </cell>
        </row>
        <row r="1538">
          <cell r="A1538" t="str">
            <v>50695</v>
          </cell>
          <cell r="B1538" t="str">
            <v>BUILDING SERVICE - PEST CONTR</v>
          </cell>
          <cell r="C1538">
            <v>0</v>
          </cell>
          <cell r="D1538">
            <v>0</v>
          </cell>
        </row>
        <row r="1539">
          <cell r="A1539" t="str">
            <v>50696</v>
          </cell>
          <cell r="B1539" t="str">
            <v>BUILDING SERVICE - PLUMBING</v>
          </cell>
          <cell r="C1539">
            <v>0</v>
          </cell>
          <cell r="D1539">
            <v>0</v>
          </cell>
        </row>
        <row r="1540">
          <cell r="A1540" t="str">
            <v>50697</v>
          </cell>
          <cell r="B1540" t="str">
            <v>BUILDING SERVICE - SECURITY</v>
          </cell>
          <cell r="C1540">
            <v>0</v>
          </cell>
          <cell r="D1540">
            <v>0</v>
          </cell>
        </row>
        <row r="1541">
          <cell r="A1541" t="str">
            <v>50698</v>
          </cell>
          <cell r="B1541" t="str">
            <v>BUILDING SERVICE - TRASH REMO</v>
          </cell>
          <cell r="C1541">
            <v>0</v>
          </cell>
          <cell r="D1541">
            <v>0</v>
          </cell>
        </row>
        <row r="1542">
          <cell r="A1542" t="str">
            <v>50699</v>
          </cell>
          <cell r="B1542" t="str">
            <v>BUILDING SERVICE - WATER</v>
          </cell>
          <cell r="C1542">
            <v>0</v>
          </cell>
          <cell r="D1542">
            <v>0</v>
          </cell>
        </row>
        <row r="1543">
          <cell r="A1543" t="str">
            <v>506</v>
          </cell>
          <cell r="B1543" t="str">
            <v>ACCOUNT TOTAL</v>
          </cell>
          <cell r="C1543">
            <v>-633500.14</v>
          </cell>
          <cell r="D1543">
            <v>3975939.25</v>
          </cell>
        </row>
        <row r="1544">
          <cell r="A1544" t="str">
            <v>50711</v>
          </cell>
          <cell r="B1544" t="str">
            <v>RENTS - DINNER LAKE</v>
          </cell>
          <cell r="C1544">
            <v>0</v>
          </cell>
          <cell r="D1544">
            <v>0</v>
          </cell>
        </row>
        <row r="1545">
          <cell r="A1545" t="str">
            <v>50744</v>
          </cell>
          <cell r="B1545" t="str">
            <v>RENTS - BB4</v>
          </cell>
          <cell r="C1545">
            <v>0</v>
          </cell>
          <cell r="D1545">
            <v>0</v>
          </cell>
        </row>
        <row r="1546">
          <cell r="A1546" t="str">
            <v>50749</v>
          </cell>
          <cell r="B1546" t="str">
            <v>RENTS - BIG BEND</v>
          </cell>
          <cell r="C1546">
            <v>0</v>
          </cell>
          <cell r="D1546">
            <v>0</v>
          </cell>
        </row>
        <row r="1547">
          <cell r="A1547" t="str">
            <v>50750</v>
          </cell>
          <cell r="B1547" t="str">
            <v>RENTS - GANNON OPER</v>
          </cell>
          <cell r="C1547">
            <v>0</v>
          </cell>
          <cell r="D1547">
            <v>0</v>
          </cell>
        </row>
        <row r="1548">
          <cell r="A1548" t="str">
            <v>50759</v>
          </cell>
          <cell r="B1548" t="str">
            <v>RENTS - GANNON COAL</v>
          </cell>
          <cell r="C1548">
            <v>0</v>
          </cell>
          <cell r="D1548">
            <v>0</v>
          </cell>
        </row>
        <row r="1549">
          <cell r="A1549" t="str">
            <v>507</v>
          </cell>
          <cell r="B1549" t="str">
            <v>ACCOUNT TOTAL</v>
          </cell>
          <cell r="C1549">
            <v>0</v>
          </cell>
          <cell r="D1549">
            <v>0</v>
          </cell>
        </row>
        <row r="1550">
          <cell r="A1550" t="str">
            <v>50903</v>
          </cell>
          <cell r="B1550" t="str">
            <v>NONRECOV CAA ALOW EXP-WHSLE</v>
          </cell>
          <cell r="C1550">
            <v>-299.85000000000002</v>
          </cell>
          <cell r="D1550">
            <v>-1496.04</v>
          </cell>
        </row>
        <row r="1551">
          <cell r="A1551" t="str">
            <v>50904</v>
          </cell>
          <cell r="B1551" t="str">
            <v>NONRECOV CAA ALLOW EXP-WHSLE</v>
          </cell>
          <cell r="C1551">
            <v>299.85000000000002</v>
          </cell>
          <cell r="D1551">
            <v>1496.04</v>
          </cell>
        </row>
        <row r="1552">
          <cell r="A1552" t="str">
            <v>50947</v>
          </cell>
          <cell r="B1552" t="str">
            <v>RECOV. FUEL BB4-ALLOW EXPENSE</v>
          </cell>
          <cell r="C1552">
            <v>0</v>
          </cell>
          <cell r="D1552">
            <v>0</v>
          </cell>
        </row>
        <row r="1553">
          <cell r="A1553" t="str">
            <v>50948</v>
          </cell>
          <cell r="B1553" t="str">
            <v>RECOV. FUEL BIG BEND ALLOWANC</v>
          </cell>
          <cell r="C1553">
            <v>-8661.25</v>
          </cell>
          <cell r="D1553">
            <v>-57304.89</v>
          </cell>
        </row>
        <row r="1554">
          <cell r="A1554" t="str">
            <v>50949</v>
          </cell>
          <cell r="B1554" t="str">
            <v>RECOV. FUEL BB3-ALLOW EXPENSE</v>
          </cell>
          <cell r="C1554">
            <v>0</v>
          </cell>
          <cell r="D1554">
            <v>0</v>
          </cell>
        </row>
        <row r="1555">
          <cell r="A1555" t="str">
            <v>50959</v>
          </cell>
          <cell r="B1555" t="str">
            <v>RECOV. FUEL GANNON-ALLOW EXPE</v>
          </cell>
          <cell r="C1555">
            <v>0</v>
          </cell>
          <cell r="D1555">
            <v>16005.31</v>
          </cell>
        </row>
        <row r="1556">
          <cell r="A1556" t="str">
            <v>50968</v>
          </cell>
          <cell r="B1556" t="str">
            <v>RECOV. FUEL HP-ALLOW EXPENSE</v>
          </cell>
          <cell r="C1556">
            <v>0</v>
          </cell>
          <cell r="D1556">
            <v>0</v>
          </cell>
        </row>
        <row r="1557">
          <cell r="A1557" t="str">
            <v>50970</v>
          </cell>
          <cell r="B1557" t="str">
            <v>RECOV. FUEL POLK-ALLOW EXPENS</v>
          </cell>
          <cell r="C1557">
            <v>-1035.23</v>
          </cell>
          <cell r="D1557">
            <v>-14044.3</v>
          </cell>
        </row>
        <row r="1558">
          <cell r="A1558" t="str">
            <v>509</v>
          </cell>
          <cell r="B1558" t="str">
            <v>ACCOUNT TOTAL</v>
          </cell>
          <cell r="C1558">
            <v>-9696.48</v>
          </cell>
          <cell r="D1558">
            <v>-55343.88</v>
          </cell>
        </row>
        <row r="1559">
          <cell r="A1559" t="str">
            <v>51044</v>
          </cell>
          <cell r="B1559" t="str">
            <v>SUPV &amp; ENG - BB4</v>
          </cell>
          <cell r="C1559">
            <v>0</v>
          </cell>
          <cell r="D1559">
            <v>0</v>
          </cell>
        </row>
        <row r="1560">
          <cell r="A1560" t="str">
            <v>51049</v>
          </cell>
          <cell r="B1560" t="str">
            <v>SUPV &amp; ENG - BIG BEND</v>
          </cell>
          <cell r="C1560">
            <v>35184.29</v>
          </cell>
          <cell r="D1560">
            <v>210259.6</v>
          </cell>
        </row>
        <row r="1561">
          <cell r="A1561" t="str">
            <v>51059</v>
          </cell>
          <cell r="B1561" t="str">
            <v>SUPV &amp; ENG - GANNON COAL</v>
          </cell>
          <cell r="C1561">
            <v>0</v>
          </cell>
          <cell r="D1561">
            <v>5496.7</v>
          </cell>
        </row>
        <row r="1562">
          <cell r="A1562" t="str">
            <v>51068</v>
          </cell>
          <cell r="B1562" t="str">
            <v>SUPV &amp; ENG - HOOKERS POINT</v>
          </cell>
          <cell r="C1562">
            <v>0</v>
          </cell>
          <cell r="D1562">
            <v>-153.56</v>
          </cell>
        </row>
        <row r="1563">
          <cell r="A1563" t="str">
            <v>51081</v>
          </cell>
          <cell r="B1563" t="str">
            <v>SUPV &amp; ENG - BB1 FGD</v>
          </cell>
          <cell r="C1563">
            <v>0</v>
          </cell>
          <cell r="D1563">
            <v>0</v>
          </cell>
        </row>
        <row r="1564">
          <cell r="A1564" t="str">
            <v>51082</v>
          </cell>
          <cell r="B1564" t="str">
            <v>SUPV &amp; ENG - BB2 FGD.</v>
          </cell>
          <cell r="C1564">
            <v>0</v>
          </cell>
          <cell r="D1564">
            <v>0</v>
          </cell>
        </row>
        <row r="1565">
          <cell r="A1565" t="str">
            <v>51083</v>
          </cell>
          <cell r="B1565" t="str">
            <v>SUPV&amp;ENG-BB3 FGD</v>
          </cell>
          <cell r="C1565">
            <v>0</v>
          </cell>
          <cell r="D1565">
            <v>0</v>
          </cell>
        </row>
        <row r="1566">
          <cell r="A1566" t="str">
            <v>51084</v>
          </cell>
          <cell r="B1566" t="str">
            <v>SUPV &amp; ENG - BB4 FGD</v>
          </cell>
          <cell r="C1566">
            <v>0</v>
          </cell>
          <cell r="D1566">
            <v>0</v>
          </cell>
        </row>
        <row r="1567">
          <cell r="A1567" t="str">
            <v>51085</v>
          </cell>
          <cell r="B1567" t="str">
            <v>SUPV &amp; ENG - BB FGD COMMON.</v>
          </cell>
          <cell r="C1567">
            <v>673.21</v>
          </cell>
          <cell r="D1567">
            <v>1635.69</v>
          </cell>
        </row>
        <row r="1568">
          <cell r="A1568" t="str">
            <v>510</v>
          </cell>
          <cell r="B1568" t="str">
            <v>ACCOUNT TOTAL</v>
          </cell>
          <cell r="C1568">
            <v>35857.5</v>
          </cell>
          <cell r="D1568">
            <v>217238.43</v>
          </cell>
        </row>
        <row r="1569">
          <cell r="A1569" t="str">
            <v>51140</v>
          </cell>
          <cell r="B1569" t="str">
            <v>BB EAST/WEST CHANNEL DREDGING</v>
          </cell>
          <cell r="C1569">
            <v>0</v>
          </cell>
          <cell r="D1569">
            <v>0</v>
          </cell>
        </row>
        <row r="1570">
          <cell r="A1570" t="str">
            <v>51141</v>
          </cell>
          <cell r="B1570" t="str">
            <v>MAINT PROD STRUC BB-1</v>
          </cell>
          <cell r="C1570">
            <v>0</v>
          </cell>
          <cell r="D1570">
            <v>0</v>
          </cell>
        </row>
        <row r="1571">
          <cell r="A1571" t="str">
            <v>51142</v>
          </cell>
          <cell r="B1571" t="str">
            <v>MAINT PROD STRUC BB-2</v>
          </cell>
          <cell r="C1571">
            <v>0</v>
          </cell>
          <cell r="D1571">
            <v>0</v>
          </cell>
        </row>
        <row r="1572">
          <cell r="A1572" t="str">
            <v>51143</v>
          </cell>
          <cell r="B1572" t="str">
            <v>MAINT PROD STRUC BB-3</v>
          </cell>
          <cell r="C1572">
            <v>0</v>
          </cell>
          <cell r="D1572">
            <v>0</v>
          </cell>
        </row>
        <row r="1573">
          <cell r="A1573" t="str">
            <v>51144</v>
          </cell>
          <cell r="B1573" t="str">
            <v>MAINT PROD STRUC-BB4</v>
          </cell>
          <cell r="C1573">
            <v>0</v>
          </cell>
          <cell r="D1573">
            <v>0</v>
          </cell>
        </row>
        <row r="1574">
          <cell r="A1574" t="str">
            <v>51149</v>
          </cell>
          <cell r="B1574" t="str">
            <v>MAINT PROD STRUC-BB1-4</v>
          </cell>
          <cell r="C1574">
            <v>449876.22</v>
          </cell>
          <cell r="D1574">
            <v>1784840.72</v>
          </cell>
        </row>
        <row r="1575">
          <cell r="A1575" t="str">
            <v>51150</v>
          </cell>
          <cell r="B1575" t="str">
            <v>MAINT PROD STRUC-GN1-6</v>
          </cell>
          <cell r="C1575">
            <v>0</v>
          </cell>
          <cell r="D1575">
            <v>0</v>
          </cell>
        </row>
        <row r="1576">
          <cell r="A1576" t="str">
            <v>51159</v>
          </cell>
          <cell r="B1576" t="str">
            <v>MAINT PROD STRUC-GN COAL</v>
          </cell>
          <cell r="C1576">
            <v>12029.31</v>
          </cell>
          <cell r="D1576">
            <v>-31633.86</v>
          </cell>
        </row>
        <row r="1577">
          <cell r="A1577" t="str">
            <v>51168</v>
          </cell>
          <cell r="B1577" t="str">
            <v>MAINT PROD STRUC-HP1-6</v>
          </cell>
          <cell r="C1577">
            <v>106.33</v>
          </cell>
          <cell r="D1577">
            <v>2428.4699999999998</v>
          </cell>
        </row>
        <row r="1578">
          <cell r="A1578" t="str">
            <v>51169</v>
          </cell>
          <cell r="B1578" t="str">
            <v>MAINT PROD STRUC-UNITS 1-6 H.</v>
          </cell>
          <cell r="C1578">
            <v>0</v>
          </cell>
          <cell r="D1578">
            <v>0</v>
          </cell>
        </row>
        <row r="1579">
          <cell r="A1579" t="str">
            <v>51180</v>
          </cell>
          <cell r="B1579" t="str">
            <v>MAINT PROD STRUC- BB3 FGD SYS</v>
          </cell>
          <cell r="C1579">
            <v>0</v>
          </cell>
          <cell r="D1579">
            <v>0</v>
          </cell>
        </row>
        <row r="1580">
          <cell r="A1580" t="str">
            <v>51181</v>
          </cell>
          <cell r="B1580" t="str">
            <v>MAINT PROD STRUC - BB1 FGD.</v>
          </cell>
          <cell r="C1580">
            <v>0</v>
          </cell>
          <cell r="D1580">
            <v>0</v>
          </cell>
        </row>
        <row r="1581">
          <cell r="A1581" t="str">
            <v>51182</v>
          </cell>
          <cell r="B1581" t="str">
            <v>MAINT PROD STRUC - BB2 FGD.</v>
          </cell>
          <cell r="C1581">
            <v>0</v>
          </cell>
          <cell r="D1581">
            <v>0</v>
          </cell>
        </row>
        <row r="1582">
          <cell r="A1582" t="str">
            <v>51183</v>
          </cell>
          <cell r="B1582" t="str">
            <v>MAINT PROD STRUC-BB3 FGD</v>
          </cell>
          <cell r="C1582">
            <v>0</v>
          </cell>
          <cell r="D1582">
            <v>0</v>
          </cell>
        </row>
        <row r="1583">
          <cell r="A1583" t="str">
            <v>51184</v>
          </cell>
          <cell r="B1583" t="str">
            <v>MAINT PROD STRUC-BB4 FGD</v>
          </cell>
          <cell r="C1583">
            <v>0</v>
          </cell>
          <cell r="D1583">
            <v>0</v>
          </cell>
        </row>
        <row r="1584">
          <cell r="A1584" t="str">
            <v>51185</v>
          </cell>
          <cell r="B1584" t="str">
            <v>MAINT PROD STRUC - BB FGD COM</v>
          </cell>
          <cell r="C1584">
            <v>136755.79999999999</v>
          </cell>
          <cell r="D1584">
            <v>584906.96</v>
          </cell>
        </row>
        <row r="1585">
          <cell r="A1585" t="str">
            <v>51188</v>
          </cell>
          <cell r="B1585" t="str">
            <v>BUILDING SERVICE-CARPET CLEAN</v>
          </cell>
          <cell r="C1585">
            <v>0</v>
          </cell>
          <cell r="D1585">
            <v>0</v>
          </cell>
        </row>
        <row r="1586">
          <cell r="A1586" t="str">
            <v>51189</v>
          </cell>
          <cell r="B1586" t="str">
            <v>BUILDING SERVICE-GENERAL CLEA</v>
          </cell>
          <cell r="C1586">
            <v>0</v>
          </cell>
          <cell r="D1586">
            <v>0</v>
          </cell>
        </row>
        <row r="1587">
          <cell r="A1587" t="str">
            <v>51190</v>
          </cell>
          <cell r="B1587" t="str">
            <v>BUILDING SERVICE-ELECTRICAL</v>
          </cell>
          <cell r="C1587">
            <v>0</v>
          </cell>
          <cell r="D1587">
            <v>0</v>
          </cell>
        </row>
        <row r="1588">
          <cell r="A1588" t="str">
            <v>51191</v>
          </cell>
          <cell r="B1588" t="str">
            <v>BUILDING SERVICE-EXTERIOR</v>
          </cell>
          <cell r="C1588">
            <v>0</v>
          </cell>
          <cell r="D1588">
            <v>0</v>
          </cell>
        </row>
        <row r="1589">
          <cell r="A1589" t="str">
            <v>51192</v>
          </cell>
          <cell r="B1589" t="str">
            <v>BUILDING SERVICE-HVAC</v>
          </cell>
          <cell r="C1589">
            <v>0</v>
          </cell>
          <cell r="D1589">
            <v>0</v>
          </cell>
        </row>
        <row r="1590">
          <cell r="A1590" t="str">
            <v>51193</v>
          </cell>
          <cell r="B1590" t="str">
            <v>BUILDING SERVICE-MISC STRUCTU</v>
          </cell>
          <cell r="C1590">
            <v>0</v>
          </cell>
          <cell r="D1590">
            <v>0</v>
          </cell>
        </row>
        <row r="1591">
          <cell r="A1591" t="str">
            <v>51194</v>
          </cell>
          <cell r="B1591" t="str">
            <v>BUILDING SERVICE-PAINTING</v>
          </cell>
          <cell r="C1591">
            <v>0</v>
          </cell>
          <cell r="D1591">
            <v>0</v>
          </cell>
        </row>
        <row r="1592">
          <cell r="A1592" t="str">
            <v>51195</v>
          </cell>
          <cell r="B1592" t="str">
            <v>BUILDING SERVICE-PEST CONTROL</v>
          </cell>
          <cell r="C1592">
            <v>0</v>
          </cell>
          <cell r="D1592">
            <v>0</v>
          </cell>
        </row>
        <row r="1593">
          <cell r="A1593" t="str">
            <v>51196</v>
          </cell>
          <cell r="B1593" t="str">
            <v>BUILDING SERVICE-PLUMBING</v>
          </cell>
          <cell r="C1593">
            <v>0</v>
          </cell>
          <cell r="D1593">
            <v>0</v>
          </cell>
        </row>
        <row r="1594">
          <cell r="A1594" t="str">
            <v>51197</v>
          </cell>
          <cell r="B1594" t="str">
            <v>BUILDING SERVICE-SECURITY</v>
          </cell>
          <cell r="C1594">
            <v>0</v>
          </cell>
          <cell r="D1594">
            <v>0</v>
          </cell>
        </row>
        <row r="1595">
          <cell r="A1595" t="str">
            <v>51198</v>
          </cell>
          <cell r="B1595" t="str">
            <v>BUILDING SERVICE-TRASH</v>
          </cell>
          <cell r="C1595">
            <v>0</v>
          </cell>
          <cell r="D1595">
            <v>0</v>
          </cell>
        </row>
        <row r="1596">
          <cell r="A1596" t="str">
            <v>51199</v>
          </cell>
          <cell r="B1596" t="str">
            <v>BUILDING SERVICE-WATER</v>
          </cell>
          <cell r="C1596">
            <v>0</v>
          </cell>
          <cell r="D1596">
            <v>0</v>
          </cell>
        </row>
        <row r="1597">
          <cell r="A1597" t="str">
            <v>511</v>
          </cell>
          <cell r="B1597" t="str">
            <v>ACCOUNT TOTAL</v>
          </cell>
          <cell r="C1597">
            <v>598767.66</v>
          </cell>
          <cell r="D1597">
            <v>2340542.29</v>
          </cell>
        </row>
        <row r="1598">
          <cell r="A1598" t="str">
            <v>51241</v>
          </cell>
          <cell r="B1598" t="str">
            <v>STEAM MAINT BOILER-BB1</v>
          </cell>
          <cell r="C1598">
            <v>199590.03</v>
          </cell>
          <cell r="D1598">
            <v>2289519.61</v>
          </cell>
        </row>
        <row r="1599">
          <cell r="A1599" t="str">
            <v>51242</v>
          </cell>
          <cell r="B1599" t="str">
            <v>STEAM MAINT BOILER-BB2</v>
          </cell>
          <cell r="C1599">
            <v>370412.92</v>
          </cell>
          <cell r="D1599">
            <v>1517208.38</v>
          </cell>
        </row>
        <row r="1600">
          <cell r="A1600" t="str">
            <v>51243</v>
          </cell>
          <cell r="B1600" t="str">
            <v>STEAM MAINT BOILER-BB3</v>
          </cell>
          <cell r="C1600">
            <v>69186.240000000005</v>
          </cell>
          <cell r="D1600">
            <v>1967609.12</v>
          </cell>
        </row>
        <row r="1601">
          <cell r="A1601" t="str">
            <v>51244</v>
          </cell>
          <cell r="B1601" t="str">
            <v>STEAM MAINT BOILER-BB4</v>
          </cell>
          <cell r="C1601">
            <v>233077.96</v>
          </cell>
          <cell r="D1601">
            <v>1193992.99</v>
          </cell>
        </row>
        <row r="1602">
          <cell r="A1602" t="str">
            <v>51247</v>
          </cell>
          <cell r="B1602" t="str">
            <v>O&amp;M EPA CONSENT DECREE FOR RE</v>
          </cell>
          <cell r="C1602">
            <v>10911.13</v>
          </cell>
          <cell r="D1602">
            <v>417413.21</v>
          </cell>
        </row>
        <row r="1603">
          <cell r="A1603" t="str">
            <v>51248</v>
          </cell>
          <cell r="B1603" t="str">
            <v>O&amp;M - EPA CONSENT DECREE - EA</v>
          </cell>
          <cell r="C1603">
            <v>0</v>
          </cell>
          <cell r="D1603">
            <v>0</v>
          </cell>
        </row>
        <row r="1604">
          <cell r="A1604" t="str">
            <v>51249</v>
          </cell>
          <cell r="B1604" t="str">
            <v>STEAM MAINT BOILER-BB COMMON</v>
          </cell>
          <cell r="C1604">
            <v>883660.5</v>
          </cell>
          <cell r="D1604">
            <v>5098198.84</v>
          </cell>
        </row>
        <row r="1605">
          <cell r="A1605" t="str">
            <v>51250</v>
          </cell>
          <cell r="B1605" t="str">
            <v>STEAM MAINT BOILER-GN1-6</v>
          </cell>
          <cell r="C1605">
            <v>0</v>
          </cell>
          <cell r="D1605">
            <v>0</v>
          </cell>
        </row>
        <row r="1606">
          <cell r="A1606" t="str">
            <v>51251</v>
          </cell>
          <cell r="B1606" t="str">
            <v>STEAM MAINT BOILER-GN1</v>
          </cell>
          <cell r="C1606">
            <v>0</v>
          </cell>
          <cell r="D1606">
            <v>319.01</v>
          </cell>
        </row>
        <row r="1607">
          <cell r="A1607" t="str">
            <v>51252</v>
          </cell>
          <cell r="B1607" t="str">
            <v>STEAM MAINT BOILER-GN2</v>
          </cell>
          <cell r="C1607">
            <v>0</v>
          </cell>
          <cell r="D1607">
            <v>-28.32</v>
          </cell>
        </row>
        <row r="1608">
          <cell r="A1608" t="str">
            <v>51253</v>
          </cell>
          <cell r="B1608" t="str">
            <v>STEAM MAINT BOILER-GN3</v>
          </cell>
          <cell r="C1608">
            <v>0</v>
          </cell>
          <cell r="D1608">
            <v>414.05</v>
          </cell>
        </row>
        <row r="1609">
          <cell r="A1609" t="str">
            <v>51254</v>
          </cell>
          <cell r="B1609" t="str">
            <v>STEAM MAINT BOILER-GN4</v>
          </cell>
          <cell r="C1609">
            <v>0</v>
          </cell>
          <cell r="D1609">
            <v>-278.58999999999997</v>
          </cell>
        </row>
        <row r="1610">
          <cell r="A1610" t="str">
            <v>51255</v>
          </cell>
          <cell r="B1610" t="str">
            <v>STEAM MAINT BOILER-GN5</v>
          </cell>
          <cell r="C1610">
            <v>0</v>
          </cell>
          <cell r="D1610">
            <v>0</v>
          </cell>
        </row>
        <row r="1611">
          <cell r="A1611" t="str">
            <v>51256</v>
          </cell>
          <cell r="B1611" t="str">
            <v>STEAM MAINT BOILER-GN6</v>
          </cell>
          <cell r="C1611">
            <v>0</v>
          </cell>
          <cell r="D1611">
            <v>88.47</v>
          </cell>
        </row>
        <row r="1612">
          <cell r="A1612" t="str">
            <v>51257</v>
          </cell>
          <cell r="B1612" t="str">
            <v>STEAM MAINT BOILER-GN DUAL FI</v>
          </cell>
          <cell r="C1612">
            <v>0</v>
          </cell>
          <cell r="D1612">
            <v>0</v>
          </cell>
        </row>
        <row r="1613">
          <cell r="A1613" t="str">
            <v>51258</v>
          </cell>
          <cell r="B1613" t="str">
            <v>STEAM MAINT BOILER-GN1-4 COMM</v>
          </cell>
          <cell r="C1613">
            <v>0</v>
          </cell>
          <cell r="D1613">
            <v>0</v>
          </cell>
        </row>
        <row r="1614">
          <cell r="A1614" t="str">
            <v>51259</v>
          </cell>
          <cell r="B1614" t="str">
            <v>STEAM MAINT BOILER-GN COAL UN</v>
          </cell>
          <cell r="C1614">
            <v>7560</v>
          </cell>
          <cell r="D1614">
            <v>77658.759999999995</v>
          </cell>
        </row>
        <row r="1615">
          <cell r="A1615" t="str">
            <v>51261</v>
          </cell>
          <cell r="B1615" t="str">
            <v>STEAM MAINT BOILER-HP1</v>
          </cell>
          <cell r="C1615">
            <v>0</v>
          </cell>
          <cell r="D1615">
            <v>0</v>
          </cell>
        </row>
        <row r="1616">
          <cell r="A1616" t="str">
            <v>51262</v>
          </cell>
          <cell r="B1616" t="str">
            <v>STEAM MAINT BOILER-HP2</v>
          </cell>
          <cell r="C1616">
            <v>205.04</v>
          </cell>
          <cell r="D1616">
            <v>205.04</v>
          </cell>
        </row>
        <row r="1617">
          <cell r="A1617" t="str">
            <v>51263</v>
          </cell>
          <cell r="B1617" t="str">
            <v>STEAM MAINT BOILER-HP3</v>
          </cell>
          <cell r="C1617">
            <v>0</v>
          </cell>
          <cell r="D1617">
            <v>0</v>
          </cell>
        </row>
        <row r="1618">
          <cell r="A1618" t="str">
            <v>51264</v>
          </cell>
          <cell r="B1618" t="str">
            <v>STEAM MAINT BOILER-HP4</v>
          </cell>
          <cell r="C1618">
            <v>0</v>
          </cell>
          <cell r="D1618">
            <v>0</v>
          </cell>
        </row>
        <row r="1619">
          <cell r="A1619" t="str">
            <v>51265</v>
          </cell>
          <cell r="B1619" t="str">
            <v>STEAM MAINT BOILER-HP5</v>
          </cell>
          <cell r="C1619">
            <v>0</v>
          </cell>
          <cell r="D1619">
            <v>0</v>
          </cell>
        </row>
        <row r="1620">
          <cell r="A1620" t="str">
            <v>51266</v>
          </cell>
          <cell r="B1620" t="str">
            <v>STEAM MAINT BOILER-HP6</v>
          </cell>
          <cell r="C1620">
            <v>0</v>
          </cell>
          <cell r="D1620">
            <v>0</v>
          </cell>
        </row>
        <row r="1621">
          <cell r="A1621" t="str">
            <v>51268</v>
          </cell>
          <cell r="B1621" t="str">
            <v>STEAM MAINT BOILER-HP COMMON</v>
          </cell>
          <cell r="C1621">
            <v>0</v>
          </cell>
          <cell r="D1621">
            <v>7702.36</v>
          </cell>
        </row>
        <row r="1622">
          <cell r="A1622" t="str">
            <v>51269</v>
          </cell>
          <cell r="B1622" t="str">
            <v>STEAM MAINT- H. P. STANDBY</v>
          </cell>
          <cell r="C1622">
            <v>0</v>
          </cell>
          <cell r="D1622">
            <v>0</v>
          </cell>
        </row>
        <row r="1623">
          <cell r="A1623" t="str">
            <v>51270</v>
          </cell>
          <cell r="B1623" t="str">
            <v>BIG BEND STATION TRANSLOADER</v>
          </cell>
          <cell r="C1623">
            <v>481.06</v>
          </cell>
          <cell r="D1623">
            <v>13555.82</v>
          </cell>
        </row>
        <row r="1624">
          <cell r="A1624" t="str">
            <v>51280</v>
          </cell>
          <cell r="B1624" t="str">
            <v>STEAM MAINT BOILER - BB3 FGD</v>
          </cell>
          <cell r="C1624">
            <v>0</v>
          </cell>
          <cell r="D1624">
            <v>0</v>
          </cell>
        </row>
        <row r="1625">
          <cell r="A1625" t="str">
            <v>51281</v>
          </cell>
          <cell r="B1625" t="str">
            <v>STEAM MAINT BOILER - BB1 FGD.</v>
          </cell>
          <cell r="C1625">
            <v>0</v>
          </cell>
          <cell r="D1625">
            <v>0</v>
          </cell>
        </row>
        <row r="1626">
          <cell r="A1626" t="str">
            <v>51282</v>
          </cell>
          <cell r="B1626" t="str">
            <v>STEAM MAINT BOILER - BB2 FGD.</v>
          </cell>
          <cell r="C1626">
            <v>41214.639999999999</v>
          </cell>
          <cell r="D1626">
            <v>636638.78</v>
          </cell>
        </row>
        <row r="1627">
          <cell r="A1627" t="str">
            <v>51283</v>
          </cell>
          <cell r="B1627" t="str">
            <v>STEAM MAINT BOILER-BB3 FGD</v>
          </cell>
          <cell r="C1627">
            <v>0</v>
          </cell>
          <cell r="D1627">
            <v>0</v>
          </cell>
        </row>
        <row r="1628">
          <cell r="A1628" t="str">
            <v>51284</v>
          </cell>
          <cell r="B1628" t="str">
            <v>STEAM MAINT BOILER-BB4 FGD</v>
          </cell>
          <cell r="C1628">
            <v>82801.2</v>
          </cell>
          <cell r="D1628">
            <v>475739.67</v>
          </cell>
        </row>
        <row r="1629">
          <cell r="A1629" t="str">
            <v>51285</v>
          </cell>
          <cell r="B1629" t="str">
            <v>STEAM MAINT BOILER - BB FGD C</v>
          </cell>
          <cell r="C1629">
            <v>241633.6</v>
          </cell>
          <cell r="D1629">
            <v>1614962.42</v>
          </cell>
        </row>
        <row r="1630">
          <cell r="A1630" t="str">
            <v>51286</v>
          </cell>
          <cell r="B1630" t="str">
            <v>STEAM MAINT BOILER BB1&amp;2 FLUE</v>
          </cell>
          <cell r="C1630">
            <v>0</v>
          </cell>
          <cell r="D1630">
            <v>0</v>
          </cell>
        </row>
        <row r="1631">
          <cell r="A1631" t="str">
            <v>51287</v>
          </cell>
          <cell r="B1631" t="str">
            <v>STEAM MAINT BOILER BB1P2 FLUE</v>
          </cell>
          <cell r="C1631">
            <v>0</v>
          </cell>
          <cell r="D1631">
            <v>0</v>
          </cell>
        </row>
        <row r="1632">
          <cell r="A1632" t="str">
            <v>51288</v>
          </cell>
          <cell r="B1632" t="str">
            <v>BIG BEND NOX REDUCTION</v>
          </cell>
          <cell r="C1632">
            <v>8742.34</v>
          </cell>
          <cell r="D1632">
            <v>206261.75</v>
          </cell>
        </row>
        <row r="1633">
          <cell r="A1633" t="str">
            <v>512</v>
          </cell>
          <cell r="B1633" t="str">
            <v>ACCOUNT TOTAL</v>
          </cell>
          <cell r="C1633">
            <v>2149476.66</v>
          </cell>
          <cell r="D1633">
            <v>15517181.369999999</v>
          </cell>
        </row>
        <row r="1634">
          <cell r="A1634" t="str">
            <v>51341</v>
          </cell>
          <cell r="B1634" t="str">
            <v>STEAM MAINT ELECT-BB1</v>
          </cell>
          <cell r="C1634">
            <v>50075.9</v>
          </cell>
          <cell r="D1634">
            <v>899572.81</v>
          </cell>
        </row>
        <row r="1635">
          <cell r="A1635" t="str">
            <v>51342</v>
          </cell>
          <cell r="B1635" t="str">
            <v>STEAM MAINT ELECT-BB2</v>
          </cell>
          <cell r="C1635">
            <v>70029.31</v>
          </cell>
          <cell r="D1635">
            <v>256466.18</v>
          </cell>
        </row>
        <row r="1636">
          <cell r="A1636" t="str">
            <v>51343</v>
          </cell>
          <cell r="B1636" t="str">
            <v>STEAM MAINT ELECT-BB3</v>
          </cell>
          <cell r="C1636">
            <v>10297.52</v>
          </cell>
          <cell r="D1636">
            <v>197187.71</v>
          </cell>
        </row>
        <row r="1637">
          <cell r="A1637" t="str">
            <v>51344</v>
          </cell>
          <cell r="B1637" t="str">
            <v>STEAM MAINT ELECT-BB4</v>
          </cell>
          <cell r="C1637">
            <v>35411.730000000003</v>
          </cell>
          <cell r="D1637">
            <v>201020.34</v>
          </cell>
        </row>
        <row r="1638">
          <cell r="A1638" t="str">
            <v>51349</v>
          </cell>
          <cell r="B1638" t="str">
            <v>STEAM MAINT ELECT-BB COMMON</v>
          </cell>
          <cell r="C1638">
            <v>158545.21</v>
          </cell>
          <cell r="D1638">
            <v>786986.2</v>
          </cell>
        </row>
        <row r="1639">
          <cell r="A1639" t="str">
            <v>51350</v>
          </cell>
          <cell r="B1639" t="str">
            <v>STEAM MAINT ELECT-GN1-6</v>
          </cell>
          <cell r="C1639">
            <v>0</v>
          </cell>
          <cell r="D1639">
            <v>0</v>
          </cell>
        </row>
        <row r="1640">
          <cell r="A1640" t="str">
            <v>51351</v>
          </cell>
          <cell r="B1640" t="str">
            <v>STEAM MAINT ELECT-GN1</v>
          </cell>
          <cell r="C1640">
            <v>0</v>
          </cell>
          <cell r="D1640">
            <v>-162.84</v>
          </cell>
        </row>
        <row r="1641">
          <cell r="A1641" t="str">
            <v>51352</v>
          </cell>
          <cell r="B1641" t="str">
            <v>STEAM MAINT ELECT-GN2</v>
          </cell>
          <cell r="C1641">
            <v>0</v>
          </cell>
          <cell r="D1641">
            <v>0</v>
          </cell>
        </row>
        <row r="1642">
          <cell r="A1642" t="str">
            <v>51353</v>
          </cell>
          <cell r="B1642" t="str">
            <v>STEAM MAINT ELECT-GN3</v>
          </cell>
          <cell r="C1642">
            <v>0</v>
          </cell>
          <cell r="D1642">
            <v>252.38</v>
          </cell>
        </row>
        <row r="1643">
          <cell r="A1643" t="str">
            <v>51354</v>
          </cell>
          <cell r="B1643" t="str">
            <v>STEAM MAINT ELECT-GN4</v>
          </cell>
          <cell r="C1643">
            <v>0</v>
          </cell>
          <cell r="D1643">
            <v>317.04000000000002</v>
          </cell>
        </row>
        <row r="1644">
          <cell r="A1644" t="str">
            <v>51355</v>
          </cell>
          <cell r="B1644" t="str">
            <v>STEAM MAINT ELECT-GN5</v>
          </cell>
          <cell r="C1644">
            <v>0</v>
          </cell>
          <cell r="D1644">
            <v>-289.97000000000003</v>
          </cell>
        </row>
        <row r="1645">
          <cell r="A1645" t="str">
            <v>51356</v>
          </cell>
          <cell r="B1645" t="str">
            <v>STEAM MAINT ELECT-GN6</v>
          </cell>
          <cell r="C1645">
            <v>0</v>
          </cell>
          <cell r="D1645">
            <v>1053.42</v>
          </cell>
        </row>
        <row r="1646">
          <cell r="A1646" t="str">
            <v>51359</v>
          </cell>
          <cell r="B1646" t="str">
            <v>STEAM MAINT ELECT-GN COAL</v>
          </cell>
          <cell r="C1646">
            <v>6797.81</v>
          </cell>
          <cell r="D1646">
            <v>-12120.98</v>
          </cell>
        </row>
        <row r="1647">
          <cell r="A1647" t="str">
            <v>51361</v>
          </cell>
          <cell r="B1647" t="str">
            <v>STEAM MAINT ELECT-HP1</v>
          </cell>
          <cell r="C1647">
            <v>0</v>
          </cell>
          <cell r="D1647">
            <v>0</v>
          </cell>
        </row>
        <row r="1648">
          <cell r="A1648" t="str">
            <v>51362</v>
          </cell>
          <cell r="B1648" t="str">
            <v>STEAM MAINT ELECT-HP2</v>
          </cell>
          <cell r="C1648">
            <v>0</v>
          </cell>
          <cell r="D1648">
            <v>0</v>
          </cell>
        </row>
        <row r="1649">
          <cell r="A1649" t="str">
            <v>51363</v>
          </cell>
          <cell r="B1649" t="str">
            <v>STEAM MAINT ELECT-HP3</v>
          </cell>
          <cell r="C1649">
            <v>0</v>
          </cell>
          <cell r="D1649">
            <v>0</v>
          </cell>
        </row>
        <row r="1650">
          <cell r="A1650" t="str">
            <v>51364</v>
          </cell>
          <cell r="B1650" t="str">
            <v>STEAM MAINT ELECT-HP4</v>
          </cell>
          <cell r="C1650">
            <v>0</v>
          </cell>
          <cell r="D1650">
            <v>0</v>
          </cell>
        </row>
        <row r="1651">
          <cell r="A1651" t="str">
            <v>51365</v>
          </cell>
          <cell r="B1651" t="str">
            <v>STEAM MAINT ELECT-HP5</v>
          </cell>
          <cell r="C1651">
            <v>0</v>
          </cell>
          <cell r="D1651">
            <v>0</v>
          </cell>
        </row>
        <row r="1652">
          <cell r="A1652" t="str">
            <v>51366</v>
          </cell>
          <cell r="B1652" t="str">
            <v>STEAM MAINT ELECT - HP6</v>
          </cell>
          <cell r="C1652">
            <v>0</v>
          </cell>
          <cell r="D1652">
            <v>0</v>
          </cell>
        </row>
        <row r="1653">
          <cell r="A1653" t="str">
            <v>51368</v>
          </cell>
          <cell r="B1653" t="str">
            <v>STEAM MAINT ELECT-HP1-6</v>
          </cell>
          <cell r="C1653">
            <v>0</v>
          </cell>
          <cell r="D1653">
            <v>121.68</v>
          </cell>
        </row>
        <row r="1654">
          <cell r="A1654" t="str">
            <v>51369</v>
          </cell>
          <cell r="B1654" t="str">
            <v>STM MA-ELE-GEN'L UNITS 1-6 H.</v>
          </cell>
          <cell r="C1654">
            <v>0</v>
          </cell>
          <cell r="D1654">
            <v>0</v>
          </cell>
        </row>
        <row r="1655">
          <cell r="A1655" t="str">
            <v>51381</v>
          </cell>
          <cell r="B1655" t="str">
            <v>STEAM MAINT ELECT - BB1 FGD.</v>
          </cell>
          <cell r="C1655">
            <v>0</v>
          </cell>
          <cell r="D1655">
            <v>0</v>
          </cell>
        </row>
        <row r="1656">
          <cell r="A1656" t="str">
            <v>51382</v>
          </cell>
          <cell r="B1656" t="str">
            <v>STEAM MAINT ELECT - BB2 FGD.</v>
          </cell>
          <cell r="C1656">
            <v>0</v>
          </cell>
          <cell r="D1656">
            <v>272</v>
          </cell>
        </row>
        <row r="1657">
          <cell r="A1657" t="str">
            <v>51383</v>
          </cell>
          <cell r="B1657" t="str">
            <v>STEAM MAINT ELECT-BB3 FGD</v>
          </cell>
          <cell r="C1657">
            <v>0</v>
          </cell>
          <cell r="D1657">
            <v>0</v>
          </cell>
        </row>
        <row r="1658">
          <cell r="A1658" t="str">
            <v>51384</v>
          </cell>
          <cell r="B1658" t="str">
            <v>STEAM MAINT ELECT-BB4 FGD SWI</v>
          </cell>
          <cell r="C1658">
            <v>0</v>
          </cell>
          <cell r="D1658">
            <v>0</v>
          </cell>
        </row>
        <row r="1659">
          <cell r="A1659" t="str">
            <v>51385</v>
          </cell>
          <cell r="B1659" t="str">
            <v>STEAM MAINT ELECT - BB FGD CO</v>
          </cell>
          <cell r="C1659">
            <v>0</v>
          </cell>
          <cell r="D1659">
            <v>0</v>
          </cell>
        </row>
        <row r="1660">
          <cell r="A1660" t="str">
            <v>513</v>
          </cell>
          <cell r="B1660" t="str">
            <v>ACCOUNT TOTAL</v>
          </cell>
          <cell r="C1660">
            <v>331157.48</v>
          </cell>
          <cell r="D1660">
            <v>2330675.9700000002</v>
          </cell>
        </row>
        <row r="1661">
          <cell r="A1661" t="str">
            <v>51444</v>
          </cell>
          <cell r="B1661" t="str">
            <v>STEAM MAINT MISC-BB4</v>
          </cell>
          <cell r="C1661">
            <v>0</v>
          </cell>
          <cell r="D1661">
            <v>1517.79</v>
          </cell>
        </row>
        <row r="1662">
          <cell r="A1662" t="str">
            <v>51449</v>
          </cell>
          <cell r="B1662" t="str">
            <v>STEAM MAINT MISC-BB1-4</v>
          </cell>
          <cell r="C1662">
            <v>152187.70000000001</v>
          </cell>
          <cell r="D1662">
            <v>839961.56</v>
          </cell>
        </row>
        <row r="1663">
          <cell r="A1663" t="str">
            <v>51450</v>
          </cell>
          <cell r="B1663" t="str">
            <v>STEAM MAINT MISC-GN1-6</v>
          </cell>
          <cell r="C1663">
            <v>0</v>
          </cell>
          <cell r="D1663">
            <v>0</v>
          </cell>
        </row>
        <row r="1664">
          <cell r="A1664" t="str">
            <v>51459</v>
          </cell>
          <cell r="B1664" t="str">
            <v>STEAM MAINT MISC-GN COAL</v>
          </cell>
          <cell r="C1664">
            <v>299.51</v>
          </cell>
          <cell r="D1664">
            <v>-3548.46</v>
          </cell>
        </row>
        <row r="1665">
          <cell r="A1665" t="str">
            <v>51468</v>
          </cell>
          <cell r="B1665" t="str">
            <v>STEAM MAINT MISC-HP1-6</v>
          </cell>
          <cell r="C1665">
            <v>112.85</v>
          </cell>
          <cell r="D1665">
            <v>1054.9100000000001</v>
          </cell>
        </row>
        <row r="1666">
          <cell r="A1666" t="str">
            <v>51469</v>
          </cell>
          <cell r="B1666" t="str">
            <v>HP TEMP ACCT</v>
          </cell>
          <cell r="C1666">
            <v>0</v>
          </cell>
          <cell r="D1666">
            <v>0</v>
          </cell>
        </row>
        <row r="1667">
          <cell r="A1667" t="str">
            <v>51480</v>
          </cell>
          <cell r="B1667" t="str">
            <v>STEAM MAINT MISC - BB3 FGD</v>
          </cell>
          <cell r="C1667">
            <v>0</v>
          </cell>
          <cell r="D1667">
            <v>0</v>
          </cell>
        </row>
        <row r="1668">
          <cell r="A1668" t="str">
            <v>51481</v>
          </cell>
          <cell r="B1668" t="str">
            <v>STEAM MAINT MISC - BB1 FGD.</v>
          </cell>
          <cell r="C1668">
            <v>0</v>
          </cell>
          <cell r="D1668">
            <v>0</v>
          </cell>
        </row>
        <row r="1669">
          <cell r="A1669" t="str">
            <v>51482</v>
          </cell>
          <cell r="B1669" t="str">
            <v>STEAM MAINT MISC - BB2 FGD.</v>
          </cell>
          <cell r="C1669">
            <v>0</v>
          </cell>
          <cell r="D1669">
            <v>0</v>
          </cell>
        </row>
        <row r="1670">
          <cell r="A1670" t="str">
            <v>51483</v>
          </cell>
          <cell r="B1670" t="str">
            <v>STEAM MAINT MISC-BB3 FGD</v>
          </cell>
          <cell r="C1670">
            <v>0</v>
          </cell>
          <cell r="D1670">
            <v>0</v>
          </cell>
        </row>
        <row r="1671">
          <cell r="A1671" t="str">
            <v>51484</v>
          </cell>
          <cell r="B1671" t="str">
            <v>STEAM MAINT MISC-BB4 FGD</v>
          </cell>
          <cell r="C1671">
            <v>0</v>
          </cell>
          <cell r="D1671">
            <v>0</v>
          </cell>
        </row>
        <row r="1672">
          <cell r="A1672" t="str">
            <v>51485</v>
          </cell>
          <cell r="B1672" t="str">
            <v>STEAM MAINT MISC. - BB2 FGD C</v>
          </cell>
          <cell r="C1672">
            <v>0</v>
          </cell>
          <cell r="D1672">
            <v>2700</v>
          </cell>
        </row>
        <row r="1673">
          <cell r="A1673" t="str">
            <v>514</v>
          </cell>
          <cell r="B1673" t="str">
            <v>ACCOUNT TOTAL</v>
          </cell>
          <cell r="C1673">
            <v>152600.06</v>
          </cell>
          <cell r="D1673">
            <v>841685.8</v>
          </cell>
        </row>
        <row r="1674">
          <cell r="A1674" t="str">
            <v>54628</v>
          </cell>
          <cell r="B1674" t="str">
            <v>SUPV &amp; ENG-COMB TURBINE PH</v>
          </cell>
          <cell r="C1674">
            <v>4007.39</v>
          </cell>
          <cell r="D1674">
            <v>22729.87</v>
          </cell>
        </row>
        <row r="1675">
          <cell r="A1675" t="str">
            <v>54638</v>
          </cell>
          <cell r="B1675" t="str">
            <v>SUPV &amp; ENG-CT PARK STREET</v>
          </cell>
          <cell r="C1675">
            <v>0</v>
          </cell>
          <cell r="D1675">
            <v>0</v>
          </cell>
        </row>
        <row r="1676">
          <cell r="A1676" t="str">
            <v>54648</v>
          </cell>
          <cell r="B1676" t="str">
            <v>SUPV &amp; ENG-COMB TURBINE BB</v>
          </cell>
          <cell r="C1676">
            <v>0</v>
          </cell>
          <cell r="D1676">
            <v>0</v>
          </cell>
        </row>
        <row r="1677">
          <cell r="A1677" t="str">
            <v>54650</v>
          </cell>
          <cell r="B1677" t="str">
            <v>SUPERVISOR &amp; ENGINEER - BAYSI</v>
          </cell>
          <cell r="C1677">
            <v>78512.38</v>
          </cell>
          <cell r="D1677">
            <v>420676.24</v>
          </cell>
        </row>
        <row r="1678">
          <cell r="A1678" t="str">
            <v>54658</v>
          </cell>
          <cell r="B1678" t="str">
            <v>SUPV &amp; ENG-COMB TURBINE GN1</v>
          </cell>
          <cell r="C1678">
            <v>0</v>
          </cell>
          <cell r="D1678">
            <v>0</v>
          </cell>
        </row>
        <row r="1679">
          <cell r="A1679" t="str">
            <v>54670</v>
          </cell>
          <cell r="B1679" t="str">
            <v>SUPV &amp; ENGR - POLK</v>
          </cell>
          <cell r="C1679">
            <v>95325.6</v>
          </cell>
          <cell r="D1679">
            <v>592894.31999999995</v>
          </cell>
        </row>
        <row r="1680">
          <cell r="A1680" t="str">
            <v>54678</v>
          </cell>
          <cell r="B1680" t="str">
            <v>"PARTNERSHIP PROJECT 1 "</v>
          </cell>
          <cell r="C1680">
            <v>0</v>
          </cell>
          <cell r="D1680">
            <v>72.290000000000006</v>
          </cell>
        </row>
        <row r="1681">
          <cell r="A1681" t="str">
            <v>546</v>
          </cell>
          <cell r="B1681" t="str">
            <v>ACCOUNT TOTAL</v>
          </cell>
          <cell r="C1681">
            <v>177845.37</v>
          </cell>
          <cell r="D1681">
            <v>1036372.72</v>
          </cell>
        </row>
        <row r="1682">
          <cell r="A1682" t="str">
            <v>54701</v>
          </cell>
          <cell r="B1682" t="str">
            <v>RECOVEREABLE FUEL-WHLSE</v>
          </cell>
          <cell r="C1682">
            <v>1176988.49</v>
          </cell>
          <cell r="D1682">
            <v>4801012.04</v>
          </cell>
        </row>
        <row r="1683">
          <cell r="A1683" t="str">
            <v>54702</v>
          </cell>
          <cell r="B1683" t="str">
            <v>RECOVERABLE FUEL-WHLSE</v>
          </cell>
          <cell r="C1683">
            <v>-1176988.49</v>
          </cell>
          <cell r="D1683">
            <v>-4801012.04</v>
          </cell>
        </row>
        <row r="1684">
          <cell r="A1684" t="str">
            <v>54703</v>
          </cell>
          <cell r="B1684" t="str">
            <v>NONRECOVERABLE FUEL-WHLSE</v>
          </cell>
          <cell r="C1684">
            <v>10207.59</v>
          </cell>
          <cell r="D1684">
            <v>59438.67</v>
          </cell>
        </row>
        <row r="1685">
          <cell r="A1685" t="str">
            <v>54704</v>
          </cell>
          <cell r="B1685" t="str">
            <v>NONRECOVERABLE FUEL-WHLSE</v>
          </cell>
          <cell r="C1685">
            <v>-10207.59</v>
          </cell>
          <cell r="D1685">
            <v>-59438.67</v>
          </cell>
        </row>
        <row r="1686">
          <cell r="A1686" t="str">
            <v>54708</v>
          </cell>
          <cell r="B1686" t="str">
            <v>NON RECOV FUEL - BB #2 OIL</v>
          </cell>
          <cell r="C1686">
            <v>3091.08</v>
          </cell>
          <cell r="D1686">
            <v>15101.56</v>
          </cell>
        </row>
        <row r="1687">
          <cell r="A1687" t="str">
            <v>54718</v>
          </cell>
          <cell r="B1687" t="str">
            <v>NON RECOV FUEL - GN #2 OIL</v>
          </cell>
          <cell r="C1687">
            <v>271.45999999999998</v>
          </cell>
          <cell r="D1687">
            <v>1374.57</v>
          </cell>
        </row>
        <row r="1688">
          <cell r="A1688" t="str">
            <v>54721</v>
          </cell>
          <cell r="B1688" t="str">
            <v>NON RECOV FUEL-POLK #1 COAL</v>
          </cell>
          <cell r="C1688">
            <v>322197.14</v>
          </cell>
          <cell r="D1688">
            <v>1686372.28</v>
          </cell>
        </row>
        <row r="1689">
          <cell r="A1689" t="str">
            <v>54725</v>
          </cell>
          <cell r="B1689" t="str">
            <v>NON RECOV FUEL-POLK #2 OIL</v>
          </cell>
          <cell r="C1689">
            <v>2620.98</v>
          </cell>
          <cell r="D1689">
            <v>47821.23</v>
          </cell>
        </row>
        <row r="1690">
          <cell r="A1690" t="str">
            <v>54728</v>
          </cell>
          <cell r="B1690" t="str">
            <v>NON RECOV FUEL - PS - OIL#6</v>
          </cell>
          <cell r="C1690">
            <v>0</v>
          </cell>
          <cell r="D1690">
            <v>0</v>
          </cell>
        </row>
        <row r="1691">
          <cell r="A1691" t="str">
            <v>54731</v>
          </cell>
          <cell r="B1691" t="str">
            <v>NON RECOV FUEL - GASIFIER CAP</v>
          </cell>
          <cell r="C1691">
            <v>0</v>
          </cell>
          <cell r="D1691">
            <v>0</v>
          </cell>
        </row>
        <row r="1692">
          <cell r="A1692" t="str">
            <v>54732</v>
          </cell>
          <cell r="B1692" t="str">
            <v>NON RECOV RUEL - GASIFIER OTH</v>
          </cell>
          <cell r="C1692">
            <v>0</v>
          </cell>
          <cell r="D1692">
            <v>0</v>
          </cell>
        </row>
        <row r="1693">
          <cell r="A1693" t="str">
            <v>54738</v>
          </cell>
          <cell r="B1693" t="str">
            <v>NON RECOV FUEL - PH #6 OIL</v>
          </cell>
          <cell r="C1693">
            <v>4384.49</v>
          </cell>
          <cell r="D1693">
            <v>25039.47</v>
          </cell>
        </row>
        <row r="1694">
          <cell r="A1694" t="str">
            <v>54748</v>
          </cell>
          <cell r="B1694" t="str">
            <v>RECOV FUEL - BB CT1-3</v>
          </cell>
          <cell r="C1694">
            <v>9721.02</v>
          </cell>
          <cell r="D1694">
            <v>10788.44</v>
          </cell>
        </row>
        <row r="1695">
          <cell r="A1695" t="str">
            <v>54756</v>
          </cell>
          <cell r="B1695" t="str">
            <v>RECOV FUEL - TAYLOR LANDFILL</v>
          </cell>
          <cell r="C1695">
            <v>0</v>
          </cell>
          <cell r="D1695">
            <v>0</v>
          </cell>
        </row>
        <row r="1696">
          <cell r="A1696" t="str">
            <v>54758</v>
          </cell>
          <cell r="B1696" t="str">
            <v>RECOV FUEL - GN CT1</v>
          </cell>
          <cell r="C1696">
            <v>0</v>
          </cell>
          <cell r="D1696">
            <v>0</v>
          </cell>
        </row>
        <row r="1697">
          <cell r="A1697" t="str">
            <v>54775</v>
          </cell>
          <cell r="B1697" t="str">
            <v>RECOV FUEL-POLK#3 CT NATURAL</v>
          </cell>
          <cell r="C1697">
            <v>1214911.2</v>
          </cell>
          <cell r="D1697">
            <v>3075131.34</v>
          </cell>
        </row>
        <row r="1698">
          <cell r="A1698" t="str">
            <v>54776</v>
          </cell>
          <cell r="B1698" t="str">
            <v>RECOV FUEL-POLK#2 CT NATURAL</v>
          </cell>
          <cell r="C1698">
            <v>769973.83</v>
          </cell>
          <cell r="D1698">
            <v>2089066.96</v>
          </cell>
        </row>
        <row r="1699">
          <cell r="A1699" t="str">
            <v>54777</v>
          </cell>
          <cell r="B1699" t="str">
            <v>RECOV FUEL - POLK #2 CT - #2</v>
          </cell>
          <cell r="C1699">
            <v>66588.44</v>
          </cell>
          <cell r="D1699">
            <v>198799.99</v>
          </cell>
        </row>
        <row r="1700">
          <cell r="A1700" t="str">
            <v>54778</v>
          </cell>
          <cell r="B1700" t="str">
            <v>RECOV FUEL - PH #6 OIL</v>
          </cell>
          <cell r="C1700">
            <v>414955.26</v>
          </cell>
          <cell r="D1700">
            <v>1728264.32</v>
          </cell>
        </row>
        <row r="1701">
          <cell r="A1701" t="str">
            <v>54781</v>
          </cell>
          <cell r="B1701" t="str">
            <v>RECOV FUEL-POLK #1 COAL</v>
          </cell>
          <cell r="C1701">
            <v>1970089.83</v>
          </cell>
          <cell r="D1701">
            <v>11833949.460000001</v>
          </cell>
        </row>
        <row r="1702">
          <cell r="A1702" t="str">
            <v>54785</v>
          </cell>
          <cell r="B1702" t="str">
            <v>RECOV FUEL-POLK #1 CT - #2 OI</v>
          </cell>
          <cell r="C1702">
            <v>835675.14</v>
          </cell>
          <cell r="D1702">
            <v>3095898.94</v>
          </cell>
        </row>
        <row r="1703">
          <cell r="A1703" t="str">
            <v>54786</v>
          </cell>
          <cell r="B1703" t="str">
            <v>RECOV FUEL - CITY OF TAMPA NA</v>
          </cell>
          <cell r="C1703">
            <v>-50246.07</v>
          </cell>
          <cell r="D1703">
            <v>49912.61</v>
          </cell>
        </row>
        <row r="1704">
          <cell r="A1704" t="str">
            <v>54787</v>
          </cell>
          <cell r="B1704" t="str">
            <v>RECOV FUEL - POLK#3 CT - #2 O</v>
          </cell>
          <cell r="C1704">
            <v>81793.75</v>
          </cell>
          <cell r="D1704">
            <v>134117.51999999999</v>
          </cell>
        </row>
        <row r="1705">
          <cell r="A1705" t="str">
            <v>54788</v>
          </cell>
          <cell r="B1705" t="str">
            <v>RECOV FUEL - PS - OIL#6</v>
          </cell>
          <cell r="C1705">
            <v>0</v>
          </cell>
          <cell r="D1705">
            <v>0</v>
          </cell>
        </row>
        <row r="1706">
          <cell r="A1706" t="str">
            <v>54789</v>
          </cell>
          <cell r="B1706" t="str">
            <v>RECOV FUEL-POLK DOE FUNDING</v>
          </cell>
          <cell r="C1706">
            <v>0</v>
          </cell>
          <cell r="D1706">
            <v>0</v>
          </cell>
        </row>
        <row r="1707">
          <cell r="A1707" t="str">
            <v>54790</v>
          </cell>
          <cell r="B1707" t="str">
            <v>RECOV FUEL - BAYSIDE #1 CT NA</v>
          </cell>
          <cell r="C1707">
            <v>12095654.75</v>
          </cell>
          <cell r="D1707">
            <v>57087487.490000002</v>
          </cell>
        </row>
        <row r="1708">
          <cell r="A1708" t="str">
            <v>54791</v>
          </cell>
          <cell r="B1708" t="str">
            <v>RECOV FUEL - BAYSIDE #2 CT NA</v>
          </cell>
          <cell r="C1708">
            <v>22630361.079999998</v>
          </cell>
          <cell r="D1708">
            <v>90862237.280000001</v>
          </cell>
        </row>
        <row r="1709">
          <cell r="A1709" t="str">
            <v>54795</v>
          </cell>
          <cell r="B1709" t="str">
            <v>NON RECOV FUEL - BAYSIDE CT N</v>
          </cell>
          <cell r="C1709">
            <v>0</v>
          </cell>
          <cell r="D1709">
            <v>4973.4799999999996</v>
          </cell>
        </row>
        <row r="1710">
          <cell r="A1710" t="str">
            <v>54796</v>
          </cell>
          <cell r="B1710" t="str">
            <v>NON-RECOV FUEL - POLK NATURAL</v>
          </cell>
          <cell r="C1710">
            <v>20943.43</v>
          </cell>
          <cell r="D1710">
            <v>140386.26</v>
          </cell>
        </row>
        <row r="1711">
          <cell r="A1711" t="str">
            <v>547</v>
          </cell>
          <cell r="B1711" t="str">
            <v>ACCOUNT TOTAL</v>
          </cell>
          <cell r="C1711">
            <v>40392986.810000002</v>
          </cell>
          <cell r="D1711">
            <v>172086723.19999999</v>
          </cell>
        </row>
        <row r="1712">
          <cell r="A1712" t="str">
            <v>54828</v>
          </cell>
          <cell r="B1712" t="str">
            <v>GENERATION EXP-PH CT1-3</v>
          </cell>
          <cell r="C1712">
            <v>6279.7</v>
          </cell>
          <cell r="D1712">
            <v>37077.17</v>
          </cell>
        </row>
        <row r="1713">
          <cell r="A1713" t="str">
            <v>54838</v>
          </cell>
          <cell r="B1713" t="str">
            <v>GENERATION EXP-PARK ST CT1-9</v>
          </cell>
          <cell r="C1713">
            <v>0</v>
          </cell>
          <cell r="D1713">
            <v>0</v>
          </cell>
        </row>
        <row r="1714">
          <cell r="A1714" t="str">
            <v>54848</v>
          </cell>
          <cell r="B1714" t="str">
            <v>GENERATION EXP-BB CT'S</v>
          </cell>
          <cell r="C1714">
            <v>3103.12</v>
          </cell>
          <cell r="D1714">
            <v>10663.62</v>
          </cell>
        </row>
        <row r="1715">
          <cell r="A1715" t="str">
            <v>54850</v>
          </cell>
          <cell r="B1715" t="str">
            <v>GENERATION OPERATIONS EXPENSE</v>
          </cell>
          <cell r="C1715">
            <v>503729.5</v>
          </cell>
          <cell r="D1715">
            <v>3040403.44</v>
          </cell>
        </row>
        <row r="1716">
          <cell r="A1716" t="str">
            <v>54858</v>
          </cell>
          <cell r="B1716" t="str">
            <v>GENERATION EXP-GN CT1</v>
          </cell>
          <cell r="C1716">
            <v>0</v>
          </cell>
          <cell r="D1716">
            <v>0</v>
          </cell>
        </row>
        <row r="1717">
          <cell r="A1717" t="str">
            <v>54870</v>
          </cell>
          <cell r="B1717" t="str">
            <v>GENERATIONS EXP - POLK</v>
          </cell>
          <cell r="C1717">
            <v>399062.61</v>
          </cell>
          <cell r="D1717">
            <v>2228424.17</v>
          </cell>
        </row>
        <row r="1718">
          <cell r="A1718" t="str">
            <v>54872</v>
          </cell>
          <cell r="B1718" t="str">
            <v>GENERATION EXPENSE-POLK UNIT</v>
          </cell>
          <cell r="C1718">
            <v>0</v>
          </cell>
          <cell r="D1718">
            <v>0</v>
          </cell>
        </row>
        <row r="1719">
          <cell r="A1719" t="str">
            <v>548</v>
          </cell>
          <cell r="B1719" t="str">
            <v>ACCOUNT TOTAL</v>
          </cell>
          <cell r="C1719">
            <v>912174.93</v>
          </cell>
          <cell r="D1719">
            <v>5316568.4000000004</v>
          </cell>
        </row>
        <row r="1720">
          <cell r="A1720" t="str">
            <v>54928</v>
          </cell>
          <cell r="B1720" t="str">
            <v>MISC OTHER PWR EXP - PH CT1-6</v>
          </cell>
          <cell r="C1720">
            <v>73345.289999999994</v>
          </cell>
          <cell r="D1720">
            <v>381971.24</v>
          </cell>
        </row>
        <row r="1721">
          <cell r="A1721" t="str">
            <v>54938</v>
          </cell>
          <cell r="B1721" t="str">
            <v>MISC OTHER PWR EXP - PARK ST</v>
          </cell>
          <cell r="C1721">
            <v>0</v>
          </cell>
          <cell r="D1721">
            <v>0</v>
          </cell>
        </row>
        <row r="1722">
          <cell r="A1722" t="str">
            <v>54948</v>
          </cell>
          <cell r="B1722" t="str">
            <v>MISC OTHER PWR EXP - BB CT1-3</v>
          </cell>
          <cell r="C1722">
            <v>0</v>
          </cell>
          <cell r="D1722">
            <v>0</v>
          </cell>
        </row>
        <row r="1723">
          <cell r="A1723" t="str">
            <v>54950</v>
          </cell>
          <cell r="B1723" t="str">
            <v>MISCELLANEOUS OTHER EXPENSE</v>
          </cell>
          <cell r="C1723">
            <v>149090.29</v>
          </cell>
          <cell r="D1723">
            <v>778147.73</v>
          </cell>
        </row>
        <row r="1724">
          <cell r="A1724" t="str">
            <v>54958</v>
          </cell>
          <cell r="B1724" t="str">
            <v>MISC OTHER PWR EXP - GN CT1</v>
          </cell>
          <cell r="C1724">
            <v>0</v>
          </cell>
          <cell r="D1724">
            <v>0</v>
          </cell>
        </row>
        <row r="1725">
          <cell r="A1725" t="str">
            <v>54970</v>
          </cell>
          <cell r="B1725" t="str">
            <v>MISC OTHER PWR EXP-POLK</v>
          </cell>
          <cell r="C1725">
            <v>246944.46</v>
          </cell>
          <cell r="D1725">
            <v>1225294.99</v>
          </cell>
        </row>
        <row r="1726">
          <cell r="A1726" t="str">
            <v>54997</v>
          </cell>
          <cell r="B1726" t="str">
            <v>DOE REIMBURSEMENT</v>
          </cell>
          <cell r="C1726">
            <v>0</v>
          </cell>
          <cell r="D1726">
            <v>0</v>
          </cell>
        </row>
        <row r="1727">
          <cell r="A1727" t="str">
            <v>549</v>
          </cell>
          <cell r="B1727" t="str">
            <v>ACCOUNT TOTAL</v>
          </cell>
          <cell r="C1727">
            <v>469380.04</v>
          </cell>
          <cell r="D1727">
            <v>2385413.96</v>
          </cell>
        </row>
        <row r="1728">
          <cell r="A1728" t="str">
            <v>55028</v>
          </cell>
          <cell r="B1728" t="str">
            <v>RENTS - PH</v>
          </cell>
          <cell r="C1728">
            <v>0</v>
          </cell>
          <cell r="D1728">
            <v>0</v>
          </cell>
        </row>
        <row r="1729">
          <cell r="A1729" t="str">
            <v>55038</v>
          </cell>
          <cell r="B1729" t="str">
            <v>RENTS - PARK STREET STATION</v>
          </cell>
          <cell r="C1729">
            <v>0</v>
          </cell>
          <cell r="D1729">
            <v>0</v>
          </cell>
        </row>
        <row r="1730">
          <cell r="A1730" t="str">
            <v>55070</v>
          </cell>
          <cell r="B1730" t="str">
            <v>RENTS - POLK</v>
          </cell>
          <cell r="C1730">
            <v>0</v>
          </cell>
          <cell r="D1730">
            <v>0</v>
          </cell>
        </row>
        <row r="1731">
          <cell r="A1731" t="str">
            <v>550</v>
          </cell>
          <cell r="B1731" t="str">
            <v>ACCOUNT TOTAL</v>
          </cell>
          <cell r="C1731">
            <v>0</v>
          </cell>
          <cell r="D1731">
            <v>0</v>
          </cell>
        </row>
        <row r="1732">
          <cell r="A1732" t="str">
            <v>55128</v>
          </cell>
          <cell r="B1732" t="str">
            <v>MAINT SUPV &amp; ENG - PH1-3</v>
          </cell>
          <cell r="C1732">
            <v>4055.71</v>
          </cell>
          <cell r="D1732">
            <v>28446.14</v>
          </cell>
        </row>
        <row r="1733">
          <cell r="A1733" t="str">
            <v>55170</v>
          </cell>
          <cell r="B1733" t="str">
            <v>MAINT SUPV &amp; ENG - POLK #1</v>
          </cell>
          <cell r="C1733">
            <v>54671.6</v>
          </cell>
          <cell r="D1733">
            <v>316127.90000000002</v>
          </cell>
        </row>
        <row r="1734">
          <cell r="A1734" t="str">
            <v>551</v>
          </cell>
          <cell r="B1734" t="str">
            <v>ACCOUNT TOTAL</v>
          </cell>
          <cell r="C1734">
            <v>58727.31</v>
          </cell>
          <cell r="D1734">
            <v>344574.04</v>
          </cell>
        </row>
        <row r="1735">
          <cell r="A1735" t="str">
            <v>55228</v>
          </cell>
          <cell r="B1735" t="str">
            <v>MAINT PROD STRUC - PH CT1-3</v>
          </cell>
          <cell r="C1735">
            <v>7700.79</v>
          </cell>
          <cell r="D1735">
            <v>32325.48</v>
          </cell>
        </row>
        <row r="1736">
          <cell r="A1736" t="str">
            <v>55240</v>
          </cell>
          <cell r="B1736" t="str">
            <v>MAINT STRUCT - BB CT1-3</v>
          </cell>
          <cell r="C1736">
            <v>765.37</v>
          </cell>
          <cell r="D1736">
            <v>23721.200000000001</v>
          </cell>
        </row>
        <row r="1737">
          <cell r="A1737" t="str">
            <v>55241</v>
          </cell>
          <cell r="B1737" t="str">
            <v>MAINT STRUCT - BB CT1</v>
          </cell>
          <cell r="C1737">
            <v>0</v>
          </cell>
          <cell r="D1737">
            <v>0</v>
          </cell>
        </row>
        <row r="1738">
          <cell r="A1738" t="str">
            <v>55242</v>
          </cell>
          <cell r="B1738" t="str">
            <v>MAINT STRUCT - BB CT2</v>
          </cell>
          <cell r="C1738">
            <v>3154.19</v>
          </cell>
          <cell r="D1738">
            <v>3733.74</v>
          </cell>
        </row>
        <row r="1739">
          <cell r="A1739" t="str">
            <v>55243</v>
          </cell>
          <cell r="B1739" t="str">
            <v>MAINT STRUCT - BB CT3</v>
          </cell>
          <cell r="C1739">
            <v>0</v>
          </cell>
          <cell r="D1739">
            <v>0</v>
          </cell>
        </row>
        <row r="1740">
          <cell r="A1740" t="str">
            <v>55250</v>
          </cell>
          <cell r="B1740" t="str">
            <v>MAINT STRUCTURES BAYSIDE POWE</v>
          </cell>
          <cell r="C1740">
            <v>29081.79</v>
          </cell>
          <cell r="D1740">
            <v>99417.83</v>
          </cell>
        </row>
        <row r="1741">
          <cell r="A1741" t="str">
            <v>55251</v>
          </cell>
          <cell r="B1741" t="str">
            <v>MAINT STRUCT - GN CT1</v>
          </cell>
          <cell r="C1741">
            <v>0</v>
          </cell>
          <cell r="D1741">
            <v>0</v>
          </cell>
        </row>
        <row r="1742">
          <cell r="A1742" t="str">
            <v>55270</v>
          </cell>
          <cell r="B1742" t="str">
            <v>MAINT STRUC FUEL HOLD &amp; PROD</v>
          </cell>
          <cell r="C1742">
            <v>30520.48</v>
          </cell>
          <cell r="D1742">
            <v>342421.35</v>
          </cell>
        </row>
        <row r="1743">
          <cell r="A1743" t="str">
            <v>55271</v>
          </cell>
          <cell r="B1743" t="str">
            <v>MAINT PROD STRUC - POLK#1</v>
          </cell>
          <cell r="C1743">
            <v>0</v>
          </cell>
          <cell r="D1743">
            <v>0</v>
          </cell>
        </row>
        <row r="1744">
          <cell r="A1744" t="str">
            <v>55274</v>
          </cell>
          <cell r="B1744" t="str">
            <v>COAL HANDLING/SLURRY PREP</v>
          </cell>
          <cell r="C1744">
            <v>203529.8</v>
          </cell>
          <cell r="D1744">
            <v>604766.5</v>
          </cell>
        </row>
        <row r="1745">
          <cell r="A1745" t="str">
            <v>55275</v>
          </cell>
          <cell r="B1745" t="str">
            <v>GASIFICATION AREA CONT</v>
          </cell>
          <cell r="C1745">
            <v>325903.59000000003</v>
          </cell>
          <cell r="D1745">
            <v>1904766.81</v>
          </cell>
        </row>
        <row r="1746">
          <cell r="A1746" t="str">
            <v>55276</v>
          </cell>
          <cell r="B1746" t="str">
            <v>SULFURIC ACID PLANT</v>
          </cell>
          <cell r="C1746">
            <v>101557.99</v>
          </cell>
          <cell r="D1746">
            <v>225316.75</v>
          </cell>
        </row>
        <row r="1747">
          <cell r="A1747" t="str">
            <v>55277</v>
          </cell>
          <cell r="B1747" t="str">
            <v>AIR SEPARATION UNIT</v>
          </cell>
          <cell r="C1747">
            <v>34177.629999999997</v>
          </cell>
          <cell r="D1747">
            <v>117652.42</v>
          </cell>
        </row>
        <row r="1748">
          <cell r="A1748" t="str">
            <v>55278</v>
          </cell>
          <cell r="B1748" t="str">
            <v>BRINE CONC SYSTEM/WASTER WATE</v>
          </cell>
          <cell r="C1748">
            <v>5639.03</v>
          </cell>
          <cell r="D1748">
            <v>354329.54</v>
          </cell>
        </row>
        <row r="1749">
          <cell r="A1749" t="str">
            <v>552</v>
          </cell>
          <cell r="B1749" t="str">
            <v>ACCOUNT TOTAL</v>
          </cell>
          <cell r="C1749">
            <v>742030.66</v>
          </cell>
          <cell r="D1749">
            <v>3708451.62</v>
          </cell>
        </row>
        <row r="1750">
          <cell r="A1750" t="str">
            <v>55321</v>
          </cell>
          <cell r="B1750" t="str">
            <v>MAINT GEN &amp; ELECT - PH1</v>
          </cell>
          <cell r="C1750">
            <v>3767.62</v>
          </cell>
          <cell r="D1750">
            <v>97165.68</v>
          </cell>
        </row>
        <row r="1751">
          <cell r="A1751" t="str">
            <v>55322</v>
          </cell>
          <cell r="B1751" t="str">
            <v>MAINT GEN &amp; ELECT - PH2</v>
          </cell>
          <cell r="C1751">
            <v>7081.65</v>
          </cell>
          <cell r="D1751">
            <v>209609.32</v>
          </cell>
        </row>
        <row r="1752">
          <cell r="A1752" t="str">
            <v>55323</v>
          </cell>
          <cell r="B1752" t="str">
            <v>MAINT GEN &amp; ELECT - PH3</v>
          </cell>
          <cell r="C1752">
            <v>0</v>
          </cell>
          <cell r="D1752">
            <v>0</v>
          </cell>
        </row>
        <row r="1753">
          <cell r="A1753" t="str">
            <v>55328</v>
          </cell>
          <cell r="B1753" t="str">
            <v>MAINT GEN &amp; ELECT - PH1-3</v>
          </cell>
          <cell r="C1753">
            <v>8795.86</v>
          </cell>
          <cell r="D1753">
            <v>83580.160000000003</v>
          </cell>
        </row>
        <row r="1754">
          <cell r="A1754" t="str">
            <v>55340</v>
          </cell>
          <cell r="B1754" t="str">
            <v>MAINT GEN &amp; ELEC - BB CT1-3</v>
          </cell>
          <cell r="C1754">
            <v>4401.24</v>
          </cell>
          <cell r="D1754">
            <v>25556.05</v>
          </cell>
        </row>
        <row r="1755">
          <cell r="A1755" t="str">
            <v>55341</v>
          </cell>
          <cell r="B1755" t="str">
            <v>MAINT GEN &amp; ELEC - BB CT1</v>
          </cell>
          <cell r="C1755">
            <v>7201.79</v>
          </cell>
          <cell r="D1755">
            <v>24407.9</v>
          </cell>
        </row>
        <row r="1756">
          <cell r="A1756" t="str">
            <v>55342</v>
          </cell>
          <cell r="B1756" t="str">
            <v>MAINT GEN &amp; ELEC - BB CT2</v>
          </cell>
          <cell r="C1756">
            <v>1873.25</v>
          </cell>
          <cell r="D1756">
            <v>14698.64</v>
          </cell>
        </row>
        <row r="1757">
          <cell r="A1757" t="str">
            <v>55343</v>
          </cell>
          <cell r="B1757" t="str">
            <v>MAINT GEN &amp; ELEC - BB CT3</v>
          </cell>
          <cell r="C1757">
            <v>3365.53</v>
          </cell>
          <cell r="D1757">
            <v>4185.75</v>
          </cell>
        </row>
        <row r="1758">
          <cell r="A1758" t="str">
            <v>55350</v>
          </cell>
          <cell r="B1758" t="str">
            <v>MAINTENANCE POWER BLOCK - BAY</v>
          </cell>
          <cell r="C1758">
            <v>152709.97</v>
          </cell>
          <cell r="D1758">
            <v>689100.21</v>
          </cell>
        </row>
        <row r="1759">
          <cell r="A1759" t="str">
            <v>55351</v>
          </cell>
          <cell r="B1759" t="str">
            <v>MAIN POWER BLOCK - BS1A</v>
          </cell>
          <cell r="C1759">
            <v>-57069.14</v>
          </cell>
          <cell r="D1759">
            <v>58094.91</v>
          </cell>
        </row>
        <row r="1760">
          <cell r="A1760" t="str">
            <v>55352</v>
          </cell>
          <cell r="B1760" t="str">
            <v>MAINT POWER BLOCK - BS1B</v>
          </cell>
          <cell r="C1760">
            <v>13233.67</v>
          </cell>
          <cell r="D1760">
            <v>92878.52</v>
          </cell>
        </row>
        <row r="1761">
          <cell r="A1761" t="str">
            <v>55353</v>
          </cell>
          <cell r="B1761" t="str">
            <v>MAINT POWER BLOCK - BS1C</v>
          </cell>
          <cell r="C1761">
            <v>14047.01</v>
          </cell>
          <cell r="D1761">
            <v>-18153.41</v>
          </cell>
        </row>
        <row r="1762">
          <cell r="A1762" t="str">
            <v>55354</v>
          </cell>
          <cell r="B1762" t="str">
            <v>MAINT POWER BLOCK - BS2A</v>
          </cell>
          <cell r="C1762">
            <v>6988.33</v>
          </cell>
          <cell r="D1762">
            <v>34241.49</v>
          </cell>
        </row>
        <row r="1763">
          <cell r="A1763" t="str">
            <v>55355</v>
          </cell>
          <cell r="B1763" t="str">
            <v>MAINT POWER BLOCK - BS2B</v>
          </cell>
          <cell r="C1763">
            <v>2174.19</v>
          </cell>
          <cell r="D1763">
            <v>32853.449999999997</v>
          </cell>
        </row>
        <row r="1764">
          <cell r="A1764" t="str">
            <v>55356</v>
          </cell>
          <cell r="B1764" t="str">
            <v>MAINT POWER BLOCK - BS2C</v>
          </cell>
          <cell r="C1764">
            <v>8964.69</v>
          </cell>
          <cell r="D1764">
            <v>49910.5</v>
          </cell>
        </row>
        <row r="1765">
          <cell r="A1765" t="str">
            <v>55357</v>
          </cell>
          <cell r="B1765" t="str">
            <v>MAINT POWER BLOCK - BS2D</v>
          </cell>
          <cell r="C1765">
            <v>12799.29</v>
          </cell>
          <cell r="D1765">
            <v>108014.54</v>
          </cell>
        </row>
        <row r="1766">
          <cell r="A1766" t="str">
            <v>55358</v>
          </cell>
          <cell r="B1766" t="str">
            <v>BS1 STEAM TURBINE/COMMON EQP</v>
          </cell>
          <cell r="C1766">
            <v>1440108.18</v>
          </cell>
          <cell r="D1766">
            <v>2113807.88</v>
          </cell>
        </row>
        <row r="1767">
          <cell r="A1767" t="str">
            <v>55359</v>
          </cell>
          <cell r="B1767" t="str">
            <v>BS2 STEAM TURBINE/COMMON EQP</v>
          </cell>
          <cell r="C1767">
            <v>126281.43</v>
          </cell>
          <cell r="D1767">
            <v>533066.44999999995</v>
          </cell>
        </row>
        <row r="1768">
          <cell r="A1768" t="str">
            <v>55361</v>
          </cell>
          <cell r="B1768" t="str">
            <v>HOOKERS POINT GENERATION - 50</v>
          </cell>
          <cell r="C1768">
            <v>0</v>
          </cell>
          <cell r="D1768">
            <v>0</v>
          </cell>
        </row>
        <row r="1769">
          <cell r="A1769" t="str">
            <v>55379</v>
          </cell>
          <cell r="B1769" t="str">
            <v>POLK POWER GENERATION - UNIT</v>
          </cell>
          <cell r="C1769">
            <v>84999.32</v>
          </cell>
          <cell r="D1769">
            <v>666346.66</v>
          </cell>
        </row>
        <row r="1770">
          <cell r="A1770" t="str">
            <v>55380</v>
          </cell>
          <cell r="B1770" t="str">
            <v>POLK POWER GENERATION - UNIT</v>
          </cell>
          <cell r="C1770">
            <v>38421.919999999998</v>
          </cell>
          <cell r="D1770">
            <v>115989.11</v>
          </cell>
        </row>
        <row r="1771">
          <cell r="A1771" t="str">
            <v>55381</v>
          </cell>
          <cell r="B1771" t="str">
            <v>POLK POWER GENERATION - UNIT</v>
          </cell>
          <cell r="C1771">
            <v>14452.07</v>
          </cell>
          <cell r="D1771">
            <v>125027.29</v>
          </cell>
        </row>
        <row r="1772">
          <cell r="A1772" t="str">
            <v>553</v>
          </cell>
          <cell r="B1772" t="str">
            <v>ACCOUNT TOTAL</v>
          </cell>
          <cell r="C1772">
            <v>1894597.87</v>
          </cell>
          <cell r="D1772">
            <v>5060381.0999999996</v>
          </cell>
        </row>
        <row r="1773">
          <cell r="A1773" t="str">
            <v>55428</v>
          </cell>
          <cell r="B1773" t="str">
            <v>MAINT MISC PWR GEN - PH1-3</v>
          </cell>
          <cell r="C1773">
            <v>3609.97</v>
          </cell>
          <cell r="D1773">
            <v>15587.88</v>
          </cell>
        </row>
        <row r="1774">
          <cell r="A1774" t="str">
            <v>55440</v>
          </cell>
          <cell r="B1774" t="str">
            <v>MAINT MISC PWR GEN - BB COMMO</v>
          </cell>
          <cell r="C1774">
            <v>0</v>
          </cell>
          <cell r="D1774">
            <v>251.38</v>
          </cell>
        </row>
        <row r="1775">
          <cell r="A1775" t="str">
            <v>55441</v>
          </cell>
          <cell r="B1775" t="str">
            <v>MAINT MISC PWR GEN - BB CT1</v>
          </cell>
          <cell r="C1775">
            <v>0</v>
          </cell>
          <cell r="D1775">
            <v>0</v>
          </cell>
        </row>
        <row r="1776">
          <cell r="A1776" t="str">
            <v>55442</v>
          </cell>
          <cell r="B1776" t="str">
            <v>MAINT MISC PWR GEN - BB CT2</v>
          </cell>
          <cell r="C1776">
            <v>0</v>
          </cell>
          <cell r="D1776">
            <v>0</v>
          </cell>
        </row>
        <row r="1777">
          <cell r="A1777" t="str">
            <v>55443</v>
          </cell>
          <cell r="B1777" t="str">
            <v>MAINT MISC PWR GEN - BB CT3</v>
          </cell>
          <cell r="C1777">
            <v>0</v>
          </cell>
          <cell r="D1777">
            <v>1229.6500000000001</v>
          </cell>
        </row>
        <row r="1778">
          <cell r="A1778" t="str">
            <v>55451</v>
          </cell>
          <cell r="B1778" t="str">
            <v>MAINT MISC PWR GEN - GN CT1</v>
          </cell>
          <cell r="C1778">
            <v>0</v>
          </cell>
          <cell r="D1778">
            <v>0</v>
          </cell>
        </row>
        <row r="1779">
          <cell r="A1779" t="str">
            <v>55470</v>
          </cell>
          <cell r="B1779" t="str">
            <v>MAINT MISC OTHER POWER GEN PL</v>
          </cell>
          <cell r="C1779">
            <v>18879.16</v>
          </cell>
          <cell r="D1779">
            <v>330928.57</v>
          </cell>
        </row>
        <row r="1780">
          <cell r="A1780" t="str">
            <v>55471</v>
          </cell>
          <cell r="B1780" t="str">
            <v>MAINT MISC PWR GEN - POLK #1</v>
          </cell>
          <cell r="C1780">
            <v>0</v>
          </cell>
          <cell r="D1780">
            <v>0</v>
          </cell>
        </row>
        <row r="1781">
          <cell r="A1781" t="str">
            <v>55497</v>
          </cell>
          <cell r="B1781" t="str">
            <v>DOE REIMBURSEMENT</v>
          </cell>
          <cell r="C1781">
            <v>0</v>
          </cell>
          <cell r="D1781">
            <v>0</v>
          </cell>
        </row>
        <row r="1782">
          <cell r="A1782" t="str">
            <v>554</v>
          </cell>
          <cell r="B1782" t="str">
            <v>ACCOUNT TOTAL</v>
          </cell>
          <cell r="C1782">
            <v>22489.13</v>
          </cell>
          <cell r="D1782">
            <v>347997.48</v>
          </cell>
        </row>
        <row r="1783">
          <cell r="A1783" t="str">
            <v>55501</v>
          </cell>
          <cell r="B1783" t="str">
            <v>PURCH POWER - LAKELAND</v>
          </cell>
          <cell r="C1783">
            <v>253597</v>
          </cell>
          <cell r="D1783">
            <v>1872524.75</v>
          </cell>
        </row>
        <row r="1784">
          <cell r="A1784" t="str">
            <v>55502</v>
          </cell>
          <cell r="B1784" t="str">
            <v>PURCH POWER - FLA POWER CORP</v>
          </cell>
          <cell r="C1784">
            <v>4498478.7</v>
          </cell>
          <cell r="D1784">
            <v>9199718.4299999997</v>
          </cell>
        </row>
        <row r="1785">
          <cell r="A1785" t="str">
            <v>55503</v>
          </cell>
          <cell r="B1785" t="str">
            <v>PURCH POWER - FLA PWR &amp; LIGHT</v>
          </cell>
          <cell r="C1785">
            <v>5871474.5999999996</v>
          </cell>
          <cell r="D1785">
            <v>16272923.9</v>
          </cell>
        </row>
        <row r="1786">
          <cell r="A1786" t="str">
            <v>55504</v>
          </cell>
          <cell r="B1786" t="str">
            <v>PURCH POWER - ORLANDO</v>
          </cell>
          <cell r="C1786">
            <v>984783</v>
          </cell>
          <cell r="D1786">
            <v>4587953</v>
          </cell>
        </row>
        <row r="1787">
          <cell r="A1787" t="str">
            <v>55505</v>
          </cell>
          <cell r="B1787" t="str">
            <v>PURCH POWER - VERO BEACH</v>
          </cell>
          <cell r="C1787">
            <v>0</v>
          </cell>
          <cell r="D1787">
            <v>0</v>
          </cell>
        </row>
        <row r="1788">
          <cell r="A1788" t="str">
            <v>55506</v>
          </cell>
          <cell r="B1788" t="str">
            <v>PURCH POWER - HOMESTEAD</v>
          </cell>
          <cell r="C1788">
            <v>0</v>
          </cell>
          <cell r="D1788">
            <v>0</v>
          </cell>
        </row>
        <row r="1789">
          <cell r="A1789" t="str">
            <v>55507</v>
          </cell>
          <cell r="B1789" t="str">
            <v>PURCH POWER - LAKE WORTH</v>
          </cell>
          <cell r="C1789">
            <v>0</v>
          </cell>
          <cell r="D1789">
            <v>0</v>
          </cell>
        </row>
        <row r="1790">
          <cell r="A1790" t="str">
            <v>55508</v>
          </cell>
          <cell r="B1790" t="str">
            <v>PURCH POWER - JACKSONVILLE</v>
          </cell>
          <cell r="C1790">
            <v>1322552</v>
          </cell>
          <cell r="D1790">
            <v>5395012.5</v>
          </cell>
        </row>
        <row r="1791">
          <cell r="A1791" t="str">
            <v>55509</v>
          </cell>
          <cell r="B1791" t="str">
            <v>PURCH POWER - FT PIERCE</v>
          </cell>
          <cell r="C1791">
            <v>0</v>
          </cell>
          <cell r="D1791">
            <v>0</v>
          </cell>
        </row>
        <row r="1792">
          <cell r="A1792" t="str">
            <v>55510</v>
          </cell>
          <cell r="B1792" t="str">
            <v>PURCH POWER - GAINESVILLE</v>
          </cell>
          <cell r="C1792">
            <v>0</v>
          </cell>
          <cell r="D1792">
            <v>0</v>
          </cell>
        </row>
        <row r="1793">
          <cell r="A1793" t="str">
            <v>55511</v>
          </cell>
          <cell r="B1793" t="str">
            <v>PURCH POWER - TALLAHASSEE</v>
          </cell>
          <cell r="C1793">
            <v>1950</v>
          </cell>
          <cell r="D1793">
            <v>116768</v>
          </cell>
        </row>
        <row r="1794">
          <cell r="A1794" t="str">
            <v>55512</v>
          </cell>
          <cell r="B1794" t="str">
            <v>PURCH POWER - SMYNRA BEACH</v>
          </cell>
          <cell r="C1794">
            <v>0</v>
          </cell>
          <cell r="D1794">
            <v>0</v>
          </cell>
        </row>
        <row r="1795">
          <cell r="A1795" t="str">
            <v>55513</v>
          </cell>
          <cell r="B1795" t="str">
            <v>PURCH POWER - SEBRING</v>
          </cell>
          <cell r="C1795">
            <v>0</v>
          </cell>
          <cell r="D1795">
            <v>0</v>
          </cell>
        </row>
        <row r="1796">
          <cell r="A1796" t="str">
            <v>55514</v>
          </cell>
          <cell r="B1796" t="str">
            <v>PURCH POWER - KISSIMMEE</v>
          </cell>
          <cell r="C1796">
            <v>0</v>
          </cell>
          <cell r="D1796">
            <v>0</v>
          </cell>
        </row>
        <row r="1797">
          <cell r="A1797" t="str">
            <v>55515</v>
          </cell>
          <cell r="B1797" t="str">
            <v>PURCH POWER - ST CLOUD</v>
          </cell>
          <cell r="C1797">
            <v>0</v>
          </cell>
          <cell r="D1797">
            <v>0</v>
          </cell>
        </row>
        <row r="1798">
          <cell r="A1798" t="str">
            <v>55516</v>
          </cell>
          <cell r="B1798" t="str">
            <v>PURCH POWER-TECO POWER SERV</v>
          </cell>
          <cell r="C1798">
            <v>0</v>
          </cell>
          <cell r="D1798">
            <v>0</v>
          </cell>
        </row>
        <row r="1799">
          <cell r="A1799" t="str">
            <v>55517</v>
          </cell>
          <cell r="B1799" t="str">
            <v>PURCH POWER - KOCH.</v>
          </cell>
          <cell r="C1799">
            <v>0</v>
          </cell>
          <cell r="D1799">
            <v>0</v>
          </cell>
        </row>
        <row r="1800">
          <cell r="A1800" t="str">
            <v>55518</v>
          </cell>
          <cell r="B1800" t="str">
            <v>PURCH POWER VIRGINIA.</v>
          </cell>
          <cell r="C1800">
            <v>0</v>
          </cell>
          <cell r="D1800">
            <v>0</v>
          </cell>
        </row>
        <row r="1801">
          <cell r="A1801" t="str">
            <v>55519</v>
          </cell>
          <cell r="B1801" t="str">
            <v>COGENERATION</v>
          </cell>
          <cell r="C1801">
            <v>2749613.27</v>
          </cell>
          <cell r="D1801">
            <v>16202541.73</v>
          </cell>
        </row>
        <row r="1802">
          <cell r="A1802" t="str">
            <v>55520</v>
          </cell>
          <cell r="B1802" t="str">
            <v>NONRECOVERABLE INTERCHG REVER</v>
          </cell>
          <cell r="C1802">
            <v>-98516.21</v>
          </cell>
          <cell r="D1802">
            <v>-103956.21</v>
          </cell>
        </row>
        <row r="1803">
          <cell r="A1803" t="str">
            <v>55521</v>
          </cell>
          <cell r="B1803" t="str">
            <v>NONRECOVERABLE INTERCHG</v>
          </cell>
          <cell r="C1803">
            <v>98516.21</v>
          </cell>
          <cell r="D1803">
            <v>103956.21</v>
          </cell>
        </row>
        <row r="1804">
          <cell r="A1804" t="str">
            <v>55522</v>
          </cell>
          <cell r="B1804" t="str">
            <v>NONRECOVERABLE COGENERATION</v>
          </cell>
          <cell r="C1804">
            <v>77864.33</v>
          </cell>
          <cell r="D1804">
            <v>461049.83</v>
          </cell>
        </row>
        <row r="1805">
          <cell r="A1805" t="str">
            <v>55523</v>
          </cell>
          <cell r="B1805" t="str">
            <v>CAPACITY-PURCHASE POWER</v>
          </cell>
          <cell r="C1805">
            <v>206712.59</v>
          </cell>
          <cell r="D1805">
            <v>976536.79</v>
          </cell>
        </row>
        <row r="1806">
          <cell r="A1806" t="str">
            <v>55524</v>
          </cell>
          <cell r="B1806" t="str">
            <v>NONRECOVERABLE CAPACITY</v>
          </cell>
          <cell r="C1806">
            <v>-206712.59</v>
          </cell>
          <cell r="D1806">
            <v>-976536.79</v>
          </cell>
        </row>
        <row r="1807">
          <cell r="A1807" t="str">
            <v>55525</v>
          </cell>
          <cell r="B1807" t="str">
            <v>NONRECOVERABLE CAPACITY</v>
          </cell>
          <cell r="C1807">
            <v>0</v>
          </cell>
          <cell r="D1807">
            <v>0</v>
          </cell>
        </row>
        <row r="1808">
          <cell r="A1808" t="str">
            <v>55526</v>
          </cell>
          <cell r="B1808" t="str">
            <v>PURCH POWER - FMPA</v>
          </cell>
          <cell r="C1808">
            <v>0</v>
          </cell>
          <cell r="D1808">
            <v>0</v>
          </cell>
        </row>
        <row r="1809">
          <cell r="A1809" t="str">
            <v>55527</v>
          </cell>
          <cell r="B1809" t="str">
            <v>PURCH POWER - SEMINOLE ELECT</v>
          </cell>
          <cell r="C1809">
            <v>141569</v>
          </cell>
          <cell r="D1809">
            <v>995739</v>
          </cell>
        </row>
        <row r="1810">
          <cell r="A1810" t="str">
            <v>55528</v>
          </cell>
          <cell r="B1810" t="str">
            <v>PURCHASE POWER - SONAT.</v>
          </cell>
          <cell r="C1810">
            <v>0</v>
          </cell>
          <cell r="D1810">
            <v>0</v>
          </cell>
        </row>
        <row r="1811">
          <cell r="A1811" t="str">
            <v>55529</v>
          </cell>
          <cell r="B1811" t="str">
            <v>PURCH POWER-REEDY CREEK</v>
          </cell>
          <cell r="C1811">
            <v>0</v>
          </cell>
          <cell r="D1811">
            <v>0</v>
          </cell>
        </row>
        <row r="1812">
          <cell r="A1812" t="str">
            <v>55530</v>
          </cell>
          <cell r="B1812" t="str">
            <v>PURCH POWER - KEY WEST</v>
          </cell>
          <cell r="C1812">
            <v>0</v>
          </cell>
          <cell r="D1812">
            <v>0</v>
          </cell>
        </row>
        <row r="1813">
          <cell r="A1813" t="str">
            <v>55531</v>
          </cell>
          <cell r="B1813" t="str">
            <v>PURCHASED POWER OGLETHORPE</v>
          </cell>
          <cell r="C1813">
            <v>0</v>
          </cell>
          <cell r="D1813">
            <v>0</v>
          </cell>
        </row>
        <row r="1814">
          <cell r="A1814" t="str">
            <v>55532</v>
          </cell>
          <cell r="B1814" t="str">
            <v>PURCH POWER-PECO</v>
          </cell>
          <cell r="C1814">
            <v>0</v>
          </cell>
          <cell r="D1814">
            <v>0</v>
          </cell>
        </row>
        <row r="1815">
          <cell r="A1815" t="str">
            <v>55533</v>
          </cell>
          <cell r="B1815" t="str">
            <v>NONRECOVERABLE INTERCHG-WHSL</v>
          </cell>
          <cell r="C1815">
            <v>207157.14</v>
          </cell>
          <cell r="D1815">
            <v>978478.45</v>
          </cell>
        </row>
        <row r="1816">
          <cell r="A1816" t="str">
            <v>55534</v>
          </cell>
          <cell r="B1816" t="str">
            <v>NONRECOVERABLE INTERCHG-WHLSE</v>
          </cell>
          <cell r="C1816">
            <v>-207157.14</v>
          </cell>
          <cell r="D1816">
            <v>-978478.45</v>
          </cell>
        </row>
        <row r="1817">
          <cell r="A1817" t="str">
            <v>55535</v>
          </cell>
          <cell r="B1817" t="str">
            <v>RECOVERABLE INTERCHG-WHLSE</v>
          </cell>
          <cell r="C1817">
            <v>600957.06999999995</v>
          </cell>
          <cell r="D1817">
            <v>1768819.64</v>
          </cell>
        </row>
        <row r="1818">
          <cell r="A1818" t="str">
            <v>55536</v>
          </cell>
          <cell r="B1818" t="str">
            <v>RECOVERABLE INTERCHG-WHLSE</v>
          </cell>
          <cell r="C1818">
            <v>-600957.06999999995</v>
          </cell>
          <cell r="D1818">
            <v>-1768819.64</v>
          </cell>
        </row>
        <row r="1819">
          <cell r="A1819" t="str">
            <v>55537</v>
          </cell>
          <cell r="B1819" t="str">
            <v>PURCH POWER - AQUILA POWER CO</v>
          </cell>
          <cell r="C1819">
            <v>0</v>
          </cell>
          <cell r="D1819">
            <v>0</v>
          </cell>
        </row>
        <row r="1820">
          <cell r="A1820" t="str">
            <v>55538</v>
          </cell>
          <cell r="B1820" t="str">
            <v>PURCH POWER - OKEELANTA CORP</v>
          </cell>
          <cell r="C1820">
            <v>858224.93</v>
          </cell>
          <cell r="D1820">
            <v>966224.93</v>
          </cell>
        </row>
        <row r="1821">
          <cell r="A1821" t="str">
            <v>55539</v>
          </cell>
          <cell r="B1821" t="str">
            <v>MKT BASED INTERCHG PURCHASE</v>
          </cell>
          <cell r="C1821">
            <v>0</v>
          </cell>
          <cell r="D1821">
            <v>0</v>
          </cell>
        </row>
        <row r="1822">
          <cell r="A1822" t="str">
            <v>55540</v>
          </cell>
          <cell r="B1822" t="str">
            <v>FUEL TPS CONTRACT</v>
          </cell>
          <cell r="C1822">
            <v>4839260.42</v>
          </cell>
          <cell r="D1822">
            <v>8781361.0099999998</v>
          </cell>
        </row>
        <row r="1823">
          <cell r="A1823" t="str">
            <v>55541</v>
          </cell>
          <cell r="B1823" t="str">
            <v>O&amp;M TPS CONTRACT</v>
          </cell>
          <cell r="C1823">
            <v>429283.39</v>
          </cell>
          <cell r="D1823">
            <v>2371111.5299999998</v>
          </cell>
        </row>
        <row r="1824">
          <cell r="A1824" t="str">
            <v>55542</v>
          </cell>
          <cell r="B1824" t="str">
            <v>CAPACITY TPS CONTRACT</v>
          </cell>
          <cell r="C1824">
            <v>1711052</v>
          </cell>
          <cell r="D1824">
            <v>10266312</v>
          </cell>
        </row>
        <row r="1825">
          <cell r="A1825" t="str">
            <v>55543</v>
          </cell>
          <cell r="B1825" t="str">
            <v>PURCH POWER-FARMLAND HYDRO</v>
          </cell>
          <cell r="C1825">
            <v>0</v>
          </cell>
          <cell r="D1825">
            <v>0</v>
          </cell>
        </row>
        <row r="1826">
          <cell r="A1826" t="str">
            <v>55544</v>
          </cell>
          <cell r="B1826" t="str">
            <v>PURCH POWER-AUBURNDALE POWER</v>
          </cell>
          <cell r="C1826">
            <v>0</v>
          </cell>
          <cell r="D1826">
            <v>0</v>
          </cell>
        </row>
        <row r="1827">
          <cell r="A1827" t="str">
            <v>55545</v>
          </cell>
          <cell r="B1827" t="str">
            <v>PURCH POWER - CF INDUSTRIES I</v>
          </cell>
          <cell r="C1827">
            <v>0</v>
          </cell>
          <cell r="D1827">
            <v>0</v>
          </cell>
        </row>
        <row r="1828">
          <cell r="A1828" t="str">
            <v>55546</v>
          </cell>
          <cell r="B1828" t="str">
            <v>PURCH POWER - CARGILL FERTILI</v>
          </cell>
          <cell r="C1828">
            <v>0</v>
          </cell>
          <cell r="D1828">
            <v>0</v>
          </cell>
        </row>
        <row r="1829">
          <cell r="A1829" t="str">
            <v>55547</v>
          </cell>
          <cell r="B1829" t="str">
            <v>PURCH POWER - IMC - AGRICO CO</v>
          </cell>
          <cell r="C1829">
            <v>0</v>
          </cell>
          <cell r="D1829">
            <v>0</v>
          </cell>
        </row>
        <row r="1830">
          <cell r="A1830" t="str">
            <v>55548</v>
          </cell>
          <cell r="B1830" t="str">
            <v>PURCH POWER-MORGAN STANLEY GR</v>
          </cell>
          <cell r="C1830">
            <v>0</v>
          </cell>
          <cell r="D1830">
            <v>0</v>
          </cell>
        </row>
        <row r="1831">
          <cell r="A1831" t="str">
            <v>55549</v>
          </cell>
          <cell r="B1831" t="str">
            <v>PURCH POWER-CUTRALE CITRUS JU</v>
          </cell>
          <cell r="C1831">
            <v>0</v>
          </cell>
          <cell r="D1831">
            <v>0</v>
          </cell>
        </row>
        <row r="1832">
          <cell r="A1832" t="str">
            <v>55551</v>
          </cell>
          <cell r="B1832" t="str">
            <v>PURCH POWER-RELIANT ENERGY SE</v>
          </cell>
          <cell r="C1832">
            <v>0</v>
          </cell>
          <cell r="D1832">
            <v>383680</v>
          </cell>
        </row>
        <row r="1833">
          <cell r="A1833" t="str">
            <v>55552</v>
          </cell>
          <cell r="B1833" t="str">
            <v>PURCH POWER-ENTERGY MARKETING</v>
          </cell>
          <cell r="C1833">
            <v>0</v>
          </cell>
          <cell r="D1833">
            <v>0</v>
          </cell>
        </row>
        <row r="1834">
          <cell r="A1834" t="str">
            <v>55553</v>
          </cell>
          <cell r="B1834" t="str">
            <v>PURCH POWER - SEMPRA ENERGY T</v>
          </cell>
          <cell r="C1834">
            <v>0</v>
          </cell>
          <cell r="D1834">
            <v>0</v>
          </cell>
        </row>
        <row r="1835">
          <cell r="A1835" t="str">
            <v>55554</v>
          </cell>
          <cell r="B1835" t="str">
            <v>PURCH POWER - DISTRIBUTIVE GE</v>
          </cell>
          <cell r="C1835">
            <v>0</v>
          </cell>
          <cell r="D1835">
            <v>0</v>
          </cell>
        </row>
        <row r="1836">
          <cell r="A1836" t="str">
            <v>55555</v>
          </cell>
          <cell r="B1836" t="str">
            <v>PURCH POWER - SMITH FIELD</v>
          </cell>
          <cell r="C1836">
            <v>0</v>
          </cell>
          <cell r="D1836">
            <v>-50764.28</v>
          </cell>
        </row>
        <row r="1837">
          <cell r="A1837" t="str">
            <v>55556</v>
          </cell>
          <cell r="B1837" t="str">
            <v>PURCH POWER - CARGILL - ALLIA</v>
          </cell>
          <cell r="C1837">
            <v>1343301.5</v>
          </cell>
          <cell r="D1837">
            <v>3806243.8</v>
          </cell>
        </row>
        <row r="1838">
          <cell r="A1838" t="str">
            <v>55557</v>
          </cell>
          <cell r="B1838" t="str">
            <v>PURCH POWER - ENRON POWER MAR</v>
          </cell>
          <cell r="C1838">
            <v>0</v>
          </cell>
          <cell r="D1838">
            <v>0</v>
          </cell>
        </row>
        <row r="1839">
          <cell r="A1839" t="str">
            <v>55558</v>
          </cell>
          <cell r="B1839" t="str">
            <v>PURCH POWER - CORAL POWER</v>
          </cell>
          <cell r="C1839">
            <v>0</v>
          </cell>
          <cell r="D1839">
            <v>0</v>
          </cell>
        </row>
        <row r="1840">
          <cell r="A1840" t="str">
            <v>55559</v>
          </cell>
          <cell r="B1840" t="str">
            <v>PURCH POWER - SOUTHERN COMPAN</v>
          </cell>
          <cell r="C1840">
            <v>0</v>
          </cell>
          <cell r="D1840">
            <v>0</v>
          </cell>
        </row>
        <row r="1841">
          <cell r="A1841" t="str">
            <v>55560</v>
          </cell>
          <cell r="B1841" t="str">
            <v>PURCH POWER - DUKE ENERGY TRA</v>
          </cell>
          <cell r="C1841">
            <v>0</v>
          </cell>
          <cell r="D1841">
            <v>30000</v>
          </cell>
        </row>
        <row r="1842">
          <cell r="A1842" t="str">
            <v>55561</v>
          </cell>
          <cell r="B1842" t="str">
            <v>PURCH POWER-EL PASO ENERGY LP</v>
          </cell>
          <cell r="C1842">
            <v>0</v>
          </cell>
          <cell r="D1842">
            <v>0</v>
          </cell>
        </row>
        <row r="1843">
          <cell r="A1843" t="str">
            <v>55562</v>
          </cell>
          <cell r="B1843" t="str">
            <v>PURCH POWER - LOUISVILLE GAS</v>
          </cell>
          <cell r="C1843">
            <v>0</v>
          </cell>
          <cell r="D1843">
            <v>0</v>
          </cell>
        </row>
        <row r="1844">
          <cell r="A1844" t="str">
            <v>55563</v>
          </cell>
          <cell r="B1844" t="str">
            <v>PURCH POWER  - DYNERGY POWER</v>
          </cell>
          <cell r="C1844">
            <v>0</v>
          </cell>
          <cell r="D1844">
            <v>0</v>
          </cell>
        </row>
        <row r="1845">
          <cell r="A1845" t="str">
            <v>55564</v>
          </cell>
          <cell r="B1845" t="str">
            <v>PURCHASE POWER - CALPINE</v>
          </cell>
          <cell r="C1845">
            <v>2900</v>
          </cell>
          <cell r="D1845">
            <v>323087.32</v>
          </cell>
        </row>
        <row r="1846">
          <cell r="A1846" t="str">
            <v>55565</v>
          </cell>
          <cell r="B1846" t="str">
            <v>PURCHASE POWER - ACES</v>
          </cell>
          <cell r="C1846">
            <v>0</v>
          </cell>
          <cell r="D1846">
            <v>0</v>
          </cell>
        </row>
        <row r="1847">
          <cell r="A1847" t="str">
            <v>55566</v>
          </cell>
          <cell r="B1847" t="str">
            <v>PURCHASE POWER - CAROLINA POW</v>
          </cell>
          <cell r="C1847">
            <v>0</v>
          </cell>
          <cell r="D1847">
            <v>0</v>
          </cell>
        </row>
        <row r="1848">
          <cell r="A1848" t="str">
            <v>55567</v>
          </cell>
          <cell r="B1848" t="str">
            <v>PURCHASE POWER - CONACO</v>
          </cell>
          <cell r="C1848">
            <v>0</v>
          </cell>
          <cell r="D1848">
            <v>114638.5</v>
          </cell>
        </row>
        <row r="1849">
          <cell r="A1849" t="str">
            <v>555</v>
          </cell>
          <cell r="B1849" t="str">
            <v>ACCOUNT TOTAL</v>
          </cell>
          <cell r="C1849">
            <v>25085904.140000001</v>
          </cell>
          <cell r="D1849">
            <v>82096125.950000003</v>
          </cell>
        </row>
        <row r="1850">
          <cell r="A1850" t="str">
            <v>55600</v>
          </cell>
          <cell r="B1850" t="str">
            <v>SYS CONTROL &amp; LOAD DISPATCH</v>
          </cell>
          <cell r="C1850">
            <v>106178.06</v>
          </cell>
          <cell r="D1850">
            <v>636091</v>
          </cell>
        </row>
        <row r="1851">
          <cell r="A1851" t="str">
            <v>556</v>
          </cell>
          <cell r="B1851" t="str">
            <v>ACCOUNT TOTAL</v>
          </cell>
          <cell r="C1851">
            <v>106178.06</v>
          </cell>
          <cell r="D1851">
            <v>636091</v>
          </cell>
        </row>
        <row r="1852">
          <cell r="A1852" t="str">
            <v>55701</v>
          </cell>
          <cell r="B1852" t="str">
            <v>BIG BEND RESERVE POWER</v>
          </cell>
          <cell r="C1852">
            <v>0</v>
          </cell>
          <cell r="D1852">
            <v>0</v>
          </cell>
        </row>
        <row r="1853">
          <cell r="A1853" t="str">
            <v>55702</v>
          </cell>
          <cell r="B1853" t="str">
            <v>POLK #1 RESERVE POWER</v>
          </cell>
          <cell r="C1853">
            <v>0</v>
          </cell>
          <cell r="D1853">
            <v>0</v>
          </cell>
        </row>
        <row r="1854">
          <cell r="A1854" t="str">
            <v>55703</v>
          </cell>
          <cell r="B1854" t="str">
            <v>BB1&amp;2 FGD RESERVE POWER</v>
          </cell>
          <cell r="C1854">
            <v>0</v>
          </cell>
          <cell r="D1854">
            <v>0</v>
          </cell>
        </row>
        <row r="1855">
          <cell r="A1855" t="str">
            <v>55704</v>
          </cell>
          <cell r="B1855" t="str">
            <v>BAYSIDE RESERVE POWER</v>
          </cell>
          <cell r="C1855">
            <v>0</v>
          </cell>
          <cell r="D1855">
            <v>-1673.26</v>
          </cell>
        </row>
        <row r="1856">
          <cell r="A1856" t="str">
            <v>55710</v>
          </cell>
          <cell r="B1856" t="str">
            <v>PYRAMID COST RECOVERY AMORTIZ</v>
          </cell>
          <cell r="C1856">
            <v>0</v>
          </cell>
          <cell r="D1856">
            <v>0</v>
          </cell>
        </row>
        <row r="1857">
          <cell r="A1857" t="str">
            <v>55711</v>
          </cell>
          <cell r="B1857" t="str">
            <v>INTEREST ON PYRAMID SETTLEMEN</v>
          </cell>
          <cell r="C1857">
            <v>0</v>
          </cell>
          <cell r="D1857">
            <v>0</v>
          </cell>
        </row>
        <row r="1858">
          <cell r="A1858" t="str">
            <v>55716</v>
          </cell>
          <cell r="B1858" t="str">
            <v>AMORTIZATION OF PEABODY BUYOU</v>
          </cell>
          <cell r="C1858">
            <v>225374</v>
          </cell>
          <cell r="D1858">
            <v>1352244</v>
          </cell>
        </row>
        <row r="1859">
          <cell r="A1859" t="str">
            <v>55717</v>
          </cell>
          <cell r="B1859" t="str">
            <v>RETURN ON UNAMORT PBDY BUYOUT</v>
          </cell>
          <cell r="C1859">
            <v>0</v>
          </cell>
          <cell r="D1859">
            <v>0</v>
          </cell>
        </row>
        <row r="1860">
          <cell r="A1860" t="str">
            <v>55752</v>
          </cell>
          <cell r="B1860" t="str">
            <v>GATLIFF PURCHASE COST ADJUSTM</v>
          </cell>
          <cell r="C1860">
            <v>0</v>
          </cell>
          <cell r="D1860">
            <v>0</v>
          </cell>
        </row>
        <row r="1861">
          <cell r="A1861" t="str">
            <v>55774</v>
          </cell>
          <cell r="B1861" t="str">
            <v>DEFERRED OBO EXPENSE</v>
          </cell>
          <cell r="C1861">
            <v>0</v>
          </cell>
          <cell r="D1861">
            <v>0</v>
          </cell>
        </row>
        <row r="1862">
          <cell r="A1862" t="str">
            <v>55775</v>
          </cell>
          <cell r="B1862" t="str">
            <v>DEFERRED OBO EXPENSE-INTEREST</v>
          </cell>
          <cell r="C1862">
            <v>0</v>
          </cell>
          <cell r="D1862">
            <v>0</v>
          </cell>
        </row>
        <row r="1863">
          <cell r="A1863" t="str">
            <v>55776</v>
          </cell>
          <cell r="B1863" t="str">
            <v>PRIOR DEFERRED OBO EXPENSE</v>
          </cell>
          <cell r="C1863">
            <v>0</v>
          </cell>
          <cell r="D1863">
            <v>0</v>
          </cell>
        </row>
        <row r="1864">
          <cell r="A1864" t="str">
            <v>55780</v>
          </cell>
          <cell r="B1864" t="str">
            <v>DEFERRED FUEL EXP</v>
          </cell>
          <cell r="C1864">
            <v>0</v>
          </cell>
          <cell r="D1864">
            <v>0</v>
          </cell>
        </row>
        <row r="1865">
          <cell r="A1865" t="str">
            <v>55781</v>
          </cell>
          <cell r="B1865" t="str">
            <v>DEFERRED FUEL INT</v>
          </cell>
          <cell r="C1865">
            <v>0</v>
          </cell>
          <cell r="D1865">
            <v>0</v>
          </cell>
        </row>
        <row r="1866">
          <cell r="A1866" t="str">
            <v>55782</v>
          </cell>
          <cell r="B1866" t="str">
            <v>AMORTIZED DEFERRED FUEL EXP</v>
          </cell>
          <cell r="C1866">
            <v>0</v>
          </cell>
          <cell r="D1866">
            <v>0</v>
          </cell>
        </row>
        <row r="1867">
          <cell r="A1867" t="str">
            <v>55783</v>
          </cell>
          <cell r="B1867" t="str">
            <v>DEFERRED CAPACITY EXP</v>
          </cell>
          <cell r="C1867">
            <v>0</v>
          </cell>
          <cell r="D1867">
            <v>0</v>
          </cell>
        </row>
        <row r="1868">
          <cell r="A1868" t="str">
            <v>55784</v>
          </cell>
          <cell r="B1868" t="str">
            <v>DEFERRED CAPACITY INT</v>
          </cell>
          <cell r="C1868">
            <v>0</v>
          </cell>
          <cell r="D1868">
            <v>0</v>
          </cell>
        </row>
        <row r="1869">
          <cell r="A1869" t="str">
            <v>55785</v>
          </cell>
          <cell r="B1869" t="str">
            <v>AMORTIZED DEFERRED CAPACITY</v>
          </cell>
          <cell r="C1869">
            <v>0</v>
          </cell>
          <cell r="D1869">
            <v>0</v>
          </cell>
        </row>
        <row r="1870">
          <cell r="A1870" t="str">
            <v>55790</v>
          </cell>
          <cell r="B1870" t="str">
            <v>DEFERRED FUEL EXP-WHOLESALE</v>
          </cell>
          <cell r="C1870">
            <v>0</v>
          </cell>
          <cell r="D1870">
            <v>0</v>
          </cell>
        </row>
        <row r="1871">
          <cell r="A1871" t="str">
            <v>55791</v>
          </cell>
          <cell r="B1871" t="str">
            <v>DEFERRED FUEL INT-WHOLESALE</v>
          </cell>
          <cell r="C1871">
            <v>0</v>
          </cell>
          <cell r="D1871">
            <v>0</v>
          </cell>
        </row>
        <row r="1872">
          <cell r="A1872" t="str">
            <v>55792</v>
          </cell>
          <cell r="B1872" t="str">
            <v>DEFERRED FUEL AMORT-WHOLESALE</v>
          </cell>
          <cell r="C1872">
            <v>0</v>
          </cell>
          <cell r="D1872">
            <v>0</v>
          </cell>
        </row>
        <row r="1873">
          <cell r="A1873" t="str">
            <v>55798</v>
          </cell>
          <cell r="B1873" t="str">
            <v>CONTRACT REASSIGNMENT</v>
          </cell>
          <cell r="C1873">
            <v>0</v>
          </cell>
          <cell r="D1873">
            <v>0</v>
          </cell>
        </row>
        <row r="1874">
          <cell r="A1874" t="str">
            <v>55799</v>
          </cell>
          <cell r="B1874" t="str">
            <v>CONTRACT REASSIGNMENT AMORTIZ</v>
          </cell>
          <cell r="C1874">
            <v>0</v>
          </cell>
          <cell r="D1874">
            <v>0</v>
          </cell>
        </row>
        <row r="1875">
          <cell r="A1875" t="str">
            <v>557</v>
          </cell>
          <cell r="B1875" t="str">
            <v>ACCOUNT TOTAL</v>
          </cell>
          <cell r="C1875">
            <v>225374</v>
          </cell>
          <cell r="D1875">
            <v>1350570.74</v>
          </cell>
        </row>
        <row r="1876">
          <cell r="A1876" t="str">
            <v>56000</v>
          </cell>
          <cell r="B1876" t="str">
            <v>TRANSMISSION OPN SUPV &amp; ENG</v>
          </cell>
          <cell r="C1876">
            <v>50908.28</v>
          </cell>
          <cell r="D1876">
            <v>350390.98</v>
          </cell>
        </row>
        <row r="1877">
          <cell r="A1877" t="str">
            <v>560</v>
          </cell>
          <cell r="B1877" t="str">
            <v>ACCOUNT TOTAL</v>
          </cell>
          <cell r="C1877">
            <v>50908.28</v>
          </cell>
          <cell r="D1877">
            <v>350390.98</v>
          </cell>
        </row>
        <row r="1878">
          <cell r="A1878" t="str">
            <v>56100</v>
          </cell>
          <cell r="B1878" t="str">
            <v>TRANSMISSION OPN-LOAD DISPATC</v>
          </cell>
          <cell r="C1878">
            <v>50415.7</v>
          </cell>
          <cell r="D1878">
            <v>424874.57</v>
          </cell>
        </row>
        <row r="1879">
          <cell r="A1879" t="str">
            <v>56101</v>
          </cell>
          <cell r="B1879" t="str">
            <v>COGENERATION CREDIT</v>
          </cell>
          <cell r="C1879">
            <v>-8652.32</v>
          </cell>
          <cell r="D1879">
            <v>-49885.99</v>
          </cell>
        </row>
        <row r="1880">
          <cell r="A1880" t="str">
            <v>561</v>
          </cell>
          <cell r="B1880" t="str">
            <v>ACCOUNT TOTAL</v>
          </cell>
          <cell r="C1880">
            <v>41763.379999999997</v>
          </cell>
          <cell r="D1880">
            <v>374988.58</v>
          </cell>
        </row>
        <row r="1881">
          <cell r="A1881" t="str">
            <v>56200</v>
          </cell>
          <cell r="B1881" t="str">
            <v>TRANSMISSION OPN-SUBSTATION E</v>
          </cell>
          <cell r="C1881">
            <v>40650.07</v>
          </cell>
          <cell r="D1881">
            <v>165303.21</v>
          </cell>
        </row>
        <row r="1882">
          <cell r="A1882" t="str">
            <v>56202</v>
          </cell>
          <cell r="B1882" t="str">
            <v>TRANSMISSION SUBSTATION LINE</v>
          </cell>
          <cell r="C1882">
            <v>0</v>
          </cell>
          <cell r="D1882">
            <v>0</v>
          </cell>
        </row>
        <row r="1883">
          <cell r="A1883" t="str">
            <v>56203</v>
          </cell>
          <cell r="B1883" t="str">
            <v>TRANS OPN - CASCADE EQUIPMENT</v>
          </cell>
          <cell r="C1883">
            <v>350.14</v>
          </cell>
          <cell r="D1883">
            <v>2358.7399999999998</v>
          </cell>
        </row>
        <row r="1884">
          <cell r="A1884" t="str">
            <v>56205</v>
          </cell>
          <cell r="B1884" t="str">
            <v>TRANSMISSION OPER SUB-PCB</v>
          </cell>
          <cell r="C1884">
            <v>1525.76</v>
          </cell>
          <cell r="D1884">
            <v>12720.24</v>
          </cell>
        </row>
        <row r="1885">
          <cell r="A1885" t="str">
            <v>56206</v>
          </cell>
          <cell r="B1885" t="str">
            <v>TRANS OPNS - SUBSTA - STORM</v>
          </cell>
          <cell r="C1885">
            <v>392.7</v>
          </cell>
          <cell r="D1885">
            <v>1162.2</v>
          </cell>
        </row>
        <row r="1886">
          <cell r="A1886" t="str">
            <v>56207</v>
          </cell>
          <cell r="B1886" t="str">
            <v>TRANSMISSION DOBLE TESTING</v>
          </cell>
          <cell r="C1886">
            <v>8772.93</v>
          </cell>
          <cell r="D1886">
            <v>17476.12</v>
          </cell>
        </row>
        <row r="1887">
          <cell r="A1887" t="str">
            <v>56208</v>
          </cell>
          <cell r="B1887" t="str">
            <v>TRANSMISSION SUBSTATION INSPE</v>
          </cell>
          <cell r="C1887">
            <v>0</v>
          </cell>
          <cell r="D1887">
            <v>0</v>
          </cell>
        </row>
        <row r="1888">
          <cell r="A1888" t="str">
            <v>56209</v>
          </cell>
          <cell r="B1888" t="str">
            <v>TRANSMISSION RELAY TESTING</v>
          </cell>
          <cell r="C1888">
            <v>0</v>
          </cell>
          <cell r="D1888">
            <v>0</v>
          </cell>
        </row>
        <row r="1889">
          <cell r="A1889" t="str">
            <v>56284</v>
          </cell>
          <cell r="B1889" t="str">
            <v>TRANSMISSION OPN - B/S MISCEL</v>
          </cell>
          <cell r="C1889">
            <v>0</v>
          </cell>
          <cell r="D1889">
            <v>0</v>
          </cell>
        </row>
        <row r="1890">
          <cell r="A1890" t="str">
            <v>56285</v>
          </cell>
          <cell r="B1890" t="str">
            <v>TRANSMISSION OPN - B/S ROOFS.</v>
          </cell>
          <cell r="C1890">
            <v>0</v>
          </cell>
          <cell r="D1890">
            <v>0</v>
          </cell>
        </row>
        <row r="1891">
          <cell r="A1891" t="str">
            <v>56286</v>
          </cell>
          <cell r="B1891" t="str">
            <v>TRANSMISSION OPN - B/S CONSUL</v>
          </cell>
          <cell r="C1891">
            <v>0</v>
          </cell>
          <cell r="D1891">
            <v>0</v>
          </cell>
        </row>
        <row r="1892">
          <cell r="A1892" t="str">
            <v>56288</v>
          </cell>
          <cell r="B1892" t="str">
            <v>TRANS OPN-B/S CARPET CLEANING</v>
          </cell>
          <cell r="C1892">
            <v>0</v>
          </cell>
          <cell r="D1892">
            <v>0</v>
          </cell>
        </row>
        <row r="1893">
          <cell r="A1893" t="str">
            <v>56289</v>
          </cell>
          <cell r="B1893" t="str">
            <v>TRANS OPN-B/S GENERAL CLEANIN</v>
          </cell>
          <cell r="C1893">
            <v>0</v>
          </cell>
          <cell r="D1893">
            <v>0</v>
          </cell>
        </row>
        <row r="1894">
          <cell r="A1894" t="str">
            <v>56290</v>
          </cell>
          <cell r="B1894" t="str">
            <v>TRANS OPN-B/S ELECTRICAL</v>
          </cell>
          <cell r="C1894">
            <v>0</v>
          </cell>
          <cell r="D1894">
            <v>0</v>
          </cell>
        </row>
        <row r="1895">
          <cell r="A1895" t="str">
            <v>56291</v>
          </cell>
          <cell r="B1895" t="str">
            <v>TRANS OPN B/S - GROUND MAINTE</v>
          </cell>
          <cell r="C1895">
            <v>0</v>
          </cell>
          <cell r="D1895">
            <v>0</v>
          </cell>
        </row>
        <row r="1896">
          <cell r="A1896" t="str">
            <v>56292</v>
          </cell>
          <cell r="B1896" t="str">
            <v>TRANS OPN-B/S HVAC</v>
          </cell>
          <cell r="C1896">
            <v>0</v>
          </cell>
          <cell r="D1896">
            <v>0</v>
          </cell>
        </row>
        <row r="1897">
          <cell r="A1897" t="str">
            <v>56293</v>
          </cell>
          <cell r="B1897" t="str">
            <v>TRANS OPN-B/S MISC STRUCTURE</v>
          </cell>
          <cell r="C1897">
            <v>0</v>
          </cell>
          <cell r="D1897">
            <v>0</v>
          </cell>
        </row>
        <row r="1898">
          <cell r="A1898" t="str">
            <v>56294</v>
          </cell>
          <cell r="B1898" t="str">
            <v>TRANS OPN-B/S PAINTING</v>
          </cell>
          <cell r="C1898">
            <v>0</v>
          </cell>
          <cell r="D1898">
            <v>0</v>
          </cell>
        </row>
        <row r="1899">
          <cell r="A1899" t="str">
            <v>56295</v>
          </cell>
          <cell r="B1899" t="str">
            <v>TRANS OPN-B/S PEST CONTROL</v>
          </cell>
          <cell r="C1899">
            <v>0</v>
          </cell>
          <cell r="D1899">
            <v>0</v>
          </cell>
        </row>
        <row r="1900">
          <cell r="A1900" t="str">
            <v>56296</v>
          </cell>
          <cell r="B1900" t="str">
            <v>TRANS OPN-B/S PLUMBING</v>
          </cell>
          <cell r="C1900">
            <v>0</v>
          </cell>
          <cell r="D1900">
            <v>0</v>
          </cell>
        </row>
        <row r="1901">
          <cell r="A1901" t="str">
            <v>56297</v>
          </cell>
          <cell r="B1901" t="str">
            <v>TRANS OPN B/S - WASTE - SEWAG</v>
          </cell>
          <cell r="C1901">
            <v>0</v>
          </cell>
          <cell r="D1901">
            <v>0</v>
          </cell>
        </row>
        <row r="1902">
          <cell r="A1902" t="str">
            <v>56298</v>
          </cell>
          <cell r="B1902" t="str">
            <v>TRANS OPN-B/S TRASH</v>
          </cell>
          <cell r="C1902">
            <v>0</v>
          </cell>
          <cell r="D1902">
            <v>0</v>
          </cell>
        </row>
        <row r="1903">
          <cell r="A1903" t="str">
            <v>56299</v>
          </cell>
          <cell r="B1903" t="str">
            <v>TRANS OPN-B/S WATER</v>
          </cell>
          <cell r="C1903">
            <v>813.5</v>
          </cell>
          <cell r="D1903">
            <v>1468</v>
          </cell>
        </row>
        <row r="1904">
          <cell r="A1904" t="str">
            <v>562</v>
          </cell>
          <cell r="B1904" t="str">
            <v>ACCOUNT TOTAL</v>
          </cell>
          <cell r="C1904">
            <v>52505.1</v>
          </cell>
          <cell r="D1904">
            <v>200488.51</v>
          </cell>
        </row>
        <row r="1905">
          <cell r="A1905" t="str">
            <v>56300</v>
          </cell>
          <cell r="B1905" t="str">
            <v>TRANSMISSION OPN-OVERHEAD LIN</v>
          </cell>
          <cell r="C1905">
            <v>6534.61</v>
          </cell>
          <cell r="D1905">
            <v>57325.91</v>
          </cell>
        </row>
        <row r="1906">
          <cell r="A1906" t="str">
            <v>56306</v>
          </cell>
          <cell r="B1906" t="str">
            <v>TRANSMISSION OPN-OH LINES-STO</v>
          </cell>
          <cell r="C1906">
            <v>44378.41</v>
          </cell>
          <cell r="D1906">
            <v>106538.05</v>
          </cell>
        </row>
        <row r="1907">
          <cell r="A1907" t="str">
            <v>56311</v>
          </cell>
          <cell r="B1907" t="str">
            <v>INFRARED HELICOPTER PATROL</v>
          </cell>
          <cell r="C1907">
            <v>0</v>
          </cell>
          <cell r="D1907">
            <v>43950.39</v>
          </cell>
        </row>
        <row r="1908">
          <cell r="A1908" t="str">
            <v>563</v>
          </cell>
          <cell r="B1908" t="str">
            <v>ACCOUNT TOTAL</v>
          </cell>
          <cell r="C1908">
            <v>50913.02</v>
          </cell>
          <cell r="D1908">
            <v>207814.35</v>
          </cell>
        </row>
        <row r="1909">
          <cell r="A1909" t="str">
            <v>56400</v>
          </cell>
          <cell r="B1909" t="str">
            <v>TRANSM-OPN-UNDERGRND LINE</v>
          </cell>
          <cell r="C1909">
            <v>0</v>
          </cell>
          <cell r="D1909">
            <v>0</v>
          </cell>
        </row>
        <row r="1910">
          <cell r="A1910" t="str">
            <v>564</v>
          </cell>
          <cell r="B1910" t="str">
            <v>ACCOUNT TOTAL</v>
          </cell>
          <cell r="C1910">
            <v>0</v>
          </cell>
          <cell r="D1910">
            <v>0</v>
          </cell>
        </row>
        <row r="1911">
          <cell r="A1911" t="str">
            <v>56500</v>
          </cell>
          <cell r="B1911" t="str">
            <v>TRN OP TRANSM ELECT BY OTHERS</v>
          </cell>
          <cell r="C1911">
            <v>0</v>
          </cell>
          <cell r="D1911">
            <v>0</v>
          </cell>
        </row>
        <row r="1912">
          <cell r="A1912" t="str">
            <v>56501</v>
          </cell>
          <cell r="B1912" t="str">
            <v>TRANSMISSION OF ELECTRICITY</v>
          </cell>
          <cell r="C1912">
            <v>25053</v>
          </cell>
          <cell r="D1912">
            <v>145546</v>
          </cell>
        </row>
        <row r="1913">
          <cell r="A1913" t="str">
            <v>56502</v>
          </cell>
          <cell r="B1913" t="str">
            <v>FERC ACCOUNT.</v>
          </cell>
          <cell r="C1913">
            <v>0</v>
          </cell>
          <cell r="D1913">
            <v>0</v>
          </cell>
        </row>
        <row r="1914">
          <cell r="A1914" t="str">
            <v>565</v>
          </cell>
          <cell r="B1914" t="str">
            <v>ACCOUNT TOTAL</v>
          </cell>
          <cell r="C1914">
            <v>25053</v>
          </cell>
          <cell r="D1914">
            <v>145546</v>
          </cell>
        </row>
        <row r="1915">
          <cell r="A1915" t="str">
            <v>56600</v>
          </cell>
          <cell r="B1915" t="str">
            <v>TRANSMISSION OPN-MISCELL OTHE</v>
          </cell>
          <cell r="C1915">
            <v>98846.25</v>
          </cell>
          <cell r="D1915">
            <v>894492.77</v>
          </cell>
        </row>
        <row r="1916">
          <cell r="A1916" t="str">
            <v>56601</v>
          </cell>
          <cell r="B1916" t="str">
            <v>TRANSMISSION RENTAL PROP EXP</v>
          </cell>
          <cell r="C1916">
            <v>1673.18</v>
          </cell>
          <cell r="D1916">
            <v>10389.469999999999</v>
          </cell>
        </row>
        <row r="1917">
          <cell r="A1917" t="str">
            <v>56606</v>
          </cell>
          <cell r="B1917" t="str">
            <v>MISC. TRANSMISSION OPN-STORM</v>
          </cell>
          <cell r="C1917">
            <v>0</v>
          </cell>
          <cell r="D1917">
            <v>0</v>
          </cell>
        </row>
        <row r="1918">
          <cell r="A1918" t="str">
            <v>56607</v>
          </cell>
          <cell r="B1918" t="str">
            <v>TRANS TARIFF OFFSYSTEM SALES</v>
          </cell>
          <cell r="C1918">
            <v>0</v>
          </cell>
          <cell r="D1918">
            <v>0</v>
          </cell>
        </row>
        <row r="1919">
          <cell r="A1919" t="str">
            <v>56608</v>
          </cell>
          <cell r="B1919" t="str">
            <v>TRANS TARIFF NATIVE LOAD</v>
          </cell>
          <cell r="C1919">
            <v>0</v>
          </cell>
          <cell r="D1919">
            <v>0</v>
          </cell>
        </row>
        <row r="1920">
          <cell r="A1920" t="str">
            <v>56609</v>
          </cell>
          <cell r="B1920" t="str">
            <v>TRANS TARIFF REDISPATCH</v>
          </cell>
          <cell r="C1920">
            <v>0</v>
          </cell>
          <cell r="D1920">
            <v>0</v>
          </cell>
        </row>
        <row r="1921">
          <cell r="A1921" t="str">
            <v>56610</v>
          </cell>
          <cell r="B1921" t="str">
            <v>TRANSMISSION POLE AUDIT</v>
          </cell>
          <cell r="C1921">
            <v>0</v>
          </cell>
          <cell r="D1921">
            <v>0</v>
          </cell>
        </row>
        <row r="1922">
          <cell r="A1922" t="str">
            <v>566</v>
          </cell>
          <cell r="B1922" t="str">
            <v>ACCOUNT TOTAL</v>
          </cell>
          <cell r="C1922">
            <v>100519.43</v>
          </cell>
          <cell r="D1922">
            <v>904882.24</v>
          </cell>
        </row>
        <row r="1923">
          <cell r="A1923" t="str">
            <v>56700</v>
          </cell>
          <cell r="B1923" t="str">
            <v>TRANSMISSION OPN-RENTS</v>
          </cell>
          <cell r="C1923">
            <v>132.59</v>
          </cell>
          <cell r="D1923">
            <v>1082.5899999999999</v>
          </cell>
        </row>
        <row r="1924">
          <cell r="A1924" t="str">
            <v>567</v>
          </cell>
          <cell r="B1924" t="str">
            <v>ACCOUNT TOTAL</v>
          </cell>
          <cell r="C1924">
            <v>132.59</v>
          </cell>
          <cell r="D1924">
            <v>1082.5899999999999</v>
          </cell>
        </row>
        <row r="1925">
          <cell r="A1925" t="str">
            <v>56800</v>
          </cell>
          <cell r="B1925" t="str">
            <v>TRANSMISSION MAINT-SUPV-ENGRG</v>
          </cell>
          <cell r="C1925">
            <v>0</v>
          </cell>
          <cell r="D1925">
            <v>0</v>
          </cell>
        </row>
        <row r="1926">
          <cell r="A1926" t="str">
            <v>568</v>
          </cell>
          <cell r="B1926" t="str">
            <v>ACCOUNT TOTAL</v>
          </cell>
          <cell r="C1926">
            <v>0</v>
          </cell>
          <cell r="D1926">
            <v>0</v>
          </cell>
        </row>
        <row r="1927">
          <cell r="A1927" t="str">
            <v>56900</v>
          </cell>
          <cell r="B1927" t="str">
            <v>TRANSMISSION MAINT-STRUCTURES</v>
          </cell>
          <cell r="C1927">
            <v>0</v>
          </cell>
          <cell r="D1927">
            <v>41.81</v>
          </cell>
        </row>
        <row r="1928">
          <cell r="A1928" t="str">
            <v>569</v>
          </cell>
          <cell r="B1928" t="str">
            <v>ACCOUNT TOTAL</v>
          </cell>
          <cell r="C1928">
            <v>0</v>
          </cell>
          <cell r="D1928">
            <v>41.81</v>
          </cell>
        </row>
        <row r="1929">
          <cell r="A1929" t="str">
            <v>57000</v>
          </cell>
          <cell r="B1929" t="str">
            <v>TRANSM MAINT-STA EQUIP</v>
          </cell>
          <cell r="C1929">
            <v>102468.68</v>
          </cell>
          <cell r="D1929">
            <v>585678.43999999994</v>
          </cell>
        </row>
        <row r="1930">
          <cell r="A1930" t="str">
            <v>57002</v>
          </cell>
          <cell r="B1930" t="str">
            <v>TRANS MAINT - LINE DEPARTMENT</v>
          </cell>
          <cell r="C1930">
            <v>0</v>
          </cell>
          <cell r="D1930">
            <v>0</v>
          </cell>
        </row>
        <row r="1931">
          <cell r="A1931" t="str">
            <v>57003</v>
          </cell>
          <cell r="B1931" t="str">
            <v>TRANS MAINT - CASCADE EQUIPME</v>
          </cell>
          <cell r="C1931">
            <v>369.71</v>
          </cell>
          <cell r="D1931">
            <v>7893.73</v>
          </cell>
        </row>
        <row r="1932">
          <cell r="A1932" t="str">
            <v>57005</v>
          </cell>
          <cell r="B1932" t="str">
            <v>UNPLAN TRANS SUBSTA MAINT</v>
          </cell>
          <cell r="C1932">
            <v>0</v>
          </cell>
          <cell r="D1932">
            <v>0</v>
          </cell>
        </row>
        <row r="1933">
          <cell r="A1933" t="str">
            <v>57006</v>
          </cell>
          <cell r="B1933" t="str">
            <v>TRANS MAINT - STORM</v>
          </cell>
          <cell r="C1933">
            <v>5059.9399999999996</v>
          </cell>
          <cell r="D1933">
            <v>5059.9399999999996</v>
          </cell>
        </row>
        <row r="1934">
          <cell r="A1934" t="str">
            <v>570</v>
          </cell>
          <cell r="B1934" t="str">
            <v>ACCOUNT TOTAL</v>
          </cell>
          <cell r="C1934">
            <v>107898.33</v>
          </cell>
          <cell r="D1934">
            <v>598632.11</v>
          </cell>
        </row>
        <row r="1935">
          <cell r="A1935" t="str">
            <v>57100</v>
          </cell>
          <cell r="B1935" t="str">
            <v>TRANSMISSION MAINT-OVH LINE</v>
          </cell>
          <cell r="C1935">
            <v>53139.02</v>
          </cell>
          <cell r="D1935">
            <v>407763.11</v>
          </cell>
        </row>
        <row r="1936">
          <cell r="A1936" t="str">
            <v>57105</v>
          </cell>
          <cell r="B1936" t="str">
            <v>PLANNED TRANSMISSION MAINTENA</v>
          </cell>
          <cell r="C1936">
            <v>4025.8</v>
          </cell>
          <cell r="D1936">
            <v>4025.8</v>
          </cell>
        </row>
        <row r="1937">
          <cell r="A1937" t="str">
            <v>57106</v>
          </cell>
          <cell r="B1937" t="str">
            <v>TRANSMISSION MAITENANCE OVERH</v>
          </cell>
          <cell r="C1937">
            <v>8943.3700000000008</v>
          </cell>
          <cell r="D1937">
            <v>15386.53</v>
          </cell>
        </row>
        <row r="1938">
          <cell r="A1938" t="str">
            <v>57111</v>
          </cell>
          <cell r="B1938" t="str">
            <v>WOOD POLE INSPECTION PROGRAM</v>
          </cell>
          <cell r="C1938">
            <v>0</v>
          </cell>
          <cell r="D1938">
            <v>20864.8</v>
          </cell>
        </row>
        <row r="1939">
          <cell r="A1939" t="str">
            <v>57112</v>
          </cell>
          <cell r="B1939" t="str">
            <v>REPAIR WOOD POLES</v>
          </cell>
          <cell r="C1939">
            <v>0</v>
          </cell>
          <cell r="D1939">
            <v>0</v>
          </cell>
        </row>
        <row r="1940">
          <cell r="A1940" t="str">
            <v>57113</v>
          </cell>
          <cell r="B1940" t="str">
            <v>WOODPECKER WRAP FOR WOOD POLE</v>
          </cell>
          <cell r="C1940">
            <v>0</v>
          </cell>
          <cell r="D1940">
            <v>0</v>
          </cell>
        </row>
        <row r="1941">
          <cell r="A1941" t="str">
            <v>57114</v>
          </cell>
          <cell r="B1941" t="str">
            <v>STEEL TOWER LINE INSPECTION P</v>
          </cell>
          <cell r="C1941">
            <v>0</v>
          </cell>
          <cell r="D1941">
            <v>0</v>
          </cell>
        </row>
        <row r="1942">
          <cell r="A1942" t="str">
            <v>57115</v>
          </cell>
          <cell r="B1942" t="str">
            <v>PAINT STEEL TOWERS</v>
          </cell>
          <cell r="C1942">
            <v>0</v>
          </cell>
          <cell r="D1942">
            <v>0</v>
          </cell>
        </row>
        <row r="1943">
          <cell r="A1943" t="str">
            <v>57116</v>
          </cell>
          <cell r="B1943" t="str">
            <v>RIGHT-OF-WAY MAINTENANCE</v>
          </cell>
          <cell r="C1943">
            <v>117700.51</v>
          </cell>
          <cell r="D1943">
            <v>153330.32999999999</v>
          </cell>
        </row>
        <row r="1944">
          <cell r="A1944" t="str">
            <v>57117</v>
          </cell>
          <cell r="B1944" t="str">
            <v>ENVIRONMENTAL PERMITTING</v>
          </cell>
          <cell r="C1944">
            <v>632.02</v>
          </cell>
          <cell r="D1944">
            <v>6112.32</v>
          </cell>
        </row>
        <row r="1945">
          <cell r="A1945" t="str">
            <v>57119</v>
          </cell>
          <cell r="B1945" t="str">
            <v>TRANSMISSION MTCE-CONTRACT</v>
          </cell>
          <cell r="C1945">
            <v>0</v>
          </cell>
          <cell r="D1945">
            <v>0</v>
          </cell>
        </row>
        <row r="1946">
          <cell r="A1946" t="str">
            <v>57120</v>
          </cell>
          <cell r="B1946" t="str">
            <v>TECO TRANSMISSION MAINTENANCE</v>
          </cell>
          <cell r="C1946">
            <v>7044.5</v>
          </cell>
          <cell r="D1946">
            <v>4859.26</v>
          </cell>
        </row>
        <row r="1947">
          <cell r="A1947" t="str">
            <v>57125</v>
          </cell>
          <cell r="B1947" t="str">
            <v>SHELDON RD WIDENING (HILLS TO</v>
          </cell>
          <cell r="C1947">
            <v>0</v>
          </cell>
          <cell r="D1947">
            <v>0</v>
          </cell>
        </row>
        <row r="1948">
          <cell r="A1948" t="str">
            <v>57126</v>
          </cell>
          <cell r="B1948" t="str">
            <v>SHELDON RD WIDENING (HILLS TO</v>
          </cell>
          <cell r="C1948">
            <v>0</v>
          </cell>
          <cell r="D1948">
            <v>0</v>
          </cell>
        </row>
        <row r="1949">
          <cell r="A1949" t="str">
            <v>571</v>
          </cell>
          <cell r="B1949" t="str">
            <v>ACCOUNT TOTAL</v>
          </cell>
          <cell r="C1949">
            <v>191485.22</v>
          </cell>
          <cell r="D1949">
            <v>612342.15</v>
          </cell>
        </row>
        <row r="1950">
          <cell r="A1950" t="str">
            <v>57200</v>
          </cell>
          <cell r="B1950" t="str">
            <v>TRANSMISSION MAINT-UDG LINE</v>
          </cell>
          <cell r="C1950">
            <v>0</v>
          </cell>
          <cell r="D1950">
            <v>0</v>
          </cell>
        </row>
        <row r="1951">
          <cell r="A1951" t="str">
            <v>57205</v>
          </cell>
          <cell r="B1951" t="str">
            <v>TRANS EMER SUBSTA MAINT</v>
          </cell>
          <cell r="C1951">
            <v>0</v>
          </cell>
          <cell r="D1951">
            <v>0</v>
          </cell>
        </row>
        <row r="1952">
          <cell r="A1952" t="str">
            <v>572</v>
          </cell>
          <cell r="B1952" t="str">
            <v>ACCOUNT TOTAL</v>
          </cell>
          <cell r="C1952">
            <v>0</v>
          </cell>
          <cell r="D1952">
            <v>0</v>
          </cell>
        </row>
        <row r="1953">
          <cell r="A1953" t="str">
            <v>57300</v>
          </cell>
          <cell r="B1953" t="str">
            <v>TRANSMISSION MAINT-MISC PLANT</v>
          </cell>
          <cell r="C1953">
            <v>0</v>
          </cell>
          <cell r="D1953">
            <v>0</v>
          </cell>
        </row>
        <row r="1954">
          <cell r="A1954" t="str">
            <v>573</v>
          </cell>
          <cell r="B1954" t="str">
            <v>ACCOUNT TOTAL</v>
          </cell>
          <cell r="C1954">
            <v>0</v>
          </cell>
          <cell r="D1954">
            <v>0</v>
          </cell>
        </row>
        <row r="1955">
          <cell r="A1955" t="str">
            <v>58000</v>
          </cell>
          <cell r="B1955" t="str">
            <v>DIST OPER-BUDGET ONLY</v>
          </cell>
          <cell r="C1955">
            <v>22008.79</v>
          </cell>
          <cell r="D1955">
            <v>130061.95</v>
          </cell>
        </row>
        <row r="1956">
          <cell r="A1956" t="str">
            <v>58001</v>
          </cell>
          <cell r="B1956" t="str">
            <v>DIST OP SUP&amp;ENG-NORMAL OPERAT</v>
          </cell>
          <cell r="C1956">
            <v>71412.81</v>
          </cell>
          <cell r="D1956">
            <v>489926.31</v>
          </cell>
        </row>
        <row r="1957">
          <cell r="A1957" t="str">
            <v>58006</v>
          </cell>
          <cell r="B1957" t="str">
            <v>DIST OP SUP&amp;ENG-STORM DAMAGE</v>
          </cell>
          <cell r="C1957">
            <v>0</v>
          </cell>
          <cell r="D1957">
            <v>0</v>
          </cell>
        </row>
        <row r="1958">
          <cell r="A1958" t="str">
            <v>58010</v>
          </cell>
          <cell r="B1958" t="str">
            <v>UNDERGROUND CABLE LOCATING</v>
          </cell>
          <cell r="C1958">
            <v>0</v>
          </cell>
          <cell r="D1958">
            <v>0</v>
          </cell>
        </row>
        <row r="1959">
          <cell r="A1959" t="str">
            <v>58073</v>
          </cell>
          <cell r="B1959" t="str">
            <v>DIST OP SUP&amp;ENG FR APP EXP</v>
          </cell>
          <cell r="C1959">
            <v>0</v>
          </cell>
          <cell r="D1959">
            <v>0</v>
          </cell>
        </row>
        <row r="1960">
          <cell r="A1960" t="str">
            <v>580</v>
          </cell>
          <cell r="B1960" t="str">
            <v>ACCOUNT TOTAL</v>
          </cell>
          <cell r="C1960">
            <v>93421.6</v>
          </cell>
          <cell r="D1960">
            <v>619988.26</v>
          </cell>
        </row>
        <row r="1961">
          <cell r="A1961" t="str">
            <v>58200</v>
          </cell>
          <cell r="B1961" t="str">
            <v>DIST OPER ST EXP</v>
          </cell>
          <cell r="C1961">
            <v>22657.48</v>
          </cell>
          <cell r="D1961">
            <v>115491.64</v>
          </cell>
        </row>
        <row r="1962">
          <cell r="A1962" t="str">
            <v>58201</v>
          </cell>
          <cell r="B1962" t="str">
            <v>DIST OP-STA EXP-NORMAL OPER</v>
          </cell>
          <cell r="C1962">
            <v>824.84</v>
          </cell>
          <cell r="D1962">
            <v>3107.98</v>
          </cell>
        </row>
        <row r="1963">
          <cell r="A1963" t="str">
            <v>58202</v>
          </cell>
          <cell r="B1963" t="str">
            <v>DIST OPER - LINE DEPARTMENT S</v>
          </cell>
          <cell r="C1963">
            <v>0</v>
          </cell>
          <cell r="D1963">
            <v>0</v>
          </cell>
        </row>
        <row r="1964">
          <cell r="A1964" t="str">
            <v>58203</v>
          </cell>
          <cell r="B1964" t="str">
            <v>DIST OPER - CASCADE EQP TRACK</v>
          </cell>
          <cell r="C1964">
            <v>0</v>
          </cell>
          <cell r="D1964">
            <v>0</v>
          </cell>
        </row>
        <row r="1965">
          <cell r="A1965" t="str">
            <v>58205</v>
          </cell>
          <cell r="B1965" t="str">
            <v>DIST OP-STATION EXP- PCB</v>
          </cell>
          <cell r="C1965">
            <v>1431.25</v>
          </cell>
          <cell r="D1965">
            <v>9463.73</v>
          </cell>
        </row>
        <row r="1966">
          <cell r="A1966" t="str">
            <v>58206</v>
          </cell>
          <cell r="B1966" t="str">
            <v>DIST OP-STA EXP-STORM DAMAGE</v>
          </cell>
          <cell r="C1966">
            <v>6493.7</v>
          </cell>
          <cell r="D1966">
            <v>7318.01</v>
          </cell>
        </row>
        <row r="1967">
          <cell r="A1967" t="str">
            <v>58207</v>
          </cell>
          <cell r="B1967" t="str">
            <v>DISTRIBUTION DOBLE TESTINGS</v>
          </cell>
          <cell r="C1967">
            <v>16081.16</v>
          </cell>
          <cell r="D1967">
            <v>44390.55</v>
          </cell>
        </row>
        <row r="1968">
          <cell r="A1968" t="str">
            <v>58208</v>
          </cell>
          <cell r="B1968" t="str">
            <v>DISTRIBUTION SUBSTATION INSPE</v>
          </cell>
          <cell r="C1968">
            <v>0</v>
          </cell>
          <cell r="D1968">
            <v>0</v>
          </cell>
        </row>
        <row r="1969">
          <cell r="A1969" t="str">
            <v>58209</v>
          </cell>
          <cell r="B1969" t="str">
            <v>DISTRIBUTION RELAY TESTING</v>
          </cell>
          <cell r="C1969">
            <v>0</v>
          </cell>
          <cell r="D1969">
            <v>0</v>
          </cell>
        </row>
        <row r="1970">
          <cell r="A1970" t="str">
            <v>58210</v>
          </cell>
          <cell r="B1970" t="str">
            <v>EXPENSE - EXHAUST HEAT</v>
          </cell>
          <cell r="C1970">
            <v>1119.6500000000001</v>
          </cell>
          <cell r="D1970">
            <v>9714.73</v>
          </cell>
        </row>
        <row r="1971">
          <cell r="A1971" t="str">
            <v>58212</v>
          </cell>
          <cell r="B1971" t="str">
            <v>MOSI SOLAR ARRAY</v>
          </cell>
          <cell r="C1971">
            <v>0</v>
          </cell>
          <cell r="D1971">
            <v>0</v>
          </cell>
        </row>
        <row r="1972">
          <cell r="A1972" t="str">
            <v>58217</v>
          </cell>
          <cell r="B1972" t="str">
            <v>ENVIRONMENTAL EXPENSES-DISTRI</v>
          </cell>
          <cell r="C1972">
            <v>3557.63</v>
          </cell>
          <cell r="D1972">
            <v>14882.75</v>
          </cell>
        </row>
        <row r="1973">
          <cell r="A1973" t="str">
            <v>58288</v>
          </cell>
          <cell r="B1973" t="str">
            <v>DIST OP-CARPET CLEANING</v>
          </cell>
          <cell r="C1973">
            <v>0</v>
          </cell>
          <cell r="D1973">
            <v>0</v>
          </cell>
        </row>
        <row r="1974">
          <cell r="A1974" t="str">
            <v>58289</v>
          </cell>
          <cell r="B1974" t="str">
            <v>DIST OP-GENERAL CLEANING</v>
          </cell>
          <cell r="C1974">
            <v>0</v>
          </cell>
          <cell r="D1974">
            <v>0</v>
          </cell>
        </row>
        <row r="1975">
          <cell r="A1975" t="str">
            <v>58290</v>
          </cell>
          <cell r="B1975" t="str">
            <v>DIST OP-ELECTRIC &amp; LIGHT</v>
          </cell>
          <cell r="C1975">
            <v>0</v>
          </cell>
          <cell r="D1975">
            <v>0</v>
          </cell>
        </row>
        <row r="1976">
          <cell r="A1976" t="str">
            <v>58291</v>
          </cell>
          <cell r="B1976" t="str">
            <v>DIST OP-EXTERIOR</v>
          </cell>
          <cell r="C1976">
            <v>0</v>
          </cell>
          <cell r="D1976">
            <v>0</v>
          </cell>
        </row>
        <row r="1977">
          <cell r="A1977" t="str">
            <v>58292</v>
          </cell>
          <cell r="B1977" t="str">
            <v>DIST OP-HVAC</v>
          </cell>
          <cell r="C1977">
            <v>0</v>
          </cell>
          <cell r="D1977">
            <v>0</v>
          </cell>
        </row>
        <row r="1978">
          <cell r="A1978" t="str">
            <v>58293</v>
          </cell>
          <cell r="B1978" t="str">
            <v>DIST OP-MISC STRUCTURES</v>
          </cell>
          <cell r="C1978">
            <v>0</v>
          </cell>
          <cell r="D1978">
            <v>0</v>
          </cell>
        </row>
        <row r="1979">
          <cell r="A1979" t="str">
            <v>58294</v>
          </cell>
          <cell r="B1979" t="str">
            <v>DIST OP-PAINTING</v>
          </cell>
          <cell r="C1979">
            <v>0</v>
          </cell>
          <cell r="D1979">
            <v>0</v>
          </cell>
        </row>
        <row r="1980">
          <cell r="A1980" t="str">
            <v>58295</v>
          </cell>
          <cell r="B1980" t="str">
            <v>DIST OP-PEST CONTROL</v>
          </cell>
          <cell r="C1980">
            <v>0</v>
          </cell>
          <cell r="D1980">
            <v>0</v>
          </cell>
        </row>
        <row r="1981">
          <cell r="A1981" t="str">
            <v>58296</v>
          </cell>
          <cell r="B1981" t="str">
            <v>DIST OP-PLUMBING</v>
          </cell>
          <cell r="C1981">
            <v>0</v>
          </cell>
          <cell r="D1981">
            <v>0</v>
          </cell>
        </row>
        <row r="1982">
          <cell r="A1982" t="str">
            <v>58297</v>
          </cell>
          <cell r="B1982" t="str">
            <v>DIST OP-SECURITY</v>
          </cell>
          <cell r="C1982">
            <v>0</v>
          </cell>
          <cell r="D1982">
            <v>0</v>
          </cell>
        </row>
        <row r="1983">
          <cell r="A1983" t="str">
            <v>58298</v>
          </cell>
          <cell r="B1983" t="str">
            <v>DIST OP-TRASH</v>
          </cell>
          <cell r="C1983">
            <v>0</v>
          </cell>
          <cell r="D1983">
            <v>0</v>
          </cell>
        </row>
        <row r="1984">
          <cell r="A1984" t="str">
            <v>58299</v>
          </cell>
          <cell r="B1984" t="str">
            <v>DIST OP-WATER</v>
          </cell>
          <cell r="C1984">
            <v>0</v>
          </cell>
          <cell r="D1984">
            <v>0</v>
          </cell>
        </row>
        <row r="1985">
          <cell r="A1985" t="str">
            <v>582</v>
          </cell>
          <cell r="B1985" t="str">
            <v>ACCOUNT TOTAL</v>
          </cell>
          <cell r="C1985">
            <v>52165.71</v>
          </cell>
          <cell r="D1985">
            <v>204369.39</v>
          </cell>
        </row>
        <row r="1986">
          <cell r="A1986" t="str">
            <v>58301</v>
          </cell>
          <cell r="B1986" t="str">
            <v>DIST OP OVHD LINE-NORMAL OPER</v>
          </cell>
          <cell r="C1986">
            <v>26170.29</v>
          </cell>
          <cell r="D1986">
            <v>261314.08</v>
          </cell>
        </row>
        <row r="1987">
          <cell r="A1987" t="str">
            <v>58302</v>
          </cell>
          <cell r="B1987" t="str">
            <v>DIST OP OVHD LINE - RES</v>
          </cell>
          <cell r="C1987">
            <v>579.42999999999995</v>
          </cell>
          <cell r="D1987">
            <v>839.63</v>
          </cell>
        </row>
        <row r="1988">
          <cell r="A1988" t="str">
            <v>58303</v>
          </cell>
          <cell r="B1988" t="str">
            <v>DIST OP OVHD LINE - COMM</v>
          </cell>
          <cell r="C1988">
            <v>930.24</v>
          </cell>
          <cell r="D1988">
            <v>1473.87</v>
          </cell>
        </row>
        <row r="1989">
          <cell r="A1989" t="str">
            <v>58304</v>
          </cell>
          <cell r="B1989" t="str">
            <v>OVHD SERVICES - RES</v>
          </cell>
          <cell r="C1989">
            <v>596.83000000000004</v>
          </cell>
          <cell r="D1989">
            <v>607.11</v>
          </cell>
        </row>
        <row r="1990">
          <cell r="A1990" t="str">
            <v>58305</v>
          </cell>
          <cell r="B1990" t="str">
            <v>OVHD SERVICES - COMM</v>
          </cell>
          <cell r="C1990">
            <v>1379.82</v>
          </cell>
          <cell r="D1990">
            <v>1631.96</v>
          </cell>
        </row>
        <row r="1991">
          <cell r="A1991" t="str">
            <v>58306</v>
          </cell>
          <cell r="B1991" t="str">
            <v>DIST OP OVHD LINE-STORM DAMAG</v>
          </cell>
          <cell r="C1991">
            <v>0</v>
          </cell>
          <cell r="D1991">
            <v>0</v>
          </cell>
        </row>
        <row r="1992">
          <cell r="A1992" t="str">
            <v>58307</v>
          </cell>
          <cell r="B1992" t="str">
            <v>DIST OP OVHD LINE - FEEDER</v>
          </cell>
          <cell r="C1992">
            <v>2503.5500000000002</v>
          </cell>
          <cell r="D1992">
            <v>10269.83</v>
          </cell>
        </row>
        <row r="1993">
          <cell r="A1993" t="str">
            <v>58308</v>
          </cell>
          <cell r="B1993" t="str">
            <v>OVHD REMOVE &amp; RECONSTRUCT</v>
          </cell>
          <cell r="C1993">
            <v>0</v>
          </cell>
          <cell r="D1993">
            <v>0</v>
          </cell>
        </row>
        <row r="1994">
          <cell r="A1994" t="str">
            <v>58309</v>
          </cell>
          <cell r="B1994" t="str">
            <v>OVHD MAINT (CORRECT)</v>
          </cell>
          <cell r="C1994">
            <v>0</v>
          </cell>
          <cell r="D1994">
            <v>0</v>
          </cell>
        </row>
        <row r="1995">
          <cell r="A1995" t="str">
            <v>583</v>
          </cell>
          <cell r="B1995" t="str">
            <v>ACCOUNT TOTAL</v>
          </cell>
          <cell r="C1995">
            <v>32160.16</v>
          </cell>
          <cell r="D1995">
            <v>276136.48</v>
          </cell>
        </row>
        <row r="1996">
          <cell r="A1996" t="str">
            <v>58401</v>
          </cell>
          <cell r="B1996" t="str">
            <v>UCD NML OPER OF DIST UNDG LIN</v>
          </cell>
          <cell r="C1996">
            <v>-3.31</v>
          </cell>
          <cell r="D1996">
            <v>127.08</v>
          </cell>
        </row>
        <row r="1997">
          <cell r="A1997" t="str">
            <v>58402</v>
          </cell>
          <cell r="B1997" t="str">
            <v>URD NML OPER OF DIST UNDG LIN</v>
          </cell>
          <cell r="C1997">
            <v>689.11</v>
          </cell>
          <cell r="D1997">
            <v>3682.1</v>
          </cell>
        </row>
        <row r="1998">
          <cell r="A1998" t="str">
            <v>58403</v>
          </cell>
          <cell r="B1998" t="str">
            <v>NETWK NML OPER DIST UNDG LIN</v>
          </cell>
          <cell r="C1998">
            <v>0</v>
          </cell>
          <cell r="D1998">
            <v>4.0599999999999996</v>
          </cell>
        </row>
        <row r="1999">
          <cell r="A1999" t="str">
            <v>58404</v>
          </cell>
          <cell r="B1999" t="str">
            <v>DIST UNDG LINE - RES</v>
          </cell>
          <cell r="C1999">
            <v>650.45000000000005</v>
          </cell>
          <cell r="D1999">
            <v>907.59</v>
          </cell>
        </row>
        <row r="2000">
          <cell r="A2000" t="str">
            <v>58405</v>
          </cell>
          <cell r="B2000" t="str">
            <v>DISY UNDG LINE - COMM</v>
          </cell>
          <cell r="C2000">
            <v>1060.73</v>
          </cell>
          <cell r="D2000">
            <v>1641.65</v>
          </cell>
        </row>
        <row r="2001">
          <cell r="A2001" t="str">
            <v>58406</v>
          </cell>
          <cell r="B2001" t="str">
            <v>UCD STM DMG OPER DIST UNDG LI</v>
          </cell>
          <cell r="C2001">
            <v>0</v>
          </cell>
          <cell r="D2001">
            <v>0</v>
          </cell>
        </row>
        <row r="2002">
          <cell r="A2002" t="str">
            <v>58407</v>
          </cell>
          <cell r="B2002" t="str">
            <v>URD STM DMG OPER DIST UNDG LN</v>
          </cell>
          <cell r="C2002">
            <v>0</v>
          </cell>
          <cell r="D2002">
            <v>0</v>
          </cell>
        </row>
        <row r="2003">
          <cell r="A2003" t="str">
            <v>58408</v>
          </cell>
          <cell r="B2003" t="str">
            <v>NETW STM DMG OPER DIST UDG LN</v>
          </cell>
          <cell r="C2003">
            <v>0</v>
          </cell>
          <cell r="D2003">
            <v>0</v>
          </cell>
        </row>
        <row r="2004">
          <cell r="A2004" t="str">
            <v>58409</v>
          </cell>
          <cell r="B2004" t="str">
            <v>DISY UNDG SERVICES - RES</v>
          </cell>
          <cell r="C2004">
            <v>998.15</v>
          </cell>
          <cell r="D2004">
            <v>1389.64</v>
          </cell>
        </row>
        <row r="2005">
          <cell r="A2005" t="str">
            <v>58410</v>
          </cell>
          <cell r="B2005" t="str">
            <v>DIST UNDG SERVICES - COMM</v>
          </cell>
          <cell r="C2005">
            <v>528.16</v>
          </cell>
          <cell r="D2005">
            <v>538.44000000000005</v>
          </cell>
        </row>
        <row r="2006">
          <cell r="A2006" t="str">
            <v>58411</v>
          </cell>
          <cell r="B2006" t="str">
            <v>DIST UNDG LINE - FEEDER</v>
          </cell>
          <cell r="C2006">
            <v>792.4</v>
          </cell>
          <cell r="D2006">
            <v>789.34</v>
          </cell>
        </row>
        <row r="2007">
          <cell r="A2007" t="str">
            <v>58412</v>
          </cell>
          <cell r="B2007" t="str">
            <v>UNDG REMOVE &amp; RECONSTRUCT</v>
          </cell>
          <cell r="C2007">
            <v>0</v>
          </cell>
          <cell r="D2007">
            <v>0</v>
          </cell>
        </row>
        <row r="2008">
          <cell r="A2008" t="str">
            <v>58413</v>
          </cell>
          <cell r="B2008" t="str">
            <v>UNDG MAINT (CORRECT)</v>
          </cell>
          <cell r="C2008">
            <v>0</v>
          </cell>
          <cell r="D2008">
            <v>0</v>
          </cell>
        </row>
        <row r="2009">
          <cell r="A2009" t="str">
            <v>584</v>
          </cell>
          <cell r="B2009" t="str">
            <v>ACCOUNT TOTAL</v>
          </cell>
          <cell r="C2009">
            <v>4715.6899999999996</v>
          </cell>
          <cell r="D2009">
            <v>9079.9</v>
          </cell>
        </row>
        <row r="2010">
          <cell r="A2010" t="str">
            <v>58501</v>
          </cell>
          <cell r="B2010" t="str">
            <v>DIST OP ST LIGHT-NORMAL OPERA</v>
          </cell>
          <cell r="C2010">
            <v>8953.5400000000009</v>
          </cell>
          <cell r="D2010">
            <v>42751.77</v>
          </cell>
        </row>
        <row r="2011">
          <cell r="A2011" t="str">
            <v>58502</v>
          </cell>
          <cell r="B2011" t="str">
            <v>DIST OP ST LIGHT INV PROJECT</v>
          </cell>
          <cell r="C2011">
            <v>0</v>
          </cell>
          <cell r="D2011">
            <v>0</v>
          </cell>
        </row>
        <row r="2012">
          <cell r="A2012" t="str">
            <v>58503</v>
          </cell>
          <cell r="B2012" t="str">
            <v>DIST OP ST LIGHT NORMAL DAMG</v>
          </cell>
          <cell r="C2012">
            <v>0</v>
          </cell>
          <cell r="D2012">
            <v>1343.71</v>
          </cell>
        </row>
        <row r="2013">
          <cell r="A2013" t="str">
            <v>58504</v>
          </cell>
          <cell r="B2013" t="str">
            <v>LIGHTING CUT INS/CUT OUTS</v>
          </cell>
          <cell r="C2013">
            <v>6441.25</v>
          </cell>
          <cell r="D2013">
            <v>17153.830000000002</v>
          </cell>
        </row>
        <row r="2014">
          <cell r="A2014" t="str">
            <v>58505</v>
          </cell>
          <cell r="B2014" t="str">
            <v>PREM AREA LT-OPERATIONS</v>
          </cell>
          <cell r="C2014">
            <v>0</v>
          </cell>
          <cell r="D2014">
            <v>0</v>
          </cell>
        </row>
        <row r="2015">
          <cell r="A2015" t="str">
            <v>58506</v>
          </cell>
          <cell r="B2015" t="str">
            <v>DIST OP ST LIGHT-STORM DAMAGE</v>
          </cell>
          <cell r="C2015">
            <v>0</v>
          </cell>
          <cell r="D2015">
            <v>0</v>
          </cell>
        </row>
        <row r="2016">
          <cell r="A2016" t="str">
            <v>58511</v>
          </cell>
          <cell r="B2016" t="str">
            <v>RELAMPING</v>
          </cell>
          <cell r="C2016">
            <v>23221.95</v>
          </cell>
          <cell r="D2016">
            <v>116732.5</v>
          </cell>
        </row>
        <row r="2017">
          <cell r="A2017" t="str">
            <v>585</v>
          </cell>
          <cell r="B2017" t="str">
            <v>ACCOUNT TOTAL</v>
          </cell>
          <cell r="C2017">
            <v>38616.74</v>
          </cell>
          <cell r="D2017">
            <v>177981.81</v>
          </cell>
        </row>
        <row r="2018">
          <cell r="A2018" t="str">
            <v>58601</v>
          </cell>
          <cell r="B2018" t="str">
            <v>DIST OP METER EXP-NORMAL OPER</v>
          </cell>
          <cell r="C2018">
            <v>285081.62</v>
          </cell>
          <cell r="D2018">
            <v>2289390.19</v>
          </cell>
        </row>
        <row r="2019">
          <cell r="A2019" t="str">
            <v>58602</v>
          </cell>
          <cell r="B2019" t="str">
            <v>TEMPORARY CONST POLE CONVERSI</v>
          </cell>
          <cell r="C2019">
            <v>0</v>
          </cell>
          <cell r="D2019">
            <v>0</v>
          </cell>
        </row>
        <row r="2020">
          <cell r="A2020" t="str">
            <v>58603</v>
          </cell>
          <cell r="B2020" t="str">
            <v>DST OP METER EXP SEL TEST 197</v>
          </cell>
          <cell r="C2020">
            <v>839.95</v>
          </cell>
          <cell r="D2020">
            <v>-3875.73</v>
          </cell>
        </row>
        <row r="2021">
          <cell r="A2021" t="str">
            <v>58605</v>
          </cell>
          <cell r="B2021" t="str">
            <v>METER CREDIT-INSTALL &amp; REM CO</v>
          </cell>
          <cell r="C2021">
            <v>-146752.29999999999</v>
          </cell>
          <cell r="D2021">
            <v>-798922.29</v>
          </cell>
        </row>
        <row r="2022">
          <cell r="A2022" t="str">
            <v>58606</v>
          </cell>
          <cell r="B2022" t="str">
            <v>DST OP METER EXP ***STORM DAM</v>
          </cell>
          <cell r="C2022">
            <v>185.71</v>
          </cell>
          <cell r="D2022">
            <v>307.69</v>
          </cell>
        </row>
        <row r="2023">
          <cell r="A2023" t="str">
            <v>58607</v>
          </cell>
          <cell r="B2023" t="str">
            <v>1977 METER SEAL PROGRAM</v>
          </cell>
          <cell r="C2023">
            <v>0</v>
          </cell>
          <cell r="D2023">
            <v>0</v>
          </cell>
        </row>
        <row r="2024">
          <cell r="A2024" t="str">
            <v>58608</v>
          </cell>
          <cell r="B2024" t="str">
            <v>TIME OF DAY METERING</v>
          </cell>
          <cell r="C2024">
            <v>0</v>
          </cell>
          <cell r="D2024">
            <v>0</v>
          </cell>
        </row>
        <row r="2025">
          <cell r="A2025" t="str">
            <v>58609</v>
          </cell>
          <cell r="B2025" t="str">
            <v>METER EXP DATA PULSE CUST USE</v>
          </cell>
          <cell r="C2025">
            <v>217.23</v>
          </cell>
          <cell r="D2025">
            <v>835.55</v>
          </cell>
        </row>
        <row r="2026">
          <cell r="A2026" t="str">
            <v>58610</v>
          </cell>
          <cell r="B2026" t="str">
            <v>DCI CENTURY PROJECT</v>
          </cell>
          <cell r="C2026">
            <v>-38.880000000000003</v>
          </cell>
          <cell r="D2026">
            <v>3482.52</v>
          </cell>
        </row>
        <row r="2027">
          <cell r="A2027" t="str">
            <v>58612</v>
          </cell>
          <cell r="B2027" t="str">
            <v>METER MAINTENANCE/TESTING</v>
          </cell>
          <cell r="C2027">
            <v>24574.63</v>
          </cell>
          <cell r="D2027">
            <v>137451.91</v>
          </cell>
        </row>
        <row r="2028">
          <cell r="A2028" t="str">
            <v>58613</v>
          </cell>
          <cell r="B2028" t="str">
            <v>METER SET</v>
          </cell>
          <cell r="C2028">
            <v>12489.28</v>
          </cell>
          <cell r="D2028">
            <v>87591.14</v>
          </cell>
        </row>
        <row r="2029">
          <cell r="A2029" t="str">
            <v>586</v>
          </cell>
          <cell r="B2029" t="str">
            <v>ACCOUNT TOTAL</v>
          </cell>
          <cell r="C2029">
            <v>176597.24</v>
          </cell>
          <cell r="D2029">
            <v>1716260.98</v>
          </cell>
        </row>
        <row r="2030">
          <cell r="A2030" t="str">
            <v>58701</v>
          </cell>
          <cell r="B2030" t="str">
            <v>DST OP CUST INST-TRBL EXP</v>
          </cell>
          <cell r="C2030">
            <v>113643.39</v>
          </cell>
          <cell r="D2030">
            <v>741594.55</v>
          </cell>
        </row>
        <row r="2031">
          <cell r="A2031" t="str">
            <v>58703</v>
          </cell>
          <cell r="B2031" t="str">
            <v>CUST INST-CUST PREMISE</v>
          </cell>
          <cell r="C2031">
            <v>33528.47</v>
          </cell>
          <cell r="D2031">
            <v>222867.93</v>
          </cell>
        </row>
        <row r="2032">
          <cell r="A2032" t="str">
            <v>58704</v>
          </cell>
          <cell r="B2032" t="str">
            <v>CUSTOMER COMPLAINT EXP</v>
          </cell>
          <cell r="C2032">
            <v>71169.899999999994</v>
          </cell>
          <cell r="D2032">
            <v>538212.80000000005</v>
          </cell>
        </row>
        <row r="2033">
          <cell r="A2033" t="str">
            <v>58705</v>
          </cell>
          <cell r="B2033" t="str">
            <v>CURRENT DIVERSION</v>
          </cell>
          <cell r="C2033">
            <v>23815.35</v>
          </cell>
          <cell r="D2033">
            <v>152925.14000000001</v>
          </cell>
        </row>
        <row r="2034">
          <cell r="A2034" t="str">
            <v>58773</v>
          </cell>
          <cell r="B2034" t="str">
            <v>CUST INST EXP FR APPLICATIONS</v>
          </cell>
          <cell r="C2034">
            <v>0</v>
          </cell>
          <cell r="D2034">
            <v>0</v>
          </cell>
        </row>
        <row r="2035">
          <cell r="A2035" t="str">
            <v>587</v>
          </cell>
          <cell r="B2035" t="str">
            <v>ACCOUNT TOTAL</v>
          </cell>
          <cell r="C2035">
            <v>242157.11</v>
          </cell>
          <cell r="D2035">
            <v>1655600.42</v>
          </cell>
        </row>
        <row r="2036">
          <cell r="A2036" t="str">
            <v>58801</v>
          </cell>
          <cell r="B2036" t="str">
            <v>DIST OP MISC EXP-NORMAL OPERA</v>
          </cell>
          <cell r="C2036">
            <v>1032053.92</v>
          </cell>
          <cell r="D2036">
            <v>6305837.4500000002</v>
          </cell>
        </row>
        <row r="2037">
          <cell r="A2037" t="str">
            <v>58805</v>
          </cell>
          <cell r="B2037" t="str">
            <v>DIST OP MISC EXP-PCB</v>
          </cell>
          <cell r="C2037">
            <v>4789.38</v>
          </cell>
          <cell r="D2037">
            <v>-27186.47</v>
          </cell>
        </row>
        <row r="2038">
          <cell r="A2038" t="str">
            <v>58806</v>
          </cell>
          <cell r="B2038" t="str">
            <v>DIST OP MISC EXP-STORM DAMAGE</v>
          </cell>
          <cell r="C2038">
            <v>0</v>
          </cell>
          <cell r="D2038">
            <v>5.52</v>
          </cell>
        </row>
        <row r="2039">
          <cell r="A2039" t="str">
            <v>58810</v>
          </cell>
          <cell r="B2039" t="str">
            <v>DISTRIBUTION POLE AUDIT</v>
          </cell>
          <cell r="C2039">
            <v>0</v>
          </cell>
          <cell r="D2039">
            <v>0</v>
          </cell>
        </row>
        <row r="2040">
          <cell r="A2040" t="str">
            <v>58884</v>
          </cell>
          <cell r="B2040" t="str">
            <v>MISC. DIST EXPENSE - MISCELLA</v>
          </cell>
          <cell r="C2040">
            <v>0</v>
          </cell>
          <cell r="D2040">
            <v>0</v>
          </cell>
        </row>
        <row r="2041">
          <cell r="A2041" t="str">
            <v>58885</v>
          </cell>
          <cell r="B2041" t="str">
            <v>MISC DIST EXPENSE - ROOFS.</v>
          </cell>
          <cell r="C2041">
            <v>0</v>
          </cell>
          <cell r="D2041">
            <v>0</v>
          </cell>
        </row>
        <row r="2042">
          <cell r="A2042" t="str">
            <v>58886</v>
          </cell>
          <cell r="B2042" t="str">
            <v>MISC DIST EXPENSE - CONSULTIN</v>
          </cell>
          <cell r="C2042">
            <v>0</v>
          </cell>
          <cell r="D2042">
            <v>0</v>
          </cell>
        </row>
        <row r="2043">
          <cell r="A2043" t="str">
            <v>58888</v>
          </cell>
          <cell r="B2043" t="str">
            <v>MISC DIST EXP - CARPET CLEANI</v>
          </cell>
          <cell r="C2043">
            <v>0</v>
          </cell>
          <cell r="D2043">
            <v>0</v>
          </cell>
        </row>
        <row r="2044">
          <cell r="A2044" t="str">
            <v>58889</v>
          </cell>
          <cell r="B2044" t="str">
            <v>MISC DIST EXP - GENERAL CLEAN</v>
          </cell>
          <cell r="C2044">
            <v>0</v>
          </cell>
          <cell r="D2044">
            <v>0</v>
          </cell>
        </row>
        <row r="2045">
          <cell r="A2045" t="str">
            <v>58890</v>
          </cell>
          <cell r="B2045" t="str">
            <v>MISC DIST EXP - ELECTRICAL</v>
          </cell>
          <cell r="C2045">
            <v>0</v>
          </cell>
          <cell r="D2045">
            <v>0</v>
          </cell>
        </row>
        <row r="2046">
          <cell r="A2046" t="str">
            <v>58891</v>
          </cell>
          <cell r="B2046" t="str">
            <v>MISC DIST EXPENSE - GROUND MA</v>
          </cell>
          <cell r="C2046">
            <v>0</v>
          </cell>
          <cell r="D2046">
            <v>0</v>
          </cell>
        </row>
        <row r="2047">
          <cell r="A2047" t="str">
            <v>58892</v>
          </cell>
          <cell r="B2047" t="str">
            <v>MISC DIST EXP - HVAC</v>
          </cell>
          <cell r="C2047">
            <v>0</v>
          </cell>
          <cell r="D2047">
            <v>0</v>
          </cell>
        </row>
        <row r="2048">
          <cell r="A2048" t="str">
            <v>58893</v>
          </cell>
          <cell r="B2048" t="str">
            <v>MISC DIST EXP - MISC STRUCTUR</v>
          </cell>
          <cell r="C2048">
            <v>502.5</v>
          </cell>
          <cell r="D2048">
            <v>2170.3000000000002</v>
          </cell>
        </row>
        <row r="2049">
          <cell r="A2049" t="str">
            <v>58894</v>
          </cell>
          <cell r="B2049" t="str">
            <v>MISC DIST EXP - PAINTING</v>
          </cell>
          <cell r="C2049">
            <v>0</v>
          </cell>
          <cell r="D2049">
            <v>0</v>
          </cell>
        </row>
        <row r="2050">
          <cell r="A2050" t="str">
            <v>58895</v>
          </cell>
          <cell r="B2050" t="str">
            <v>MISC DIST EXP - PEST CONTROL</v>
          </cell>
          <cell r="C2050">
            <v>0</v>
          </cell>
          <cell r="D2050">
            <v>0</v>
          </cell>
        </row>
        <row r="2051">
          <cell r="A2051" t="str">
            <v>58896</v>
          </cell>
          <cell r="B2051" t="str">
            <v>MISC DIST EXP - PLUMBING</v>
          </cell>
          <cell r="C2051">
            <v>0</v>
          </cell>
          <cell r="D2051">
            <v>0</v>
          </cell>
        </row>
        <row r="2052">
          <cell r="A2052" t="str">
            <v>58897</v>
          </cell>
          <cell r="B2052" t="str">
            <v>MISC DIST EXPENSE - WASTE - S</v>
          </cell>
          <cell r="C2052">
            <v>0</v>
          </cell>
          <cell r="D2052">
            <v>0</v>
          </cell>
        </row>
        <row r="2053">
          <cell r="A2053" t="str">
            <v>58898</v>
          </cell>
          <cell r="B2053" t="str">
            <v>MISC DIST EXP - TRASH</v>
          </cell>
          <cell r="C2053">
            <v>0</v>
          </cell>
          <cell r="D2053">
            <v>0</v>
          </cell>
        </row>
        <row r="2054">
          <cell r="A2054" t="str">
            <v>58899</v>
          </cell>
          <cell r="B2054" t="str">
            <v>MISC DIST EXP - WATER</v>
          </cell>
          <cell r="C2054">
            <v>0</v>
          </cell>
          <cell r="D2054">
            <v>0</v>
          </cell>
        </row>
        <row r="2055">
          <cell r="A2055" t="str">
            <v>588</v>
          </cell>
          <cell r="B2055" t="str">
            <v>ACCOUNT TOTAL</v>
          </cell>
          <cell r="C2055">
            <v>1037345.8</v>
          </cell>
          <cell r="D2055">
            <v>6280826.7999999998</v>
          </cell>
        </row>
        <row r="2056">
          <cell r="A2056" t="str">
            <v>58901</v>
          </cell>
          <cell r="B2056" t="str">
            <v>DIST OP-RENTS</v>
          </cell>
          <cell r="C2056">
            <v>1141.48</v>
          </cell>
          <cell r="D2056">
            <v>6848.88</v>
          </cell>
        </row>
        <row r="2057">
          <cell r="A2057" t="str">
            <v>58902</v>
          </cell>
          <cell r="B2057" t="str">
            <v>DIST OP RENTS WIRELINE</v>
          </cell>
          <cell r="C2057">
            <v>0</v>
          </cell>
          <cell r="D2057">
            <v>0</v>
          </cell>
        </row>
        <row r="2058">
          <cell r="A2058" t="str">
            <v>589</v>
          </cell>
          <cell r="B2058" t="str">
            <v>ACCOUNT TOTAL</v>
          </cell>
          <cell r="C2058">
            <v>1141.48</v>
          </cell>
          <cell r="D2058">
            <v>6848.88</v>
          </cell>
        </row>
        <row r="2059">
          <cell r="A2059" t="str">
            <v>59001</v>
          </cell>
          <cell r="B2059" t="str">
            <v>DIST MAINT SUP&amp;ENG-NORMAL</v>
          </cell>
          <cell r="C2059">
            <v>18051.55</v>
          </cell>
          <cell r="D2059">
            <v>196869.73</v>
          </cell>
        </row>
        <row r="2060">
          <cell r="A2060" t="str">
            <v>59006</v>
          </cell>
          <cell r="B2060" t="str">
            <v>DIST MAINT SUP&amp;ENG-STORM DAMG</v>
          </cell>
          <cell r="C2060">
            <v>0</v>
          </cell>
          <cell r="D2060">
            <v>0</v>
          </cell>
        </row>
        <row r="2061">
          <cell r="A2061" t="str">
            <v>590</v>
          </cell>
          <cell r="B2061" t="str">
            <v>ACCOUNT TOTAL</v>
          </cell>
          <cell r="C2061">
            <v>18051.55</v>
          </cell>
          <cell r="D2061">
            <v>196869.73</v>
          </cell>
        </row>
        <row r="2062">
          <cell r="A2062" t="str">
            <v>59101</v>
          </cell>
          <cell r="B2062" t="str">
            <v>DIST MAINT STRUC-NORMAL</v>
          </cell>
          <cell r="C2062">
            <v>0</v>
          </cell>
          <cell r="D2062">
            <v>68.08</v>
          </cell>
        </row>
        <row r="2063">
          <cell r="A2063" t="str">
            <v>59106</v>
          </cell>
          <cell r="B2063" t="str">
            <v>DIST MAINT STRUC-STORM DAMAGE</v>
          </cell>
          <cell r="C2063">
            <v>0</v>
          </cell>
          <cell r="D2063">
            <v>0</v>
          </cell>
        </row>
        <row r="2064">
          <cell r="A2064" t="str">
            <v>59184</v>
          </cell>
          <cell r="B2064" t="str">
            <v>DIST MAINT STRUCTURE - MISCEL</v>
          </cell>
          <cell r="C2064">
            <v>0</v>
          </cell>
          <cell r="D2064">
            <v>0</v>
          </cell>
        </row>
        <row r="2065">
          <cell r="A2065" t="str">
            <v>59185</v>
          </cell>
          <cell r="B2065" t="str">
            <v>DIST MAINT STRUCTURE - ROOFS.</v>
          </cell>
          <cell r="C2065">
            <v>0</v>
          </cell>
          <cell r="D2065">
            <v>0</v>
          </cell>
        </row>
        <row r="2066">
          <cell r="A2066" t="str">
            <v>59186</v>
          </cell>
          <cell r="B2066" t="str">
            <v>DIST MAINT STRUCTURE - CONSUL</v>
          </cell>
          <cell r="C2066">
            <v>0</v>
          </cell>
          <cell r="D2066">
            <v>0</v>
          </cell>
        </row>
        <row r="2067">
          <cell r="A2067" t="str">
            <v>59188</v>
          </cell>
          <cell r="B2067" t="str">
            <v>DIST MAINT STRUC-CARPET CLEAN</v>
          </cell>
          <cell r="C2067">
            <v>0</v>
          </cell>
          <cell r="D2067">
            <v>0</v>
          </cell>
        </row>
        <row r="2068">
          <cell r="A2068" t="str">
            <v>59189</v>
          </cell>
          <cell r="B2068" t="str">
            <v>DIST MAINT STRUC-GENERAL CLEA</v>
          </cell>
          <cell r="C2068">
            <v>0</v>
          </cell>
          <cell r="D2068">
            <v>0</v>
          </cell>
        </row>
        <row r="2069">
          <cell r="A2069" t="str">
            <v>59190</v>
          </cell>
          <cell r="B2069" t="str">
            <v>DIST MAINT STRUC-ELECTRICAL</v>
          </cell>
          <cell r="C2069">
            <v>0</v>
          </cell>
          <cell r="D2069">
            <v>0</v>
          </cell>
        </row>
        <row r="2070">
          <cell r="A2070" t="str">
            <v>59191</v>
          </cell>
          <cell r="B2070" t="str">
            <v>DIST MAINT STRUCTURE - GROUND</v>
          </cell>
          <cell r="C2070">
            <v>0</v>
          </cell>
          <cell r="D2070">
            <v>0</v>
          </cell>
        </row>
        <row r="2071">
          <cell r="A2071" t="str">
            <v>59192</v>
          </cell>
          <cell r="B2071" t="str">
            <v>DIST MAINT STRUC-HVAC</v>
          </cell>
          <cell r="C2071">
            <v>0</v>
          </cell>
          <cell r="D2071">
            <v>0</v>
          </cell>
        </row>
        <row r="2072">
          <cell r="A2072" t="str">
            <v>59193</v>
          </cell>
          <cell r="B2072" t="str">
            <v>DIST MAINT STRUC-MISC STRUCTU</v>
          </cell>
          <cell r="C2072">
            <v>0</v>
          </cell>
          <cell r="D2072">
            <v>0</v>
          </cell>
        </row>
        <row r="2073">
          <cell r="A2073" t="str">
            <v>59194</v>
          </cell>
          <cell r="B2073" t="str">
            <v>DIST MAINT STRUC-PAINTING</v>
          </cell>
          <cell r="C2073">
            <v>0</v>
          </cell>
          <cell r="D2073">
            <v>0</v>
          </cell>
        </row>
        <row r="2074">
          <cell r="A2074" t="str">
            <v>59195</v>
          </cell>
          <cell r="B2074" t="str">
            <v>DIST MAINT STRUC-PEST CONTROL</v>
          </cell>
          <cell r="C2074">
            <v>0</v>
          </cell>
          <cell r="D2074">
            <v>0</v>
          </cell>
        </row>
        <row r="2075">
          <cell r="A2075" t="str">
            <v>59196</v>
          </cell>
          <cell r="B2075" t="str">
            <v>DIST MAINT STRUC-PLUMBING</v>
          </cell>
          <cell r="C2075">
            <v>0</v>
          </cell>
          <cell r="D2075">
            <v>0</v>
          </cell>
        </row>
        <row r="2076">
          <cell r="A2076" t="str">
            <v>59197</v>
          </cell>
          <cell r="B2076" t="str">
            <v>DIST MAINT STRUCTURE - WASTE</v>
          </cell>
          <cell r="C2076">
            <v>0</v>
          </cell>
          <cell r="D2076">
            <v>0</v>
          </cell>
        </row>
        <row r="2077">
          <cell r="A2077" t="str">
            <v>59198</v>
          </cell>
          <cell r="B2077" t="str">
            <v>DIST MAINT STRUC-TRASH</v>
          </cell>
          <cell r="C2077">
            <v>0</v>
          </cell>
          <cell r="D2077">
            <v>0</v>
          </cell>
        </row>
        <row r="2078">
          <cell r="A2078" t="str">
            <v>59199</v>
          </cell>
          <cell r="B2078" t="str">
            <v>DIST MAINT STRUC-WATER</v>
          </cell>
          <cell r="C2078">
            <v>0</v>
          </cell>
          <cell r="D2078">
            <v>0</v>
          </cell>
        </row>
        <row r="2079">
          <cell r="A2079" t="str">
            <v>591</v>
          </cell>
          <cell r="B2079" t="str">
            <v>ACCOUNT TOTAL</v>
          </cell>
          <cell r="C2079">
            <v>0</v>
          </cell>
          <cell r="D2079">
            <v>68.08</v>
          </cell>
        </row>
        <row r="2080">
          <cell r="A2080" t="str">
            <v>59200</v>
          </cell>
          <cell r="B2080" t="str">
            <v>MAINT OF STATION &amp; ANIMAL PRO</v>
          </cell>
          <cell r="C2080">
            <v>55183.37</v>
          </cell>
          <cell r="D2080">
            <v>387132.15</v>
          </cell>
        </row>
        <row r="2081">
          <cell r="A2081" t="str">
            <v>59201</v>
          </cell>
          <cell r="B2081" t="str">
            <v>DIST MAINT STA EQUIP-NORMAL</v>
          </cell>
          <cell r="C2081">
            <v>964.75</v>
          </cell>
          <cell r="D2081">
            <v>3895.99</v>
          </cell>
        </row>
        <row r="2082">
          <cell r="A2082" t="str">
            <v>59202</v>
          </cell>
          <cell r="B2082" t="str">
            <v>MAINT OF STATION - LINE DEPT.</v>
          </cell>
          <cell r="C2082">
            <v>0</v>
          </cell>
          <cell r="D2082">
            <v>219.35</v>
          </cell>
        </row>
        <row r="2083">
          <cell r="A2083" t="str">
            <v>59203</v>
          </cell>
          <cell r="B2083" t="str">
            <v>MAINT OF STATION - CASCADE EQ</v>
          </cell>
          <cell r="C2083">
            <v>245.99</v>
          </cell>
          <cell r="D2083">
            <v>7793.38</v>
          </cell>
        </row>
        <row r="2084">
          <cell r="A2084" t="str">
            <v>59205</v>
          </cell>
          <cell r="B2084" t="str">
            <v>DISTR EMER SUBSTA MAINT</v>
          </cell>
          <cell r="C2084">
            <v>0</v>
          </cell>
          <cell r="D2084">
            <v>0</v>
          </cell>
        </row>
        <row r="2085">
          <cell r="A2085" t="str">
            <v>59206</v>
          </cell>
          <cell r="B2085" t="str">
            <v>DIST MAINT STA EQUIP-STORM DA</v>
          </cell>
          <cell r="C2085">
            <v>0</v>
          </cell>
          <cell r="D2085">
            <v>0</v>
          </cell>
        </row>
        <row r="2086">
          <cell r="A2086" t="str">
            <v>592</v>
          </cell>
          <cell r="B2086" t="str">
            <v>ACCOUNT TOTAL</v>
          </cell>
          <cell r="C2086">
            <v>56394.11</v>
          </cell>
          <cell r="D2086">
            <v>399040.87</v>
          </cell>
        </row>
        <row r="2087">
          <cell r="A2087" t="str">
            <v>59301</v>
          </cell>
          <cell r="B2087" t="str">
            <v>DIST MAINT OVHD LINE-NORMAL</v>
          </cell>
          <cell r="C2087">
            <v>527800.04</v>
          </cell>
          <cell r="D2087">
            <v>3412070.75</v>
          </cell>
        </row>
        <row r="2088">
          <cell r="A2088" t="str">
            <v>59302</v>
          </cell>
          <cell r="B2088" t="str">
            <v>DIST MA OVH</v>
          </cell>
          <cell r="C2088">
            <v>3639.98</v>
          </cell>
          <cell r="D2088">
            <v>9495.77</v>
          </cell>
        </row>
        <row r="2089">
          <cell r="A2089" t="str">
            <v>59303</v>
          </cell>
          <cell r="B2089" t="str">
            <v>OVHD SERV MAINT (CORRECT)</v>
          </cell>
          <cell r="C2089">
            <v>2294.62</v>
          </cell>
          <cell r="D2089">
            <v>16474.66</v>
          </cell>
        </row>
        <row r="2090">
          <cell r="A2090" t="str">
            <v>59304</v>
          </cell>
          <cell r="B2090" t="str">
            <v>OVHD SERV MAINT - COMM</v>
          </cell>
          <cell r="C2090">
            <v>664.84</v>
          </cell>
          <cell r="D2090">
            <v>3206.57</v>
          </cell>
        </row>
        <row r="2091">
          <cell r="A2091" t="str">
            <v>59305</v>
          </cell>
          <cell r="B2091" t="str">
            <v>DIST LINE INSPECTION &amp; REPAIR</v>
          </cell>
          <cell r="C2091">
            <v>89576.45</v>
          </cell>
          <cell r="D2091">
            <v>196861.21</v>
          </cell>
        </row>
        <row r="2092">
          <cell r="A2092" t="str">
            <v>59306</v>
          </cell>
          <cell r="B2092" t="str">
            <v>DIST MAINT OVHD LINE-STORM DA</v>
          </cell>
          <cell r="C2092">
            <v>189141.17</v>
          </cell>
          <cell r="D2092">
            <v>350438.21</v>
          </cell>
        </row>
        <row r="2093">
          <cell r="A2093" t="str">
            <v>59307</v>
          </cell>
          <cell r="B2093" t="str">
            <v>DIST MAINT OVHD - RES</v>
          </cell>
          <cell r="C2093">
            <v>2680.88</v>
          </cell>
          <cell r="D2093">
            <v>18975.560000000001</v>
          </cell>
        </row>
        <row r="2094">
          <cell r="A2094" t="str">
            <v>59308</v>
          </cell>
          <cell r="B2094" t="str">
            <v>DIST MAINT OVHD - COMM</v>
          </cell>
          <cell r="C2094">
            <v>6224.53</v>
          </cell>
          <cell r="D2094">
            <v>19155.150000000001</v>
          </cell>
        </row>
        <row r="2095">
          <cell r="A2095" t="str">
            <v>59309</v>
          </cell>
          <cell r="B2095" t="str">
            <v>DIST ADOPT A CIRCUIT</v>
          </cell>
          <cell r="C2095">
            <v>0</v>
          </cell>
          <cell r="D2095">
            <v>0</v>
          </cell>
        </row>
        <row r="2096">
          <cell r="A2096" t="str">
            <v>59310</v>
          </cell>
          <cell r="B2096" t="str">
            <v>LINE PATROL (OH)</v>
          </cell>
          <cell r="C2096">
            <v>144.07</v>
          </cell>
          <cell r="D2096">
            <v>1302.8499999999999</v>
          </cell>
        </row>
        <row r="2097">
          <cell r="A2097" t="str">
            <v>59311</v>
          </cell>
          <cell r="B2097" t="str">
            <v>THERMOVISION</v>
          </cell>
          <cell r="C2097">
            <v>0</v>
          </cell>
          <cell r="D2097">
            <v>2021.95</v>
          </cell>
        </row>
        <row r="2098">
          <cell r="A2098" t="str">
            <v>59312</v>
          </cell>
          <cell r="B2098" t="str">
            <v>CAPACITOR PATROL</v>
          </cell>
          <cell r="C2098">
            <v>5744.09</v>
          </cell>
          <cell r="D2098">
            <v>43450.86</v>
          </cell>
        </row>
        <row r="2099">
          <cell r="A2099" t="str">
            <v>59313</v>
          </cell>
          <cell r="B2099" t="str">
            <v>DIST MAINT OVHD - FEEDER</v>
          </cell>
          <cell r="C2099">
            <v>1098.18</v>
          </cell>
          <cell r="D2099">
            <v>6624.97</v>
          </cell>
        </row>
        <row r="2100">
          <cell r="A2100" t="str">
            <v>59315</v>
          </cell>
          <cell r="B2100" t="str">
            <v>OVHD REMOVE &amp; RECONSTRUCT</v>
          </cell>
          <cell r="C2100">
            <v>634.42999999999995</v>
          </cell>
          <cell r="D2100">
            <v>18920.03</v>
          </cell>
        </row>
        <row r="2101">
          <cell r="A2101" t="str">
            <v>59316</v>
          </cell>
          <cell r="B2101" t="str">
            <v>DIST MAINT OVHD (CORRECT)</v>
          </cell>
          <cell r="C2101">
            <v>0</v>
          </cell>
          <cell r="D2101">
            <v>0</v>
          </cell>
        </row>
        <row r="2102">
          <cell r="A2102" t="str">
            <v>59317</v>
          </cell>
          <cell r="B2102" t="str">
            <v>DIST DAMAGE REPL</v>
          </cell>
          <cell r="C2102">
            <v>0</v>
          </cell>
          <cell r="D2102">
            <v>-1272.8900000000001</v>
          </cell>
        </row>
        <row r="2103">
          <cell r="A2103" t="str">
            <v>59318</v>
          </cell>
          <cell r="B2103" t="str">
            <v>VOLTAGE CONVERSION</v>
          </cell>
          <cell r="C2103">
            <v>0</v>
          </cell>
          <cell r="D2103">
            <v>181.32</v>
          </cell>
        </row>
        <row r="2104">
          <cell r="A2104" t="str">
            <v>59319</v>
          </cell>
          <cell r="B2104" t="str">
            <v>MAINTENANCE OF OVERHEAD - COR</v>
          </cell>
          <cell r="C2104">
            <v>29648.53</v>
          </cell>
          <cell r="D2104">
            <v>113236.77</v>
          </cell>
        </row>
        <row r="2105">
          <cell r="A2105" t="str">
            <v>59326</v>
          </cell>
          <cell r="B2105" t="str">
            <v>DIST. RIGHT OF WAY</v>
          </cell>
          <cell r="C2105">
            <v>0</v>
          </cell>
          <cell r="D2105">
            <v>0</v>
          </cell>
        </row>
        <row r="2106">
          <cell r="A2106" t="str">
            <v>59330</v>
          </cell>
          <cell r="B2106" t="str">
            <v>DIST MAINT OVHD STORM DAMAGE-</v>
          </cell>
          <cell r="C2106">
            <v>0</v>
          </cell>
          <cell r="D2106">
            <v>0</v>
          </cell>
        </row>
        <row r="2107">
          <cell r="A2107" t="str">
            <v>59335</v>
          </cell>
          <cell r="B2107" t="str">
            <v>WORKPRO PAYROLL INTERFACE</v>
          </cell>
          <cell r="C2107">
            <v>0</v>
          </cell>
          <cell r="D2107">
            <v>0</v>
          </cell>
        </row>
        <row r="2108">
          <cell r="A2108" t="str">
            <v>593</v>
          </cell>
          <cell r="B2108" t="str">
            <v>ACCOUNT TOTAL</v>
          </cell>
          <cell r="C2108">
            <v>859291.81</v>
          </cell>
          <cell r="D2108">
            <v>4211143.74</v>
          </cell>
        </row>
        <row r="2109">
          <cell r="A2109" t="str">
            <v>59401</v>
          </cell>
          <cell r="B2109" t="str">
            <v>UCD NML MAINT DIST UNDG LINES</v>
          </cell>
          <cell r="C2109">
            <v>-3.41</v>
          </cell>
          <cell r="D2109">
            <v>626</v>
          </cell>
        </row>
        <row r="2110">
          <cell r="A2110" t="str">
            <v>59402</v>
          </cell>
          <cell r="B2110" t="str">
            <v>URD NML MAINT DIST UNDG LINES</v>
          </cell>
          <cell r="C2110">
            <v>97921.46</v>
          </cell>
          <cell r="D2110">
            <v>418396.17</v>
          </cell>
        </row>
        <row r="2111">
          <cell r="A2111" t="str">
            <v>59403</v>
          </cell>
          <cell r="B2111" t="str">
            <v>UNGD SERV MAINT (CORRECT)</v>
          </cell>
          <cell r="C2111">
            <v>2316.08</v>
          </cell>
          <cell r="D2111">
            <v>9772.85</v>
          </cell>
        </row>
        <row r="2112">
          <cell r="A2112" t="str">
            <v>59404</v>
          </cell>
          <cell r="B2112" t="str">
            <v>DISTRIBUTION NETWORK (PREVENT</v>
          </cell>
          <cell r="C2112">
            <v>18.02</v>
          </cell>
          <cell r="D2112">
            <v>301.52</v>
          </cell>
        </row>
        <row r="2113">
          <cell r="A2113" t="str">
            <v>59405</v>
          </cell>
          <cell r="B2113" t="str">
            <v>DISTRIBUTION NETWORK (CORRECT</v>
          </cell>
          <cell r="C2113">
            <v>2824.34</v>
          </cell>
          <cell r="D2113">
            <v>118622.08</v>
          </cell>
        </row>
        <row r="2114">
          <cell r="A2114" t="str">
            <v>59406</v>
          </cell>
          <cell r="B2114" t="str">
            <v>UCD STM DMG MAINT DST UNDG LI</v>
          </cell>
          <cell r="C2114">
            <v>58.08</v>
          </cell>
          <cell r="D2114">
            <v>148.19999999999999</v>
          </cell>
        </row>
        <row r="2115">
          <cell r="A2115" t="str">
            <v>59407</v>
          </cell>
          <cell r="B2115" t="str">
            <v>URD STM DMG MAINT DIST UNDG L</v>
          </cell>
          <cell r="C2115">
            <v>3125.87</v>
          </cell>
          <cell r="D2115">
            <v>3505.27</v>
          </cell>
        </row>
        <row r="2116">
          <cell r="A2116" t="str">
            <v>59408</v>
          </cell>
          <cell r="B2116" t="str">
            <v>NTWK STM DMG MT DIST UNDG LIN</v>
          </cell>
          <cell r="C2116">
            <v>0</v>
          </cell>
          <cell r="D2116">
            <v>0</v>
          </cell>
        </row>
        <row r="2117">
          <cell r="A2117" t="str">
            <v>59410</v>
          </cell>
          <cell r="B2117" t="str">
            <v>LINE PATROL (UG)</v>
          </cell>
          <cell r="C2117">
            <v>-2.02</v>
          </cell>
          <cell r="D2117">
            <v>840.29</v>
          </cell>
        </row>
        <row r="2118">
          <cell r="A2118" t="str">
            <v>59411</v>
          </cell>
          <cell r="B2118" t="str">
            <v>RESET FAULT INDICATORS</v>
          </cell>
          <cell r="C2118">
            <v>0</v>
          </cell>
          <cell r="D2118">
            <v>0</v>
          </cell>
        </row>
        <row r="2119">
          <cell r="A2119" t="str">
            <v>59412</v>
          </cell>
          <cell r="B2119" t="str">
            <v>UNDG MAINT - RES</v>
          </cell>
          <cell r="C2119">
            <v>744.58</v>
          </cell>
          <cell r="D2119">
            <v>3386.65</v>
          </cell>
        </row>
        <row r="2120">
          <cell r="A2120" t="str">
            <v>59413</v>
          </cell>
          <cell r="B2120" t="str">
            <v>UNDG MAINT - COMM</v>
          </cell>
          <cell r="C2120">
            <v>635.01</v>
          </cell>
          <cell r="D2120">
            <v>7529.94</v>
          </cell>
        </row>
        <row r="2121">
          <cell r="A2121" t="str">
            <v>59414</v>
          </cell>
          <cell r="B2121" t="str">
            <v>UNGD SERV MAINT - RES</v>
          </cell>
          <cell r="C2121">
            <v>-6200.79</v>
          </cell>
          <cell r="D2121">
            <v>69443.009999999995</v>
          </cell>
        </row>
        <row r="2122">
          <cell r="A2122" t="str">
            <v>59415</v>
          </cell>
          <cell r="B2122" t="str">
            <v>UNGD SERV MAINT - COMM</v>
          </cell>
          <cell r="C2122">
            <v>1545.72</v>
          </cell>
          <cell r="D2122">
            <v>15855.42</v>
          </cell>
        </row>
        <row r="2123">
          <cell r="A2123" t="str">
            <v>59416</v>
          </cell>
          <cell r="B2123" t="str">
            <v>UNGD MAINT - FEEDER</v>
          </cell>
          <cell r="C2123">
            <v>0</v>
          </cell>
          <cell r="D2123">
            <v>534.84</v>
          </cell>
        </row>
        <row r="2124">
          <cell r="A2124" t="str">
            <v>59418</v>
          </cell>
          <cell r="B2124" t="str">
            <v>UNGD REMOVE &amp; RECONSTRUCT</v>
          </cell>
          <cell r="C2124">
            <v>0</v>
          </cell>
          <cell r="D2124">
            <v>0</v>
          </cell>
        </row>
        <row r="2125">
          <cell r="A2125" t="str">
            <v>59419</v>
          </cell>
          <cell r="B2125" t="str">
            <v>UNGD MAINT (CORRECT)</v>
          </cell>
          <cell r="C2125">
            <v>7734.63</v>
          </cell>
          <cell r="D2125">
            <v>22340.880000000001</v>
          </cell>
        </row>
        <row r="2126">
          <cell r="A2126" t="str">
            <v>59420</v>
          </cell>
          <cell r="B2126" t="str">
            <v>UNGD MAINT (OREVENT)</v>
          </cell>
          <cell r="C2126">
            <v>-15.12</v>
          </cell>
          <cell r="D2126">
            <v>254.68</v>
          </cell>
        </row>
        <row r="2127">
          <cell r="A2127" t="str">
            <v>59421</v>
          </cell>
          <cell r="B2127" t="str">
            <v>DAMAGE REPL</v>
          </cell>
          <cell r="C2127">
            <v>0</v>
          </cell>
          <cell r="D2127">
            <v>947.31</v>
          </cell>
        </row>
        <row r="2128">
          <cell r="A2128" t="str">
            <v>594</v>
          </cell>
          <cell r="B2128" t="str">
            <v>ACCOUNT TOTAL</v>
          </cell>
          <cell r="C2128">
            <v>110702.45</v>
          </cell>
          <cell r="D2128">
            <v>672505.11</v>
          </cell>
        </row>
        <row r="2129">
          <cell r="A2129" t="str">
            <v>59501</v>
          </cell>
          <cell r="B2129" t="str">
            <v>UCD NML MT DIST UNDG TRANSFOR</v>
          </cell>
          <cell r="C2129">
            <v>0</v>
          </cell>
          <cell r="D2129">
            <v>-94.42</v>
          </cell>
        </row>
        <row r="2130">
          <cell r="A2130" t="str">
            <v>59502</v>
          </cell>
          <cell r="B2130" t="str">
            <v>URD NML MT DIST UNDG TRANSFOR</v>
          </cell>
          <cell r="C2130">
            <v>17060.150000000001</v>
          </cell>
          <cell r="D2130">
            <v>144168.59</v>
          </cell>
        </row>
        <row r="2131">
          <cell r="A2131" t="str">
            <v>59503</v>
          </cell>
          <cell r="B2131" t="str">
            <v>NETWORK NML MAINT DIST UNDG T</v>
          </cell>
          <cell r="C2131">
            <v>0</v>
          </cell>
          <cell r="D2131">
            <v>0</v>
          </cell>
        </row>
        <row r="2132">
          <cell r="A2132" t="str">
            <v>59504</v>
          </cell>
          <cell r="B2132" t="str">
            <v>OVHD NML MT DST OVHD TRANSFOR</v>
          </cell>
          <cell r="C2132">
            <v>218.62</v>
          </cell>
          <cell r="D2132">
            <v>55415.33</v>
          </cell>
        </row>
        <row r="2133">
          <cell r="A2133" t="str">
            <v>59506</v>
          </cell>
          <cell r="B2133" t="str">
            <v>UCD STM DMG MT DST UNDG TRNSF</v>
          </cell>
          <cell r="C2133">
            <v>0</v>
          </cell>
          <cell r="D2133">
            <v>0</v>
          </cell>
        </row>
        <row r="2134">
          <cell r="A2134" t="str">
            <v>59507</v>
          </cell>
          <cell r="B2134" t="str">
            <v>URD STM DMG MT DST UNDG TRNSF</v>
          </cell>
          <cell r="C2134">
            <v>0</v>
          </cell>
          <cell r="D2134">
            <v>0</v>
          </cell>
        </row>
        <row r="2135">
          <cell r="A2135" t="str">
            <v>59508</v>
          </cell>
          <cell r="B2135" t="str">
            <v>NTWK STM DMG MT DST UNDG TRSF</v>
          </cell>
          <cell r="C2135">
            <v>0</v>
          </cell>
          <cell r="D2135">
            <v>0</v>
          </cell>
        </row>
        <row r="2136">
          <cell r="A2136" t="str">
            <v>59509</v>
          </cell>
          <cell r="B2136" t="str">
            <v>OVH STM DMG MT DST OVHD TRANS</v>
          </cell>
          <cell r="C2136">
            <v>0</v>
          </cell>
          <cell r="D2136">
            <v>0</v>
          </cell>
        </row>
        <row r="2137">
          <cell r="A2137" t="str">
            <v>59510</v>
          </cell>
          <cell r="B2137" t="str">
            <v>TRANSFORMER PAINTING (PREVENT</v>
          </cell>
          <cell r="C2137">
            <v>0</v>
          </cell>
          <cell r="D2137">
            <v>0</v>
          </cell>
        </row>
        <row r="2138">
          <cell r="A2138" t="str">
            <v>59511</v>
          </cell>
          <cell r="B2138" t="str">
            <v>TRANSFORMER PAINTING (CORRECT</v>
          </cell>
          <cell r="C2138">
            <v>1242.5</v>
          </cell>
          <cell r="D2138">
            <v>26059.08</v>
          </cell>
        </row>
        <row r="2139">
          <cell r="A2139" t="str">
            <v>595</v>
          </cell>
          <cell r="B2139" t="str">
            <v>ACCOUNT TOTAL</v>
          </cell>
          <cell r="C2139">
            <v>18521.27</v>
          </cell>
          <cell r="D2139">
            <v>225548.58</v>
          </cell>
        </row>
        <row r="2140">
          <cell r="A2140" t="str">
            <v>59601</v>
          </cell>
          <cell r="B2140" t="str">
            <v>DIST MAINT ST LIGHT-NORMAL</v>
          </cell>
          <cell r="C2140">
            <v>124600.39</v>
          </cell>
          <cell r="D2140">
            <v>926727.02</v>
          </cell>
        </row>
        <row r="2141">
          <cell r="A2141" t="str">
            <v>59602</v>
          </cell>
          <cell r="B2141" t="str">
            <v>DIST MAINT ST LIGHT - UNDG</v>
          </cell>
          <cell r="C2141">
            <v>24801.24</v>
          </cell>
          <cell r="D2141">
            <v>143508.04999999999</v>
          </cell>
        </row>
        <row r="2142">
          <cell r="A2142" t="str">
            <v>59603</v>
          </cell>
          <cell r="B2142" t="str">
            <v>DST MA ST LIGHT-AREA LT NORM</v>
          </cell>
          <cell r="C2142">
            <v>54192.21</v>
          </cell>
          <cell r="D2142">
            <v>451119.19</v>
          </cell>
        </row>
        <row r="2143">
          <cell r="A2143" t="str">
            <v>59604</v>
          </cell>
          <cell r="B2143" t="str">
            <v>DIST MAINT AREA LIGHT - UNDG</v>
          </cell>
          <cell r="C2143">
            <v>11744.26</v>
          </cell>
          <cell r="D2143">
            <v>59333.46</v>
          </cell>
        </row>
        <row r="2144">
          <cell r="A2144" t="str">
            <v>59605</v>
          </cell>
          <cell r="B2144" t="str">
            <v>PREM AREA LT- MAINT</v>
          </cell>
          <cell r="C2144">
            <v>18059.72</v>
          </cell>
          <cell r="D2144">
            <v>123927.09</v>
          </cell>
        </row>
        <row r="2145">
          <cell r="A2145" t="str">
            <v>59606</v>
          </cell>
          <cell r="B2145" t="str">
            <v>DIST MAINT ST LIGHT-STORM DAM</v>
          </cell>
          <cell r="C2145">
            <v>0</v>
          </cell>
          <cell r="D2145">
            <v>0</v>
          </cell>
        </row>
        <row r="2146">
          <cell r="A2146" t="str">
            <v>59607</v>
          </cell>
          <cell r="B2146" t="str">
            <v>PREM AREA LT - MAINT (UNDG)</v>
          </cell>
          <cell r="C2146">
            <v>9951.6299999999992</v>
          </cell>
          <cell r="D2146">
            <v>71822.09</v>
          </cell>
        </row>
        <row r="2147">
          <cell r="A2147" t="str">
            <v>59608</v>
          </cell>
          <cell r="B2147" t="str">
            <v>DST MA ST LIGHT-AREA LT STORM</v>
          </cell>
          <cell r="C2147">
            <v>0</v>
          </cell>
          <cell r="D2147">
            <v>0</v>
          </cell>
        </row>
        <row r="2148">
          <cell r="A2148" t="str">
            <v>596</v>
          </cell>
          <cell r="B2148" t="str">
            <v>ACCOUNT TOTAL</v>
          </cell>
          <cell r="C2148">
            <v>243349.45</v>
          </cell>
          <cell r="D2148">
            <v>1776436.9</v>
          </cell>
        </row>
        <row r="2149">
          <cell r="A2149" t="str">
            <v>59701</v>
          </cell>
          <cell r="B2149" t="str">
            <v>DIST MAINT METERS-NORMAL</v>
          </cell>
          <cell r="C2149">
            <v>22834.21</v>
          </cell>
          <cell r="D2149">
            <v>160133.76000000001</v>
          </cell>
        </row>
        <row r="2150">
          <cell r="A2150" t="str">
            <v>59702</v>
          </cell>
          <cell r="B2150" t="str">
            <v>DEMAND REGISTER UPGRADE</v>
          </cell>
          <cell r="C2150">
            <v>0</v>
          </cell>
          <cell r="D2150">
            <v>0</v>
          </cell>
        </row>
        <row r="2151">
          <cell r="A2151" t="str">
            <v>59706</v>
          </cell>
          <cell r="B2151" t="str">
            <v>DIST MAINT METERS-STORM DAMAG</v>
          </cell>
          <cell r="C2151">
            <v>0</v>
          </cell>
          <cell r="D2151">
            <v>0</v>
          </cell>
        </row>
        <row r="2152">
          <cell r="A2152" t="str">
            <v>597</v>
          </cell>
          <cell r="B2152" t="str">
            <v>ACCOUNT TOTAL</v>
          </cell>
          <cell r="C2152">
            <v>22834.21</v>
          </cell>
          <cell r="D2152">
            <v>160133.76000000001</v>
          </cell>
        </row>
        <row r="2153">
          <cell r="A2153" t="str">
            <v>59801</v>
          </cell>
          <cell r="B2153" t="str">
            <v>DIST MAINT MISC PLANT-NORMAL</v>
          </cell>
          <cell r="C2153">
            <v>0</v>
          </cell>
          <cell r="D2153">
            <v>0</v>
          </cell>
        </row>
        <row r="2154">
          <cell r="A2154" t="str">
            <v>59806</v>
          </cell>
          <cell r="B2154" t="str">
            <v>DIST MAINT MISC PLANT-STORM D</v>
          </cell>
          <cell r="C2154">
            <v>0</v>
          </cell>
          <cell r="D2154">
            <v>0</v>
          </cell>
        </row>
        <row r="2155">
          <cell r="A2155" t="str">
            <v>598</v>
          </cell>
          <cell r="B2155" t="str">
            <v>ACCOUNT TOTAL</v>
          </cell>
          <cell r="C2155">
            <v>0</v>
          </cell>
          <cell r="D2155">
            <v>0</v>
          </cell>
        </row>
        <row r="2156">
          <cell r="A2156" t="str">
            <v>90100</v>
          </cell>
          <cell r="B2156" t="str">
            <v>CUST OPER EXPENSE SUPERVISION</v>
          </cell>
          <cell r="C2156">
            <v>322735.63</v>
          </cell>
          <cell r="D2156">
            <v>1936461.19</v>
          </cell>
        </row>
        <row r="2157">
          <cell r="A2157" t="str">
            <v>901</v>
          </cell>
          <cell r="B2157" t="str">
            <v>ACCOUNT TOTAL</v>
          </cell>
          <cell r="C2157">
            <v>322735.63</v>
          </cell>
          <cell r="D2157">
            <v>1936461.19</v>
          </cell>
        </row>
        <row r="2158">
          <cell r="A2158" t="str">
            <v>90200</v>
          </cell>
          <cell r="B2158" t="str">
            <v>CUST OPER EXP-METER READING</v>
          </cell>
          <cell r="C2158">
            <v>284904.57</v>
          </cell>
          <cell r="D2158">
            <v>1529100.06</v>
          </cell>
        </row>
        <row r="2159">
          <cell r="A2159" t="str">
            <v>90201</v>
          </cell>
          <cell r="B2159" t="str">
            <v>RE-READS DUE TO EQUIPMENT BRE</v>
          </cell>
          <cell r="C2159">
            <v>573</v>
          </cell>
          <cell r="D2159">
            <v>3681.58</v>
          </cell>
        </row>
        <row r="2160">
          <cell r="A2160" t="str">
            <v>90202</v>
          </cell>
          <cell r="B2160" t="str">
            <v>RE-READS DUE TO OPERATOR ERRO</v>
          </cell>
          <cell r="C2160">
            <v>0</v>
          </cell>
          <cell r="D2160">
            <v>2354.8000000000002</v>
          </cell>
        </row>
        <row r="2161">
          <cell r="A2161" t="str">
            <v>902</v>
          </cell>
          <cell r="B2161" t="str">
            <v>ACCOUNT TOTAL</v>
          </cell>
          <cell r="C2161">
            <v>285477.57</v>
          </cell>
          <cell r="D2161">
            <v>1535136.44</v>
          </cell>
        </row>
        <row r="2162">
          <cell r="A2162" t="str">
            <v>90300</v>
          </cell>
          <cell r="B2162" t="str">
            <v>CUST RECORD &amp; COLL-OPER</v>
          </cell>
          <cell r="C2162">
            <v>249887.41</v>
          </cell>
          <cell r="D2162">
            <v>1492389.08</v>
          </cell>
        </row>
        <row r="2163">
          <cell r="A2163" t="str">
            <v>90302</v>
          </cell>
          <cell r="B2163" t="str">
            <v>PAYMENT PROCESSING (REMITTANC</v>
          </cell>
          <cell r="C2163">
            <v>128758.8</v>
          </cell>
          <cell r="D2163">
            <v>747672.84</v>
          </cell>
        </row>
        <row r="2164">
          <cell r="A2164" t="str">
            <v>90303</v>
          </cell>
          <cell r="B2164" t="str">
            <v>CUST RECORD &amp; COLL-CLERICAL S</v>
          </cell>
          <cell r="C2164">
            <v>0</v>
          </cell>
          <cell r="D2164">
            <v>0</v>
          </cell>
        </row>
        <row r="2165">
          <cell r="A2165" t="str">
            <v>90304</v>
          </cell>
          <cell r="B2165" t="str">
            <v>CUST RCDS &amp; COLL - FIELD SUPP</v>
          </cell>
          <cell r="C2165">
            <v>72102.28</v>
          </cell>
          <cell r="D2165">
            <v>439556.85</v>
          </cell>
        </row>
        <row r="2166">
          <cell r="A2166" t="str">
            <v>90305</v>
          </cell>
          <cell r="B2166" t="str">
            <v>CUST RECORD &amp; COLL - BILLING</v>
          </cell>
          <cell r="C2166">
            <v>456790.74</v>
          </cell>
          <cell r="D2166">
            <v>2863047.52</v>
          </cell>
        </row>
        <row r="2167">
          <cell r="A2167" t="str">
            <v>90306</v>
          </cell>
          <cell r="B2167" t="str">
            <v>CUST RECORD &amp; COLL-CUSTOMER P</v>
          </cell>
          <cell r="C2167">
            <v>1051.22</v>
          </cell>
          <cell r="D2167">
            <v>6207.17</v>
          </cell>
        </row>
        <row r="2168">
          <cell r="A2168" t="str">
            <v>90307</v>
          </cell>
          <cell r="B2168" t="str">
            <v>CUST RCD &amp; COLL-INTERNAL CRED</v>
          </cell>
          <cell r="C2168">
            <v>118248.13</v>
          </cell>
          <cell r="D2168">
            <v>747332.51</v>
          </cell>
        </row>
        <row r="2169">
          <cell r="A2169" t="str">
            <v>90389</v>
          </cell>
          <cell r="B2169" t="str">
            <v>I/TE ALLOCATIONS</v>
          </cell>
          <cell r="C2169">
            <v>0</v>
          </cell>
          <cell r="D2169">
            <v>0</v>
          </cell>
        </row>
        <row r="2170">
          <cell r="A2170" t="str">
            <v>903</v>
          </cell>
          <cell r="B2170" t="str">
            <v>ACCOUNT TOTAL</v>
          </cell>
          <cell r="C2170">
            <v>1026838.58</v>
          </cell>
          <cell r="D2170">
            <v>6296205.9699999997</v>
          </cell>
        </row>
        <row r="2171">
          <cell r="A2171" t="str">
            <v>90410</v>
          </cell>
          <cell r="B2171" t="str">
            <v>UNCOLLECTIBLE ACCTS TAMPA</v>
          </cell>
          <cell r="C2171">
            <v>0</v>
          </cell>
          <cell r="D2171">
            <v>0</v>
          </cell>
        </row>
        <row r="2172">
          <cell r="A2172" t="str">
            <v>90411</v>
          </cell>
          <cell r="B2172" t="str">
            <v>UNCOLLECTIBLE ACCTS BRANDON</v>
          </cell>
          <cell r="C2172">
            <v>0</v>
          </cell>
          <cell r="D2172">
            <v>0</v>
          </cell>
        </row>
        <row r="2173">
          <cell r="A2173" t="str">
            <v>90412</v>
          </cell>
          <cell r="B2173" t="str">
            <v>UNCOLLECTIBLE ACCTS WINTER HA</v>
          </cell>
          <cell r="C2173">
            <v>0</v>
          </cell>
          <cell r="D2173">
            <v>0</v>
          </cell>
        </row>
        <row r="2174">
          <cell r="A2174" t="str">
            <v>90413</v>
          </cell>
          <cell r="B2174" t="str">
            <v>UNCOLLECTIBLE ACCTS MULBERRY</v>
          </cell>
          <cell r="C2174">
            <v>0</v>
          </cell>
          <cell r="D2174">
            <v>0</v>
          </cell>
        </row>
        <row r="2175">
          <cell r="A2175" t="str">
            <v>90414</v>
          </cell>
          <cell r="B2175" t="str">
            <v>UNCOLLECTIBLE ACCTS PLANT CIT</v>
          </cell>
          <cell r="C2175">
            <v>0</v>
          </cell>
          <cell r="D2175">
            <v>0</v>
          </cell>
        </row>
        <row r="2176">
          <cell r="A2176" t="str">
            <v>90415</v>
          </cell>
          <cell r="B2176" t="str">
            <v>UNCOLLECTIBLE ACCTS DADE CITY</v>
          </cell>
          <cell r="C2176">
            <v>0</v>
          </cell>
          <cell r="D2176">
            <v>0</v>
          </cell>
        </row>
        <row r="2177">
          <cell r="A2177" t="str">
            <v>90416</v>
          </cell>
          <cell r="B2177" t="str">
            <v>UNCOLLECTIBLE ACCTS SOUTH HIL</v>
          </cell>
          <cell r="C2177">
            <v>0</v>
          </cell>
          <cell r="D2177">
            <v>0</v>
          </cell>
        </row>
        <row r="2178">
          <cell r="A2178" t="str">
            <v>90421</v>
          </cell>
          <cell r="B2178" t="str">
            <v>BAD DEBT RESERVE ADJUSTMENT</v>
          </cell>
          <cell r="C2178">
            <v>327496</v>
          </cell>
          <cell r="D2178">
            <v>1642846</v>
          </cell>
        </row>
        <row r="2179">
          <cell r="A2179" t="str">
            <v>90422</v>
          </cell>
          <cell r="B2179" t="str">
            <v>BAD DEBT RESERVE ADJUSTMENT</v>
          </cell>
          <cell r="C2179">
            <v>0</v>
          </cell>
          <cell r="D2179">
            <v>0</v>
          </cell>
        </row>
        <row r="2180">
          <cell r="A2180" t="str">
            <v>904</v>
          </cell>
          <cell r="B2180" t="str">
            <v>ACCOUNT TOTAL</v>
          </cell>
          <cell r="C2180">
            <v>327496</v>
          </cell>
          <cell r="D2180">
            <v>1642846</v>
          </cell>
        </row>
        <row r="2181">
          <cell r="A2181" t="str">
            <v>90801</v>
          </cell>
          <cell r="B2181" t="str">
            <v>SMALL BUSINESS AND OTHER C&amp;I</v>
          </cell>
          <cell r="C2181">
            <v>97335.35</v>
          </cell>
          <cell r="D2181">
            <v>603704.19999999995</v>
          </cell>
        </row>
        <row r="2182">
          <cell r="A2182" t="str">
            <v>90803</v>
          </cell>
          <cell r="B2182" t="str">
            <v>C&amp;I STANDARD AND KEY ACCOUNTS</v>
          </cell>
          <cell r="C2182">
            <v>49817.4</v>
          </cell>
          <cell r="D2182">
            <v>318993.36</v>
          </cell>
        </row>
        <row r="2183">
          <cell r="A2183" t="str">
            <v>90812</v>
          </cell>
          <cell r="B2183" t="str">
            <v>CONSUMER GROUP EXPENSE</v>
          </cell>
          <cell r="C2183">
            <v>0</v>
          </cell>
          <cell r="D2183">
            <v>0</v>
          </cell>
        </row>
        <row r="2184">
          <cell r="A2184" t="str">
            <v>90820</v>
          </cell>
          <cell r="B2184" t="str">
            <v>POWER QUALITY ANALYSIS SERVIC</v>
          </cell>
          <cell r="C2184">
            <v>0</v>
          </cell>
          <cell r="D2184">
            <v>0</v>
          </cell>
        </row>
        <row r="2185">
          <cell r="A2185" t="str">
            <v>90847</v>
          </cell>
          <cell r="B2185" t="str">
            <v>RECOVERABLE CONSERVATION BENE</v>
          </cell>
          <cell r="C2185">
            <v>-25107</v>
          </cell>
          <cell r="D2185">
            <v>-260121</v>
          </cell>
        </row>
        <row r="2186">
          <cell r="A2186" t="str">
            <v>90848</v>
          </cell>
          <cell r="B2186" t="str">
            <v>RECOVERABLE CONSERVATION BENE</v>
          </cell>
          <cell r="C2186">
            <v>25107</v>
          </cell>
          <cell r="D2186">
            <v>260121</v>
          </cell>
        </row>
        <row r="2187">
          <cell r="A2187" t="str">
            <v>90849</v>
          </cell>
          <cell r="B2187" t="str">
            <v>COMMON RECOVERABLE CONS COSTS</v>
          </cell>
          <cell r="C2187">
            <v>18636.71</v>
          </cell>
          <cell r="D2187">
            <v>77271.28</v>
          </cell>
        </row>
        <row r="2188">
          <cell r="A2188" t="str">
            <v>90850</v>
          </cell>
          <cell r="B2188" t="str">
            <v>HEATING &amp; COOLING PROGRAM</v>
          </cell>
          <cell r="C2188">
            <v>75719.39</v>
          </cell>
          <cell r="D2188">
            <v>346316.26</v>
          </cell>
        </row>
        <row r="2189">
          <cell r="A2189" t="str">
            <v>90851</v>
          </cell>
          <cell r="B2189" t="str">
            <v>PRIME TIME EXPENSES</v>
          </cell>
          <cell r="C2189">
            <v>865346.26</v>
          </cell>
          <cell r="D2189">
            <v>5645572.6299999999</v>
          </cell>
        </row>
        <row r="2190">
          <cell r="A2190" t="str">
            <v>90852</v>
          </cell>
          <cell r="B2190" t="str">
            <v>RES MAIL-IN AUDIT</v>
          </cell>
          <cell r="C2190">
            <v>17689.38</v>
          </cell>
          <cell r="D2190">
            <v>171160.1</v>
          </cell>
        </row>
        <row r="2191">
          <cell r="A2191" t="str">
            <v>90854</v>
          </cell>
          <cell r="B2191" t="str">
            <v>COMPREHENSIVE HOME SURVEY</v>
          </cell>
          <cell r="C2191">
            <v>0</v>
          </cell>
          <cell r="D2191">
            <v>0</v>
          </cell>
        </row>
        <row r="2192">
          <cell r="A2192" t="str">
            <v>90855</v>
          </cell>
          <cell r="B2192" t="str">
            <v>FREE HOME ENERGY CHECK</v>
          </cell>
          <cell r="C2192">
            <v>63439.62</v>
          </cell>
          <cell r="D2192">
            <v>392007.25</v>
          </cell>
        </row>
        <row r="2193">
          <cell r="A2193" t="str">
            <v>90856</v>
          </cell>
          <cell r="B2193" t="str">
            <v>COMPREHENSIVE C/I AUDIT</v>
          </cell>
          <cell r="C2193">
            <v>0</v>
          </cell>
          <cell r="D2193">
            <v>0</v>
          </cell>
        </row>
        <row r="2194">
          <cell r="A2194" t="str">
            <v>90857</v>
          </cell>
          <cell r="B2194" t="str">
            <v>FREE C/I AUDIT</v>
          </cell>
          <cell r="C2194">
            <v>7892.57</v>
          </cell>
          <cell r="D2194">
            <v>59461.63</v>
          </cell>
        </row>
        <row r="2195">
          <cell r="A2195" t="str">
            <v>90860</v>
          </cell>
          <cell r="B2195" t="str">
            <v>RES BERS AUDIT.</v>
          </cell>
          <cell r="C2195">
            <v>188.98</v>
          </cell>
          <cell r="D2195">
            <v>2257.77</v>
          </cell>
        </row>
        <row r="2196">
          <cell r="A2196" t="str">
            <v>90861</v>
          </cell>
          <cell r="B2196" t="str">
            <v>COGENERATION</v>
          </cell>
          <cell r="C2196">
            <v>16432.07</v>
          </cell>
          <cell r="D2196">
            <v>94887.14</v>
          </cell>
        </row>
        <row r="2197">
          <cell r="A2197" t="str">
            <v>90865</v>
          </cell>
          <cell r="B2197" t="str">
            <v>INDUSTRIAL LOAD MANAGEMENT</v>
          </cell>
          <cell r="C2197">
            <v>0</v>
          </cell>
          <cell r="D2197">
            <v>0</v>
          </cell>
        </row>
        <row r="2198">
          <cell r="A2198" t="str">
            <v>90866</v>
          </cell>
          <cell r="B2198" t="str">
            <v>CEILING INSULATIONS</v>
          </cell>
          <cell r="C2198">
            <v>39039.82</v>
          </cell>
          <cell r="D2198">
            <v>315479.69</v>
          </cell>
        </row>
        <row r="2199">
          <cell r="A2199" t="str">
            <v>90867</v>
          </cell>
          <cell r="B2199" t="str">
            <v>COMM &amp; INDUST LOAD MGMT</v>
          </cell>
          <cell r="C2199">
            <v>1976.64</v>
          </cell>
          <cell r="D2199">
            <v>7490.83</v>
          </cell>
        </row>
        <row r="2200">
          <cell r="A2200" t="str">
            <v>90868</v>
          </cell>
          <cell r="B2200" t="str">
            <v>COMMERCIAL LIGHTING PROGRAM.</v>
          </cell>
          <cell r="C2200">
            <v>-152.69999999999999</v>
          </cell>
          <cell r="D2200">
            <v>25066.68</v>
          </cell>
        </row>
        <row r="2201">
          <cell r="A2201" t="str">
            <v>90869</v>
          </cell>
          <cell r="B2201" t="str">
            <v>STANDBY GENERATION PROGRAM.</v>
          </cell>
          <cell r="C2201">
            <v>61739.83</v>
          </cell>
          <cell r="D2201">
            <v>341378.14</v>
          </cell>
        </row>
        <row r="2202">
          <cell r="A2202" t="str">
            <v>90870</v>
          </cell>
          <cell r="B2202" t="str">
            <v>CONSERVATION VALUE PROGRAM</v>
          </cell>
          <cell r="C2202">
            <v>-4.21</v>
          </cell>
          <cell r="D2202">
            <v>1192.7</v>
          </cell>
        </row>
        <row r="2203">
          <cell r="A2203" t="str">
            <v>90871</v>
          </cell>
          <cell r="B2203" t="str">
            <v>RESIDENTIAL DUCT EFFICIENCY</v>
          </cell>
          <cell r="C2203">
            <v>58607.97</v>
          </cell>
          <cell r="D2203">
            <v>362810.35</v>
          </cell>
        </row>
        <row r="2204">
          <cell r="A2204" t="str">
            <v>90872</v>
          </cell>
          <cell r="B2204" t="str">
            <v>GREEN ENERGY INITIATIVE (PSC)</v>
          </cell>
          <cell r="C2204">
            <v>1486.62</v>
          </cell>
          <cell r="D2204">
            <v>21451.97</v>
          </cell>
        </row>
        <row r="2205">
          <cell r="A2205" t="str">
            <v>90877</v>
          </cell>
          <cell r="B2205" t="str">
            <v>DEFERRED CONSERVATION EXPENSE</v>
          </cell>
          <cell r="C2205">
            <v>0</v>
          </cell>
          <cell r="D2205">
            <v>0</v>
          </cell>
        </row>
        <row r="2206">
          <cell r="A2206" t="str">
            <v>90878</v>
          </cell>
          <cell r="B2206" t="str">
            <v>DEFERRED CONSERVATION INTERES</v>
          </cell>
          <cell r="C2206">
            <v>0</v>
          </cell>
          <cell r="D2206">
            <v>0</v>
          </cell>
        </row>
        <row r="2207">
          <cell r="A2207" t="str">
            <v>90879</v>
          </cell>
          <cell r="B2207" t="str">
            <v>AMORTIZED DEFERRED CONSV EXP</v>
          </cell>
          <cell r="C2207">
            <v>0</v>
          </cell>
          <cell r="D2207">
            <v>0</v>
          </cell>
        </row>
        <row r="2208">
          <cell r="A2208" t="str">
            <v>90885</v>
          </cell>
          <cell r="B2208" t="str">
            <v>R &amp; D LANDFILL GAS MICROTURBI</v>
          </cell>
          <cell r="C2208">
            <v>43.35</v>
          </cell>
          <cell r="D2208">
            <v>-402.61</v>
          </cell>
        </row>
        <row r="2209">
          <cell r="A2209" t="str">
            <v>90886</v>
          </cell>
          <cell r="B2209" t="str">
            <v>R &amp; D DAIS ANALYTIC MERV SYST</v>
          </cell>
          <cell r="C2209">
            <v>0</v>
          </cell>
          <cell r="D2209">
            <v>0</v>
          </cell>
        </row>
        <row r="2210">
          <cell r="A2210" t="str">
            <v>90887</v>
          </cell>
          <cell r="B2210" t="str">
            <v>R &amp; D SOLAR PHOTOVOLTAICS - S</v>
          </cell>
          <cell r="C2210">
            <v>-85.23</v>
          </cell>
          <cell r="D2210">
            <v>2063.4699999999998</v>
          </cell>
        </row>
        <row r="2211">
          <cell r="A2211" t="str">
            <v>90890</v>
          </cell>
          <cell r="B2211" t="str">
            <v>DSM COMMERCIAL R&amp;D</v>
          </cell>
          <cell r="C2211">
            <v>0</v>
          </cell>
          <cell r="D2211">
            <v>0</v>
          </cell>
        </row>
        <row r="2212">
          <cell r="A2212" t="str">
            <v>90891</v>
          </cell>
          <cell r="B2212" t="str">
            <v>DSM PROGRAM - COMMERCIAL COOL</v>
          </cell>
          <cell r="C2212">
            <v>938.48</v>
          </cell>
          <cell r="D2212">
            <v>9384.16</v>
          </cell>
        </row>
        <row r="2213">
          <cell r="A2213" t="str">
            <v>90892</v>
          </cell>
          <cell r="B2213" t="str">
            <v>DSM - RESIDENTIAL NEW CONSTRU</v>
          </cell>
          <cell r="C2213">
            <v>-140.27000000000001</v>
          </cell>
          <cell r="D2213">
            <v>1848.11</v>
          </cell>
        </row>
        <row r="2214">
          <cell r="A2214" t="str">
            <v>90893</v>
          </cell>
          <cell r="B2214" t="str">
            <v>PILOT - PRICE RESPONSIVE LOAD</v>
          </cell>
          <cell r="C2214">
            <v>0</v>
          </cell>
          <cell r="D2214">
            <v>0</v>
          </cell>
        </row>
        <row r="2215">
          <cell r="A2215" t="str">
            <v>908</v>
          </cell>
          <cell r="B2215" t="str">
            <v>ACCOUNT TOTAL</v>
          </cell>
          <cell r="C2215">
            <v>1375948.03</v>
          </cell>
          <cell r="D2215">
            <v>8799395.1099999994</v>
          </cell>
        </row>
        <row r="2216">
          <cell r="A2216" t="str">
            <v>90912</v>
          </cell>
          <cell r="B2216" t="str">
            <v>INFO/INSTRUCT ADVERTISE EXPEN</v>
          </cell>
          <cell r="C2216">
            <v>0</v>
          </cell>
          <cell r="D2216">
            <v>34733.61</v>
          </cell>
        </row>
        <row r="2217">
          <cell r="A2217" t="str">
            <v>90913</v>
          </cell>
          <cell r="B2217" t="str">
            <v>SAFETY ADVERTISING</v>
          </cell>
          <cell r="C2217">
            <v>0</v>
          </cell>
          <cell r="D2217">
            <v>0</v>
          </cell>
        </row>
        <row r="2218">
          <cell r="A2218" t="str">
            <v>90950</v>
          </cell>
          <cell r="B2218" t="str">
            <v>HEATING &amp; COOLING PROG ADVERT</v>
          </cell>
          <cell r="C2218">
            <v>1162.8599999999999</v>
          </cell>
          <cell r="D2218">
            <v>1497.31</v>
          </cell>
        </row>
        <row r="2219">
          <cell r="A2219" t="str">
            <v>90951</v>
          </cell>
          <cell r="B2219" t="str">
            <v>PRIME TIME ADVERTISING</v>
          </cell>
          <cell r="C2219">
            <v>5475.72</v>
          </cell>
          <cell r="D2219">
            <v>6569.18</v>
          </cell>
        </row>
        <row r="2220">
          <cell r="A2220" t="str">
            <v>90952</v>
          </cell>
          <cell r="B2220" t="str">
            <v>RES MAIL-IN AUDIT - ADVERTISI</v>
          </cell>
          <cell r="C2220">
            <v>3333.43</v>
          </cell>
          <cell r="D2220">
            <v>4187.99</v>
          </cell>
        </row>
        <row r="2221">
          <cell r="A2221" t="str">
            <v>90954</v>
          </cell>
          <cell r="B2221" t="str">
            <v>COMPREHENSIVE HOME SURVEY ADV</v>
          </cell>
          <cell r="C2221">
            <v>0</v>
          </cell>
          <cell r="D2221">
            <v>0</v>
          </cell>
        </row>
        <row r="2222">
          <cell r="A2222" t="str">
            <v>90955</v>
          </cell>
          <cell r="B2222" t="str">
            <v>FREE HOME ENERGY CHECK ADVERT</v>
          </cell>
          <cell r="C2222">
            <v>30416.57</v>
          </cell>
          <cell r="D2222">
            <v>44367.31</v>
          </cell>
        </row>
        <row r="2223">
          <cell r="A2223" t="str">
            <v>90957</v>
          </cell>
          <cell r="B2223" t="str">
            <v>FREE C/I AUDIT ADVERTISING</v>
          </cell>
          <cell r="C2223">
            <v>2184.94</v>
          </cell>
          <cell r="D2223">
            <v>7481.25</v>
          </cell>
        </row>
        <row r="2224">
          <cell r="A2224" t="str">
            <v>90965</v>
          </cell>
          <cell r="B2224" t="str">
            <v>INDUSTRIAL LOAD MANAGEMENT -</v>
          </cell>
          <cell r="C2224">
            <v>0</v>
          </cell>
          <cell r="D2224">
            <v>0</v>
          </cell>
        </row>
        <row r="2225">
          <cell r="A2225" t="str">
            <v>90966</v>
          </cell>
          <cell r="B2225" t="str">
            <v>CEILING INSULATION ADVERTISIN</v>
          </cell>
          <cell r="C2225">
            <v>1826.43</v>
          </cell>
          <cell r="D2225">
            <v>2180.89</v>
          </cell>
        </row>
        <row r="2226">
          <cell r="A2226" t="str">
            <v>90967</v>
          </cell>
          <cell r="B2226" t="str">
            <v>C&amp;I LOAD MGT ADVERTISING</v>
          </cell>
          <cell r="C2226">
            <v>0</v>
          </cell>
          <cell r="D2226">
            <v>0</v>
          </cell>
        </row>
        <row r="2227">
          <cell r="A2227" t="str">
            <v>90968</v>
          </cell>
          <cell r="B2227" t="str">
            <v>COMMERCIAL LIGHTING PROGRAM-A</v>
          </cell>
          <cell r="C2227">
            <v>581.42999999999995</v>
          </cell>
          <cell r="D2227">
            <v>1567.96</v>
          </cell>
        </row>
        <row r="2228">
          <cell r="A2228" t="str">
            <v>90969</v>
          </cell>
          <cell r="B2228" t="str">
            <v>STANDBY GENERATION PROGRAM-AD</v>
          </cell>
          <cell r="C2228">
            <v>0</v>
          </cell>
          <cell r="D2228">
            <v>0</v>
          </cell>
        </row>
        <row r="2229">
          <cell r="A2229" t="str">
            <v>90970</v>
          </cell>
          <cell r="B2229" t="str">
            <v>CONSERVATION VALUE PROGRAM-AD</v>
          </cell>
          <cell r="C2229">
            <v>0</v>
          </cell>
          <cell r="D2229">
            <v>0</v>
          </cell>
        </row>
        <row r="2230">
          <cell r="A2230" t="str">
            <v>90971</v>
          </cell>
          <cell r="B2230" t="str">
            <v>RES DUCT EFFICIENCY -ADVER</v>
          </cell>
          <cell r="C2230">
            <v>26939.07</v>
          </cell>
          <cell r="D2230">
            <v>34227.78</v>
          </cell>
        </row>
        <row r="2231">
          <cell r="A2231" t="str">
            <v>90972</v>
          </cell>
          <cell r="B2231" t="str">
            <v>SMART SOURCE - ADVERTISING</v>
          </cell>
          <cell r="C2231">
            <v>40</v>
          </cell>
          <cell r="D2231">
            <v>788</v>
          </cell>
        </row>
        <row r="2232">
          <cell r="A2232" t="str">
            <v>90991</v>
          </cell>
          <cell r="B2232" t="str">
            <v>COMMERCIAL COOLING ADVERTISIN</v>
          </cell>
          <cell r="C2232">
            <v>232.57</v>
          </cell>
          <cell r="D2232">
            <v>627.19000000000005</v>
          </cell>
        </row>
        <row r="2233">
          <cell r="A2233" t="str">
            <v>90992</v>
          </cell>
          <cell r="B2233" t="str">
            <v>ENERGY PLUS HOMES - ADVERTISI</v>
          </cell>
          <cell r="C2233">
            <v>0</v>
          </cell>
          <cell r="D2233">
            <v>224.86</v>
          </cell>
        </row>
        <row r="2234">
          <cell r="A2234" t="str">
            <v>909</v>
          </cell>
          <cell r="B2234" t="str">
            <v>ACCOUNT TOTAL</v>
          </cell>
          <cell r="C2234">
            <v>72193.02</v>
          </cell>
          <cell r="D2234">
            <v>138453.32999999999</v>
          </cell>
        </row>
        <row r="2235">
          <cell r="A2235" t="str">
            <v>91101</v>
          </cell>
          <cell r="B2235" t="str">
            <v>SALES EXPENSES - SUPERVISION</v>
          </cell>
          <cell r="C2235">
            <v>0</v>
          </cell>
          <cell r="D2235">
            <v>0</v>
          </cell>
        </row>
        <row r="2236">
          <cell r="A2236" t="str">
            <v>911</v>
          </cell>
          <cell r="B2236" t="str">
            <v>ACCOUNT TOTAL</v>
          </cell>
          <cell r="C2236">
            <v>0</v>
          </cell>
          <cell r="D2236">
            <v>0</v>
          </cell>
        </row>
        <row r="2237">
          <cell r="A2237" t="str">
            <v>91201</v>
          </cell>
          <cell r="B2237" t="str">
            <v>DEMONSTRATING AND SELLING EXP</v>
          </cell>
          <cell r="C2237">
            <v>87558.43</v>
          </cell>
          <cell r="D2237">
            <v>507022.58</v>
          </cell>
        </row>
        <row r="2238">
          <cell r="A2238" t="str">
            <v>91205</v>
          </cell>
          <cell r="B2238" t="str">
            <v>NEW PRODUCTS AND SERVICES DEV</v>
          </cell>
          <cell r="C2238">
            <v>0</v>
          </cell>
          <cell r="D2238">
            <v>0</v>
          </cell>
        </row>
        <row r="2239">
          <cell r="A2239" t="str">
            <v>91210</v>
          </cell>
          <cell r="B2239" t="str">
            <v>DEM &amp; SELL - RESIDENTIAL SECU</v>
          </cell>
          <cell r="C2239">
            <v>0</v>
          </cell>
          <cell r="D2239">
            <v>0</v>
          </cell>
        </row>
        <row r="2240">
          <cell r="A2240" t="str">
            <v>91212</v>
          </cell>
          <cell r="B2240" t="str">
            <v>DEM &amp; SELL - RESIDENTIAL POOL</v>
          </cell>
          <cell r="C2240">
            <v>0</v>
          </cell>
          <cell r="D2240">
            <v>0</v>
          </cell>
        </row>
        <row r="2241">
          <cell r="A2241" t="str">
            <v>91225</v>
          </cell>
          <cell r="B2241" t="str">
            <v>BRIGHT CHOICES</v>
          </cell>
          <cell r="C2241">
            <v>32.020000000000003</v>
          </cell>
          <cell r="D2241">
            <v>198.74</v>
          </cell>
        </row>
        <row r="2242">
          <cell r="A2242" t="str">
            <v>91250</v>
          </cell>
          <cell r="B2242" t="str">
            <v>ECONOMIC DEVELOPMENT</v>
          </cell>
          <cell r="C2242">
            <v>63142.35</v>
          </cell>
          <cell r="D2242">
            <v>287141.65999999997</v>
          </cell>
        </row>
        <row r="2243">
          <cell r="A2243" t="str">
            <v>912</v>
          </cell>
          <cell r="B2243" t="str">
            <v>ACCOUNT TOTAL</v>
          </cell>
          <cell r="C2243">
            <v>150732.79999999999</v>
          </cell>
          <cell r="D2243">
            <v>794362.98</v>
          </cell>
        </row>
        <row r="2244">
          <cell r="A2244" t="str">
            <v>91301</v>
          </cell>
          <cell r="B2244" t="str">
            <v>SALES-RELATED ADVERTISING EXP</v>
          </cell>
          <cell r="C2244">
            <v>2922.12</v>
          </cell>
          <cell r="D2244">
            <v>20164.349999999999</v>
          </cell>
        </row>
        <row r="2245">
          <cell r="A2245" t="str">
            <v>91310</v>
          </cell>
          <cell r="B2245" t="str">
            <v>ADVERTISING-RESIDENTIAL SECUR</v>
          </cell>
          <cell r="C2245">
            <v>0</v>
          </cell>
          <cell r="D2245">
            <v>0</v>
          </cell>
        </row>
        <row r="2246">
          <cell r="A2246" t="str">
            <v>91314</v>
          </cell>
          <cell r="B2246" t="str">
            <v>ADVERTISING-BRIGHT CHOICES</v>
          </cell>
          <cell r="C2246">
            <v>0</v>
          </cell>
          <cell r="D2246">
            <v>0</v>
          </cell>
        </row>
        <row r="2247">
          <cell r="A2247" t="str">
            <v>913</v>
          </cell>
          <cell r="B2247" t="str">
            <v>ACCOUNT TOTAL</v>
          </cell>
          <cell r="C2247">
            <v>2922.12</v>
          </cell>
          <cell r="D2247">
            <v>20164.349999999999</v>
          </cell>
        </row>
        <row r="2248">
          <cell r="A2248" t="str">
            <v>91601</v>
          </cell>
          <cell r="B2248" t="str">
            <v>GYPSUM SALES EXPENSE</v>
          </cell>
          <cell r="C2248">
            <v>3194.6</v>
          </cell>
          <cell r="D2248">
            <v>20549.36</v>
          </cell>
        </row>
        <row r="2249">
          <cell r="A2249" t="str">
            <v>91602</v>
          </cell>
          <cell r="B2249" t="str">
            <v>RESIDUALS SLAG/ASH SALES EXP</v>
          </cell>
          <cell r="C2249">
            <v>4236.76</v>
          </cell>
          <cell r="D2249">
            <v>22321.439999999999</v>
          </cell>
        </row>
        <row r="2250">
          <cell r="A2250" t="str">
            <v>91603</v>
          </cell>
          <cell r="B2250" t="str">
            <v>SULFURIC ACID SALES EXPENSE.</v>
          </cell>
          <cell r="C2250">
            <v>0</v>
          </cell>
          <cell r="D2250">
            <v>61.88</v>
          </cell>
        </row>
        <row r="2251">
          <cell r="A2251" t="str">
            <v>91604</v>
          </cell>
          <cell r="B2251" t="str">
            <v>BRINE SALES EXPENSE.</v>
          </cell>
          <cell r="C2251">
            <v>0</v>
          </cell>
          <cell r="D2251">
            <v>0</v>
          </cell>
        </row>
        <row r="2252">
          <cell r="A2252" t="str">
            <v>916</v>
          </cell>
          <cell r="B2252" t="str">
            <v>ACCOUNT TOTAL</v>
          </cell>
          <cell r="C2252">
            <v>7431.36</v>
          </cell>
          <cell r="D2252">
            <v>42932.68</v>
          </cell>
        </row>
        <row r="2253">
          <cell r="A2253" t="str">
            <v>92001</v>
          </cell>
          <cell r="B2253" t="str">
            <v>ADMIN GENL SALARIES-REGULAR</v>
          </cell>
          <cell r="C2253">
            <v>820532.98</v>
          </cell>
          <cell r="D2253">
            <v>6087742.9299999997</v>
          </cell>
        </row>
        <row r="2254">
          <cell r="A2254" t="str">
            <v>92010</v>
          </cell>
          <cell r="B2254" t="str">
            <v>SNACK BAR OPERATIONS</v>
          </cell>
          <cell r="C2254">
            <v>0</v>
          </cell>
          <cell r="D2254">
            <v>945.96</v>
          </cell>
        </row>
        <row r="2255">
          <cell r="A2255" t="str">
            <v>92012</v>
          </cell>
          <cell r="B2255" t="str">
            <v>TEMPORARY PAYROLL ACCOUNT</v>
          </cell>
          <cell r="C2255">
            <v>0</v>
          </cell>
          <cell r="D2255">
            <v>0</v>
          </cell>
        </row>
        <row r="2256">
          <cell r="A2256" t="str">
            <v>92018</v>
          </cell>
          <cell r="B2256" t="str">
            <v>SMALL BUSINESS INITIATIVE</v>
          </cell>
          <cell r="C2256">
            <v>-17.829999999999998</v>
          </cell>
          <cell r="D2256">
            <v>19515.47</v>
          </cell>
        </row>
        <row r="2257">
          <cell r="A2257" t="str">
            <v>92020</v>
          </cell>
          <cell r="B2257" t="str">
            <v>MILITARY CALL UP 2001</v>
          </cell>
          <cell r="C2257">
            <v>0</v>
          </cell>
          <cell r="D2257">
            <v>431.93</v>
          </cell>
        </row>
        <row r="2258">
          <cell r="A2258" t="str">
            <v>92025</v>
          </cell>
          <cell r="B2258" t="str">
            <v>A &amp; G - BRIGHT CHOICES - SALA</v>
          </cell>
          <cell r="C2258">
            <v>96.06</v>
          </cell>
          <cell r="D2258">
            <v>-72.58</v>
          </cell>
        </row>
        <row r="2259">
          <cell r="A2259" t="str">
            <v>92084</v>
          </cell>
          <cell r="B2259" t="str">
            <v>ADMIN &amp; GEN SALARIES - MISC</v>
          </cell>
          <cell r="C2259">
            <v>0</v>
          </cell>
          <cell r="D2259">
            <v>0</v>
          </cell>
        </row>
        <row r="2260">
          <cell r="A2260" t="str">
            <v>92087</v>
          </cell>
          <cell r="B2260" t="str">
            <v>ADMIN &amp; GEN SALARIES - TENANT</v>
          </cell>
          <cell r="C2260">
            <v>0</v>
          </cell>
          <cell r="D2260">
            <v>0</v>
          </cell>
        </row>
        <row r="2261">
          <cell r="A2261" t="str">
            <v>92090</v>
          </cell>
          <cell r="B2261" t="str">
            <v>ADMIN &amp; GEN SALARIES - ELECTR</v>
          </cell>
          <cell r="C2261">
            <v>0</v>
          </cell>
          <cell r="D2261">
            <v>0</v>
          </cell>
        </row>
        <row r="2262">
          <cell r="A2262" t="str">
            <v>92092</v>
          </cell>
          <cell r="B2262" t="str">
            <v>ADMIN &amp; GEN SALARIES - HVAC</v>
          </cell>
          <cell r="C2262">
            <v>0</v>
          </cell>
          <cell r="D2262">
            <v>0</v>
          </cell>
        </row>
        <row r="2263">
          <cell r="A2263" t="str">
            <v>92093</v>
          </cell>
          <cell r="B2263" t="str">
            <v>ADMIN &amp; GEN SALARIES - MISC S</v>
          </cell>
          <cell r="C2263">
            <v>0</v>
          </cell>
          <cell r="D2263">
            <v>0</v>
          </cell>
        </row>
        <row r="2264">
          <cell r="A2264" t="str">
            <v>92096</v>
          </cell>
          <cell r="B2264" t="str">
            <v>ADMIN &amp; GEN SALARIES - PLUMBI</v>
          </cell>
          <cell r="C2264">
            <v>0</v>
          </cell>
          <cell r="D2264">
            <v>0</v>
          </cell>
        </row>
        <row r="2265">
          <cell r="A2265" t="str">
            <v>92097</v>
          </cell>
          <cell r="B2265" t="str">
            <v>ADMIN &amp; GEN SALARIES - WASTE/</v>
          </cell>
          <cell r="C2265">
            <v>0</v>
          </cell>
          <cell r="D2265">
            <v>0</v>
          </cell>
        </row>
        <row r="2266">
          <cell r="A2266" t="str">
            <v>920</v>
          </cell>
          <cell r="B2266" t="str">
            <v>ACCOUNT TOTAL</v>
          </cell>
          <cell r="C2266">
            <v>820611.21</v>
          </cell>
          <cell r="D2266">
            <v>6108563.71</v>
          </cell>
        </row>
        <row r="2267">
          <cell r="A2267" t="str">
            <v>92101</v>
          </cell>
          <cell r="B2267" t="str">
            <v>OFFICE EXPENSES</v>
          </cell>
          <cell r="C2267">
            <v>-305480.46000000002</v>
          </cell>
          <cell r="D2267">
            <v>1034362.36</v>
          </cell>
        </row>
        <row r="2268">
          <cell r="A2268" t="str">
            <v>92102</v>
          </cell>
          <cell r="B2268" t="str">
            <v>OFF EXP EMPL DUES</v>
          </cell>
          <cell r="C2268">
            <v>395</v>
          </cell>
          <cell r="D2268">
            <v>3678.24</v>
          </cell>
        </row>
        <row r="2269">
          <cell r="A2269" t="str">
            <v>92103</v>
          </cell>
          <cell r="B2269" t="str">
            <v>MATL MGM EXP OTHER THAN COMP</v>
          </cell>
          <cell r="C2269">
            <v>0</v>
          </cell>
          <cell r="D2269">
            <v>250</v>
          </cell>
        </row>
        <row r="2270">
          <cell r="A2270" t="str">
            <v>92105</v>
          </cell>
          <cell r="B2270" t="str">
            <v>PLT VISITS EXPENSE</v>
          </cell>
          <cell r="C2270">
            <v>0</v>
          </cell>
          <cell r="D2270">
            <v>0</v>
          </cell>
        </row>
        <row r="2271">
          <cell r="A2271" t="str">
            <v>92106</v>
          </cell>
          <cell r="B2271" t="str">
            <v>EMPLOYEE MOVING EXPENSE</v>
          </cell>
          <cell r="C2271">
            <v>0</v>
          </cell>
          <cell r="D2271">
            <v>0</v>
          </cell>
        </row>
        <row r="2272">
          <cell r="A2272" t="str">
            <v>92107</v>
          </cell>
          <cell r="B2272" t="str">
            <v>RECRUIT ADVERTISING EXP</v>
          </cell>
          <cell r="C2272">
            <v>60452.7</v>
          </cell>
          <cell r="D2272">
            <v>60728.23</v>
          </cell>
        </row>
        <row r="2273">
          <cell r="A2273" t="str">
            <v>92108</v>
          </cell>
          <cell r="B2273" t="str">
            <v>JANIT SUPPLIES M.O.</v>
          </cell>
          <cell r="C2273">
            <v>429.28</v>
          </cell>
          <cell r="D2273">
            <v>1174.8</v>
          </cell>
        </row>
        <row r="2274">
          <cell r="A2274" t="str">
            <v>92109</v>
          </cell>
          <cell r="B2274" t="str">
            <v>SUBSCRIPTIONS EXPENSE</v>
          </cell>
          <cell r="C2274">
            <v>1289.95</v>
          </cell>
          <cell r="D2274">
            <v>9481.84</v>
          </cell>
        </row>
        <row r="2275">
          <cell r="A2275" t="str">
            <v>92110</v>
          </cell>
          <cell r="B2275" t="str">
            <v>SNACK BAR OPER EXP M.O.</v>
          </cell>
          <cell r="C2275">
            <v>0</v>
          </cell>
          <cell r="D2275">
            <v>0</v>
          </cell>
        </row>
        <row r="2276">
          <cell r="A2276" t="str">
            <v>92111</v>
          </cell>
          <cell r="B2276" t="str">
            <v>M.O. SERVICES-POSTAGE</v>
          </cell>
          <cell r="C2276">
            <v>0</v>
          </cell>
          <cell r="D2276">
            <v>0</v>
          </cell>
        </row>
        <row r="2277">
          <cell r="A2277" t="str">
            <v>92112</v>
          </cell>
          <cell r="B2277" t="str">
            <v>SECURITY</v>
          </cell>
          <cell r="C2277">
            <v>43152.49</v>
          </cell>
          <cell r="D2277">
            <v>328689.90999999997</v>
          </cell>
        </row>
        <row r="2278">
          <cell r="A2278" t="str">
            <v>92113</v>
          </cell>
          <cell r="B2278" t="str">
            <v>PARKING OPERATIONS DOWNTOWN</v>
          </cell>
          <cell r="C2278">
            <v>0</v>
          </cell>
          <cell r="D2278">
            <v>0</v>
          </cell>
        </row>
        <row r="2279">
          <cell r="A2279" t="str">
            <v>92114</v>
          </cell>
          <cell r="B2279" t="str">
            <v>TECO PLAZA OPERATIONS</v>
          </cell>
          <cell r="C2279">
            <v>61097</v>
          </cell>
          <cell r="D2279">
            <v>376181.9</v>
          </cell>
        </row>
        <row r="2280">
          <cell r="A2280" t="str">
            <v>92118</v>
          </cell>
          <cell r="B2280" t="str">
            <v>SMALL BUSINESS INITIATIVE</v>
          </cell>
          <cell r="C2280">
            <v>1822.53</v>
          </cell>
          <cell r="D2280">
            <v>13589.98</v>
          </cell>
        </row>
        <row r="2281">
          <cell r="A2281" t="str">
            <v>92125</v>
          </cell>
          <cell r="B2281" t="str">
            <v>A &amp; G - BRIGHT CHOICES - MISC</v>
          </cell>
          <cell r="C2281">
            <v>0</v>
          </cell>
          <cell r="D2281">
            <v>0</v>
          </cell>
        </row>
        <row r="2282">
          <cell r="A2282" t="str">
            <v>92184</v>
          </cell>
          <cell r="B2282" t="str">
            <v>OFFICE SUPPLY &amp; EXP - MISCELL</v>
          </cell>
          <cell r="C2282">
            <v>0</v>
          </cell>
          <cell r="D2282">
            <v>0</v>
          </cell>
        </row>
        <row r="2283">
          <cell r="A2283" t="str">
            <v>92187</v>
          </cell>
          <cell r="B2283" t="str">
            <v>OFFICE SUPP &amp; EXP- TENANT COS</v>
          </cell>
          <cell r="C2283">
            <v>-2243</v>
          </cell>
          <cell r="D2283">
            <v>-3543.19</v>
          </cell>
        </row>
        <row r="2284">
          <cell r="A2284" t="str">
            <v>92189</v>
          </cell>
          <cell r="B2284" t="str">
            <v>OFFICE SUPP &amp; EXP - CLEANING</v>
          </cell>
          <cell r="C2284">
            <v>0</v>
          </cell>
          <cell r="D2284">
            <v>0</v>
          </cell>
        </row>
        <row r="2285">
          <cell r="A2285" t="str">
            <v>92190</v>
          </cell>
          <cell r="B2285" t="str">
            <v>OFFICE SUPP &amp; EXP - ELECTRICA</v>
          </cell>
          <cell r="C2285">
            <v>0</v>
          </cell>
          <cell r="D2285">
            <v>0</v>
          </cell>
        </row>
        <row r="2286">
          <cell r="A2286" t="str">
            <v>92191</v>
          </cell>
          <cell r="B2286" t="str">
            <v>OFFICE SUPP &amp; EXP - GROUND MA</v>
          </cell>
          <cell r="C2286">
            <v>0</v>
          </cell>
          <cell r="D2286">
            <v>-23998.31</v>
          </cell>
        </row>
        <row r="2287">
          <cell r="A2287" t="str">
            <v>92192</v>
          </cell>
          <cell r="B2287" t="str">
            <v>OFFICE SUPP &amp; EXP - HVAC</v>
          </cell>
          <cell r="C2287">
            <v>0</v>
          </cell>
          <cell r="D2287">
            <v>0</v>
          </cell>
        </row>
        <row r="2288">
          <cell r="A2288" t="str">
            <v>92193</v>
          </cell>
          <cell r="B2288" t="str">
            <v>OFFICE SUPP &amp; EXP - MISC STRU</v>
          </cell>
          <cell r="C2288">
            <v>168.17</v>
          </cell>
          <cell r="D2288">
            <v>265.3</v>
          </cell>
        </row>
        <row r="2289">
          <cell r="A2289" t="str">
            <v>92194</v>
          </cell>
          <cell r="B2289" t="str">
            <v>OFFICE SUPP &amp; EXP - PAINTING</v>
          </cell>
          <cell r="C2289">
            <v>0</v>
          </cell>
          <cell r="D2289">
            <v>0</v>
          </cell>
        </row>
        <row r="2290">
          <cell r="A2290" t="str">
            <v>92195</v>
          </cell>
          <cell r="B2290" t="str">
            <v>OFFICE SUPP &amp; EXP - PEST CONT</v>
          </cell>
          <cell r="C2290">
            <v>0</v>
          </cell>
          <cell r="D2290">
            <v>0</v>
          </cell>
        </row>
        <row r="2291">
          <cell r="A2291" t="str">
            <v>92196</v>
          </cell>
          <cell r="B2291" t="str">
            <v>OFFICE SUPP &amp; EXP - PLUMBING</v>
          </cell>
          <cell r="C2291">
            <v>0</v>
          </cell>
          <cell r="D2291">
            <v>0</v>
          </cell>
        </row>
        <row r="2292">
          <cell r="A2292" t="str">
            <v>92197</v>
          </cell>
          <cell r="B2292" t="str">
            <v>OFFICE SUPPLY &amp; EXP - WASTE -</v>
          </cell>
          <cell r="C2292">
            <v>121759.53</v>
          </cell>
          <cell r="D2292">
            <v>606859.86</v>
          </cell>
        </row>
        <row r="2293">
          <cell r="A2293" t="str">
            <v>92198</v>
          </cell>
          <cell r="B2293" t="str">
            <v>OFFICE SUPP &amp; EXP - TRASH</v>
          </cell>
          <cell r="C2293">
            <v>0</v>
          </cell>
          <cell r="D2293">
            <v>0</v>
          </cell>
        </row>
        <row r="2294">
          <cell r="A2294" t="str">
            <v>92199</v>
          </cell>
          <cell r="B2294" t="str">
            <v>OFFICE SUPP &amp; EXP - WATER</v>
          </cell>
          <cell r="C2294">
            <v>0</v>
          </cell>
          <cell r="D2294">
            <v>0</v>
          </cell>
        </row>
        <row r="2295">
          <cell r="A2295" t="str">
            <v>921</v>
          </cell>
          <cell r="B2295" t="str">
            <v>ACCOUNT TOTAL</v>
          </cell>
          <cell r="C2295">
            <v>-17156.810000000001</v>
          </cell>
          <cell r="D2295">
            <v>2407720.92</v>
          </cell>
        </row>
        <row r="2296">
          <cell r="A2296" t="str">
            <v>92200</v>
          </cell>
          <cell r="B2296" t="str">
            <v>ADMIN EXP TRANSFERRED</v>
          </cell>
          <cell r="C2296">
            <v>-112720.54</v>
          </cell>
          <cell r="D2296">
            <v>-762078.26</v>
          </cell>
        </row>
        <row r="2297">
          <cell r="A2297" t="str">
            <v>922</v>
          </cell>
          <cell r="B2297" t="str">
            <v>ACCOUNT TOTAL</v>
          </cell>
          <cell r="C2297">
            <v>-112720.54</v>
          </cell>
          <cell r="D2297">
            <v>-762078.26</v>
          </cell>
        </row>
        <row r="2298">
          <cell r="A2298" t="str">
            <v>92301</v>
          </cell>
          <cell r="B2298" t="str">
            <v>MANAGEMENT CONSULTANTS</v>
          </cell>
          <cell r="C2298">
            <v>126001.15</v>
          </cell>
          <cell r="D2298">
            <v>162658.32</v>
          </cell>
        </row>
        <row r="2299">
          <cell r="A2299" t="str">
            <v>92302</v>
          </cell>
          <cell r="B2299" t="str">
            <v>AUDITING CONSULTANTS</v>
          </cell>
          <cell r="C2299">
            <v>110.52</v>
          </cell>
          <cell r="D2299">
            <v>-9494.4500000000007</v>
          </cell>
        </row>
        <row r="2300">
          <cell r="A2300" t="str">
            <v>92303</v>
          </cell>
          <cell r="B2300" t="str">
            <v>LEGAL CONSULTANTS</v>
          </cell>
          <cell r="C2300">
            <v>48489.84</v>
          </cell>
          <cell r="D2300">
            <v>194035.41</v>
          </cell>
        </row>
        <row r="2301">
          <cell r="A2301" t="str">
            <v>92304</v>
          </cell>
          <cell r="B2301" t="str">
            <v>CONSULT PSYCHOLOGIST</v>
          </cell>
          <cell r="C2301">
            <v>0</v>
          </cell>
          <cell r="D2301">
            <v>0</v>
          </cell>
        </row>
        <row r="2302">
          <cell r="A2302" t="str">
            <v>92305</v>
          </cell>
          <cell r="B2302" t="str">
            <v>OTHER OUTSIDE SERV</v>
          </cell>
          <cell r="C2302">
            <v>8.3000000000000007</v>
          </cell>
          <cell r="D2302">
            <v>238.73</v>
          </cell>
        </row>
        <row r="2303">
          <cell r="A2303" t="str">
            <v>92306</v>
          </cell>
          <cell r="B2303" t="str">
            <v>ENVIRONMENTAL LEGISLATION REV</v>
          </cell>
          <cell r="C2303">
            <v>4428.91</v>
          </cell>
          <cell r="D2303">
            <v>12795.15</v>
          </cell>
        </row>
        <row r="2304">
          <cell r="A2304" t="str">
            <v>923</v>
          </cell>
          <cell r="B2304" t="str">
            <v>ACCOUNT TOTAL</v>
          </cell>
          <cell r="C2304">
            <v>179038.72</v>
          </cell>
          <cell r="D2304">
            <v>360233.16</v>
          </cell>
        </row>
        <row r="2305">
          <cell r="A2305" t="str">
            <v>92401</v>
          </cell>
          <cell r="B2305" t="str">
            <v>PROP INS - GENERAL PROPERTY</v>
          </cell>
          <cell r="C2305">
            <v>109497.46</v>
          </cell>
          <cell r="D2305">
            <v>1674449.36</v>
          </cell>
        </row>
        <row r="2306">
          <cell r="A2306" t="str">
            <v>92402</v>
          </cell>
          <cell r="B2306" t="str">
            <v>PROP INS - CRIME &amp; FIDELITY</v>
          </cell>
          <cell r="C2306">
            <v>2197.92</v>
          </cell>
          <cell r="D2306">
            <v>11355.11</v>
          </cell>
        </row>
        <row r="2307">
          <cell r="A2307" t="str">
            <v>92412</v>
          </cell>
          <cell r="B2307" t="str">
            <v>PROP INS - T &amp; D PROPERTY</v>
          </cell>
          <cell r="C2307">
            <v>333333.33</v>
          </cell>
          <cell r="D2307">
            <v>1999999.98</v>
          </cell>
        </row>
        <row r="2308">
          <cell r="A2308" t="str">
            <v>924</v>
          </cell>
          <cell r="B2308" t="str">
            <v>ACCOUNT TOTAL</v>
          </cell>
          <cell r="C2308">
            <v>445028.71</v>
          </cell>
          <cell r="D2308">
            <v>3685804.45</v>
          </cell>
        </row>
        <row r="2309">
          <cell r="A2309" t="str">
            <v>92503</v>
          </cell>
          <cell r="B2309" t="str">
            <v>LIAB INS-ERRORS &amp; OMISSIONS.</v>
          </cell>
          <cell r="C2309">
            <v>0</v>
          </cell>
          <cell r="D2309">
            <v>0</v>
          </cell>
        </row>
        <row r="2310">
          <cell r="A2310" t="str">
            <v>92504</v>
          </cell>
          <cell r="B2310" t="str">
            <v>LIAB INS - DIRECTORS &amp; OFFICE</v>
          </cell>
          <cell r="C2310">
            <v>77615.58</v>
          </cell>
          <cell r="D2310">
            <v>469237.25</v>
          </cell>
        </row>
        <row r="2311">
          <cell r="A2311" t="str">
            <v>92505</v>
          </cell>
          <cell r="B2311" t="str">
            <v>LIAB INS - SPECIAL RISK</v>
          </cell>
          <cell r="C2311">
            <v>43.43</v>
          </cell>
          <cell r="D2311">
            <v>260.58999999999997</v>
          </cell>
        </row>
        <row r="2312">
          <cell r="A2312" t="str">
            <v>92508</v>
          </cell>
          <cell r="B2312" t="str">
            <v>LIAB INS - GENERAL LIABILITY</v>
          </cell>
          <cell r="C2312">
            <v>164751.67000000001</v>
          </cell>
          <cell r="D2312">
            <v>985418.16</v>
          </cell>
        </row>
        <row r="2313">
          <cell r="A2313" t="str">
            <v>92509</v>
          </cell>
          <cell r="B2313" t="str">
            <v>LIAB INS - WORKERS COMP</v>
          </cell>
          <cell r="C2313">
            <v>79590.55</v>
          </cell>
          <cell r="D2313">
            <v>196991.31</v>
          </cell>
        </row>
        <row r="2314">
          <cell r="A2314" t="str">
            <v>92510</v>
          </cell>
          <cell r="B2314" t="str">
            <v>LIAB INS - FIDUCIARY</v>
          </cell>
          <cell r="C2314">
            <v>9736.7999999999993</v>
          </cell>
          <cell r="D2314">
            <v>58475.8</v>
          </cell>
        </row>
        <row r="2315">
          <cell r="A2315" t="str">
            <v>92511</v>
          </cell>
          <cell r="B2315" t="str">
            <v>I&amp;D CLM SECT ADM &amp; ACC PRV UC</v>
          </cell>
          <cell r="C2315">
            <v>0</v>
          </cell>
          <cell r="D2315">
            <v>0</v>
          </cell>
        </row>
        <row r="2316">
          <cell r="A2316" t="str">
            <v>92512</v>
          </cell>
          <cell r="B2316" t="str">
            <v>I&amp;D CLM SECT ADM &amp; ACC PRV UR</v>
          </cell>
          <cell r="C2316">
            <v>0</v>
          </cell>
          <cell r="D2316">
            <v>0</v>
          </cell>
        </row>
        <row r="2317">
          <cell r="A2317" t="str">
            <v>92513</v>
          </cell>
          <cell r="B2317" t="str">
            <v>I&amp;D CLM SEC ADM &amp; ACC PRV NTW</v>
          </cell>
          <cell r="C2317">
            <v>0</v>
          </cell>
          <cell r="D2317">
            <v>0</v>
          </cell>
        </row>
        <row r="2318">
          <cell r="A2318" t="str">
            <v>92514</v>
          </cell>
          <cell r="B2318" t="str">
            <v>I&amp;D CLM SECT ADM &amp; ACC PRV O/</v>
          </cell>
          <cell r="C2318">
            <v>0</v>
          </cell>
          <cell r="D2318">
            <v>0</v>
          </cell>
        </row>
        <row r="2319">
          <cell r="A2319" t="str">
            <v>92515</v>
          </cell>
          <cell r="B2319" t="str">
            <v>I&amp;D CLM SECT ADM &amp; ACC PRV OT</v>
          </cell>
          <cell r="C2319">
            <v>0</v>
          </cell>
          <cell r="D2319">
            <v>0</v>
          </cell>
        </row>
        <row r="2320">
          <cell r="A2320" t="str">
            <v>92516</v>
          </cell>
          <cell r="B2320" t="str">
            <v>PROP INS - TECO PLAZA LIABILI</v>
          </cell>
          <cell r="C2320">
            <v>0</v>
          </cell>
          <cell r="D2320">
            <v>0</v>
          </cell>
        </row>
        <row r="2321">
          <cell r="A2321" t="str">
            <v>92520</v>
          </cell>
          <cell r="B2321" t="str">
            <v>I&amp;D PROVISION ACCRUAL - GEN L</v>
          </cell>
          <cell r="C2321">
            <v>169764.99</v>
          </cell>
          <cell r="D2321">
            <v>1211431.6399999999</v>
          </cell>
        </row>
        <row r="2322">
          <cell r="A2322" t="str">
            <v>92521</v>
          </cell>
          <cell r="B2322" t="str">
            <v>I&amp;D PROVISION ACCRUAL - W/COM</v>
          </cell>
          <cell r="C2322">
            <v>2456401.8199999998</v>
          </cell>
          <cell r="D2322">
            <v>3498068.47</v>
          </cell>
        </row>
        <row r="2323">
          <cell r="A2323" t="str">
            <v>92590</v>
          </cell>
          <cell r="B2323" t="str">
            <v>ADMIN &amp; GEN EXP TRANSFER</v>
          </cell>
          <cell r="C2323">
            <v>-243139.77</v>
          </cell>
          <cell r="D2323">
            <v>-527714.37</v>
          </cell>
        </row>
        <row r="2324">
          <cell r="A2324" t="str">
            <v>925</v>
          </cell>
          <cell r="B2324" t="str">
            <v>ACCOUNT TOTAL</v>
          </cell>
          <cell r="C2324">
            <v>2714765.07</v>
          </cell>
          <cell r="D2324">
            <v>5892168.8499999996</v>
          </cell>
        </row>
        <row r="2325">
          <cell r="A2325" t="str">
            <v>92600</v>
          </cell>
          <cell r="B2325" t="str">
            <v>EMP PEN &amp; BENEFITS</v>
          </cell>
          <cell r="C2325">
            <v>0</v>
          </cell>
          <cell r="D2325">
            <v>452.55</v>
          </cell>
        </row>
        <row r="2326">
          <cell r="A2326" t="str">
            <v>92601</v>
          </cell>
          <cell r="B2326" t="str">
            <v>EMPL PEN&amp;BEN REGULAR-ADMIN EX</v>
          </cell>
          <cell r="C2326">
            <v>2591.94</v>
          </cell>
          <cell r="D2326">
            <v>17503.89</v>
          </cell>
        </row>
        <row r="2327">
          <cell r="A2327" t="str">
            <v>92602</v>
          </cell>
          <cell r="B2327" t="str">
            <v>PENSIONS-QUALIFIED PLAN</v>
          </cell>
          <cell r="C2327">
            <v>286398</v>
          </cell>
          <cell r="D2327">
            <v>1718388</v>
          </cell>
        </row>
        <row r="2328">
          <cell r="A2328" t="str">
            <v>92603</v>
          </cell>
          <cell r="B2328" t="str">
            <v>PEN&amp;BEN CREDIT FOR CAPITALIZA</v>
          </cell>
          <cell r="C2328">
            <v>-570001.43000000005</v>
          </cell>
          <cell r="D2328">
            <v>-3603439.91</v>
          </cell>
        </row>
        <row r="2329">
          <cell r="A2329" t="str">
            <v>92605</v>
          </cell>
          <cell r="B2329" t="str">
            <v>PEN&amp;BEN EDUC REFUNDS</v>
          </cell>
          <cell r="C2329">
            <v>23512.77</v>
          </cell>
          <cell r="D2329">
            <v>146908.14000000001</v>
          </cell>
        </row>
        <row r="2330">
          <cell r="A2330" t="str">
            <v>92606</v>
          </cell>
          <cell r="B2330" t="str">
            <v>PEN&amp;BEN PARTIES</v>
          </cell>
          <cell r="C2330">
            <v>0</v>
          </cell>
          <cell r="D2330">
            <v>-35.1</v>
          </cell>
        </row>
        <row r="2331">
          <cell r="A2331" t="str">
            <v>92607</v>
          </cell>
          <cell r="B2331" t="str">
            <v>PEN&amp;BEN GR LIFE INSURANCE.</v>
          </cell>
          <cell r="C2331">
            <v>1127.27</v>
          </cell>
          <cell r="D2331">
            <v>308522.93</v>
          </cell>
        </row>
        <row r="2332">
          <cell r="A2332" t="str">
            <v>92608</v>
          </cell>
          <cell r="B2332" t="str">
            <v>PEN&amp;BEN GR HOSP INS-ACTIVE</v>
          </cell>
          <cell r="C2332">
            <v>1125151</v>
          </cell>
          <cell r="D2332">
            <v>6750906</v>
          </cell>
        </row>
        <row r="2333">
          <cell r="A2333" t="str">
            <v>92609</v>
          </cell>
          <cell r="B2333" t="str">
            <v>PEN&amp;BEN RECREATION</v>
          </cell>
          <cell r="C2333">
            <v>0</v>
          </cell>
          <cell r="D2333">
            <v>0</v>
          </cell>
        </row>
        <row r="2334">
          <cell r="A2334" t="str">
            <v>92610</v>
          </cell>
          <cell r="B2334" t="str">
            <v>PEN&amp;BEN PHYS EXAM</v>
          </cell>
          <cell r="C2334">
            <v>0</v>
          </cell>
          <cell r="D2334">
            <v>0</v>
          </cell>
        </row>
        <row r="2335">
          <cell r="A2335" t="str">
            <v>92611</v>
          </cell>
          <cell r="B2335" t="str">
            <v>PEN&amp;BEN VACATIONS</v>
          </cell>
          <cell r="C2335">
            <v>26446.12</v>
          </cell>
          <cell r="D2335">
            <v>370448.66</v>
          </cell>
        </row>
        <row r="2336">
          <cell r="A2336" t="str">
            <v>92612</v>
          </cell>
          <cell r="B2336" t="str">
            <v>PENSION NON-QUALIFIED PLANS</v>
          </cell>
          <cell r="C2336">
            <v>32425</v>
          </cell>
          <cell r="D2336">
            <v>266870</v>
          </cell>
        </row>
        <row r="2337">
          <cell r="A2337" t="str">
            <v>92613</v>
          </cell>
          <cell r="B2337" t="str">
            <v>PEN&amp;BEN SHT TERM DISAB</v>
          </cell>
          <cell r="C2337">
            <v>52124.27</v>
          </cell>
          <cell r="D2337">
            <v>232024.4</v>
          </cell>
        </row>
        <row r="2338">
          <cell r="A2338" t="str">
            <v>92615</v>
          </cell>
          <cell r="B2338" t="str">
            <v>WELLNESS PROGRAM EXPENSES</v>
          </cell>
          <cell r="C2338">
            <v>127.54</v>
          </cell>
          <cell r="D2338">
            <v>43073.83</v>
          </cell>
        </row>
        <row r="2339">
          <cell r="A2339" t="str">
            <v>92616</v>
          </cell>
          <cell r="B2339" t="str">
            <v>PEN&amp;BEN MEDICAL REIMBURSEMENT</v>
          </cell>
          <cell r="C2339">
            <v>0</v>
          </cell>
          <cell r="D2339">
            <v>3660</v>
          </cell>
        </row>
        <row r="2340">
          <cell r="A2340" t="str">
            <v>92619</v>
          </cell>
          <cell r="B2340" t="str">
            <v>PENSIONS &amp; BENEFITS - LONG TE</v>
          </cell>
          <cell r="C2340">
            <v>9283.2000000000007</v>
          </cell>
          <cell r="D2340">
            <v>48490.58</v>
          </cell>
        </row>
        <row r="2341">
          <cell r="A2341" t="str">
            <v>92620</v>
          </cell>
          <cell r="B2341" t="str">
            <v>RETIREMENT SAVINGS COMPANY MA</v>
          </cell>
          <cell r="C2341">
            <v>0</v>
          </cell>
          <cell r="D2341">
            <v>0</v>
          </cell>
        </row>
        <row r="2342">
          <cell r="A2342" t="str">
            <v>92621</v>
          </cell>
          <cell r="B2342" t="str">
            <v>RETIREMENT SAVINGS MATCH - CA</v>
          </cell>
          <cell r="C2342">
            <v>0</v>
          </cell>
          <cell r="D2342">
            <v>0</v>
          </cell>
        </row>
        <row r="2343">
          <cell r="A2343" t="str">
            <v>92622</v>
          </cell>
          <cell r="B2343" t="str">
            <v>PROFIT SAVINGS PLAN</v>
          </cell>
          <cell r="C2343">
            <v>155548.14000000001</v>
          </cell>
          <cell r="D2343">
            <v>2246934.77</v>
          </cell>
        </row>
        <row r="2344">
          <cell r="A2344" t="str">
            <v>92623</v>
          </cell>
          <cell r="B2344" t="str">
            <v>RESTRICTED STOCK GRANTS</v>
          </cell>
          <cell r="C2344">
            <v>-73132.09</v>
          </cell>
          <cell r="D2344">
            <v>73468.460000000006</v>
          </cell>
        </row>
        <row r="2345">
          <cell r="A2345" t="str">
            <v>92625</v>
          </cell>
          <cell r="B2345" t="str">
            <v>TRASOP.</v>
          </cell>
          <cell r="C2345">
            <v>0</v>
          </cell>
          <cell r="D2345">
            <v>0</v>
          </cell>
        </row>
        <row r="2346">
          <cell r="A2346" t="str">
            <v>92626</v>
          </cell>
          <cell r="B2346" t="str">
            <v>SUBSIDIARY FRINGE BENEFITS</v>
          </cell>
          <cell r="C2346">
            <v>18052.96</v>
          </cell>
          <cell r="D2346">
            <v>131409.32</v>
          </cell>
        </row>
        <row r="2347">
          <cell r="A2347" t="str">
            <v>92628</v>
          </cell>
          <cell r="B2347" t="str">
            <v>EMPLOYEE SERVICE AWARDS</v>
          </cell>
          <cell r="C2347">
            <v>1597.74</v>
          </cell>
          <cell r="D2347">
            <v>14784.28</v>
          </cell>
        </row>
        <row r="2348">
          <cell r="A2348" t="str">
            <v>92629</v>
          </cell>
          <cell r="B2348" t="str">
            <v>EMPLOYEE ASSISTANCE PROGRAM</v>
          </cell>
          <cell r="C2348">
            <v>19885.38</v>
          </cell>
          <cell r="D2348">
            <v>109419.32</v>
          </cell>
        </row>
        <row r="2349">
          <cell r="A2349" t="str">
            <v>92631</v>
          </cell>
          <cell r="B2349" t="str">
            <v>P&amp;B GROUP HOSP INS/PRB-RETIRE</v>
          </cell>
          <cell r="C2349">
            <v>688156</v>
          </cell>
          <cell r="D2349">
            <v>4128936</v>
          </cell>
        </row>
        <row r="2350">
          <cell r="A2350" t="str">
            <v>92632</v>
          </cell>
          <cell r="B2350" t="str">
            <v>P&amp;B FAS 106 / PRB-ACTIVE</v>
          </cell>
          <cell r="C2350">
            <v>571034</v>
          </cell>
          <cell r="D2350">
            <v>3426204</v>
          </cell>
        </row>
        <row r="2351">
          <cell r="A2351" t="str">
            <v>92633</v>
          </cell>
          <cell r="B2351" t="str">
            <v>STD EXPENSES</v>
          </cell>
          <cell r="C2351">
            <v>1003.68</v>
          </cell>
          <cell r="D2351">
            <v>8663.7000000000007</v>
          </cell>
        </row>
        <row r="2352">
          <cell r="A2352" t="str">
            <v>92636</v>
          </cell>
          <cell r="B2352" t="str">
            <v>LTD EXPENSES</v>
          </cell>
          <cell r="C2352">
            <v>81392.740000000005</v>
          </cell>
          <cell r="D2352">
            <v>575603.93000000005</v>
          </cell>
        </row>
        <row r="2353">
          <cell r="A2353" t="str">
            <v>92640</v>
          </cell>
          <cell r="B2353" t="str">
            <v>RESTRUCTURING CHARGES-PENSION</v>
          </cell>
          <cell r="C2353">
            <v>0</v>
          </cell>
          <cell r="D2353">
            <v>1223.08</v>
          </cell>
        </row>
        <row r="2354">
          <cell r="A2354" t="str">
            <v>92642</v>
          </cell>
          <cell r="B2354" t="str">
            <v>GENERAL BENEFIT PROGRAM ENHAN</v>
          </cell>
          <cell r="C2354">
            <v>0</v>
          </cell>
          <cell r="D2354">
            <v>0</v>
          </cell>
        </row>
        <row r="2355">
          <cell r="A2355" t="str">
            <v>92644</v>
          </cell>
          <cell r="B2355" t="str">
            <v>OTHER RESTRUCTURING COSTS</v>
          </cell>
          <cell r="C2355">
            <v>0</v>
          </cell>
          <cell r="D2355">
            <v>0</v>
          </cell>
        </row>
        <row r="2356">
          <cell r="A2356" t="str">
            <v>926</v>
          </cell>
          <cell r="B2356" t="str">
            <v>ACCOUNT TOTAL</v>
          </cell>
          <cell r="C2356">
            <v>2452724.23</v>
          </cell>
          <cell r="D2356">
            <v>17020420.829999998</v>
          </cell>
        </row>
        <row r="2357">
          <cell r="A2357" t="str">
            <v>92800</v>
          </cell>
          <cell r="B2357" t="str">
            <v>REGULATORY COMMISSION EXP</v>
          </cell>
          <cell r="C2357">
            <v>217498.26</v>
          </cell>
          <cell r="D2357">
            <v>820533.31</v>
          </cell>
        </row>
        <row r="2358">
          <cell r="A2358" t="str">
            <v>92801</v>
          </cell>
          <cell r="B2358" t="str">
            <v>MISC FERC DOCKETS</v>
          </cell>
          <cell r="C2358">
            <v>53403.8</v>
          </cell>
          <cell r="D2358">
            <v>176221.63</v>
          </cell>
        </row>
        <row r="2359">
          <cell r="A2359" t="str">
            <v>92802</v>
          </cell>
          <cell r="B2359" t="str">
            <v>FUEL, OBO AND GPIF ONGOING DO</v>
          </cell>
          <cell r="C2359">
            <v>3812.4</v>
          </cell>
          <cell r="D2359">
            <v>45871.56</v>
          </cell>
        </row>
        <row r="2360">
          <cell r="A2360" t="str">
            <v>92803</v>
          </cell>
          <cell r="B2360" t="str">
            <v>CONSERVATION ONGOING DOCKET</v>
          </cell>
          <cell r="C2360">
            <v>0</v>
          </cell>
          <cell r="D2360">
            <v>251.1</v>
          </cell>
        </row>
        <row r="2361">
          <cell r="A2361" t="str">
            <v>92804</v>
          </cell>
          <cell r="B2361" t="str">
            <v>COGENERATION DOCKETS</v>
          </cell>
          <cell r="C2361">
            <v>569.44000000000005</v>
          </cell>
          <cell r="D2361">
            <v>3456.98</v>
          </cell>
        </row>
        <row r="2362">
          <cell r="A2362" t="str">
            <v>92807</v>
          </cell>
          <cell r="B2362" t="str">
            <v>FPL TRANSMISSION DOCKET EXP</v>
          </cell>
          <cell r="C2362">
            <v>62</v>
          </cell>
          <cell r="D2362">
            <v>5125.6000000000004</v>
          </cell>
        </row>
        <row r="2363">
          <cell r="A2363" t="str">
            <v>92808</v>
          </cell>
          <cell r="B2363" t="str">
            <v>TRANSMISSION ACCESS DOCKETS</v>
          </cell>
          <cell r="C2363">
            <v>0</v>
          </cell>
          <cell r="D2363">
            <v>0</v>
          </cell>
        </row>
        <row r="2364">
          <cell r="A2364" t="str">
            <v>92809</v>
          </cell>
          <cell r="B2364" t="str">
            <v>ENVIRONMENTAL ONGOING DOCKET</v>
          </cell>
          <cell r="C2364">
            <v>0</v>
          </cell>
          <cell r="D2364">
            <v>79.5</v>
          </cell>
        </row>
        <row r="2365">
          <cell r="A2365" t="str">
            <v>92810</v>
          </cell>
          <cell r="B2365" t="str">
            <v>GANNON RE-POWERING PROJECT</v>
          </cell>
          <cell r="C2365">
            <v>0</v>
          </cell>
          <cell r="D2365">
            <v>0</v>
          </cell>
        </row>
        <row r="2366">
          <cell r="A2366" t="str">
            <v>92811</v>
          </cell>
          <cell r="B2366" t="str">
            <v>REGIONAL TRANSMISSION ORGANIZ</v>
          </cell>
          <cell r="C2366">
            <v>0</v>
          </cell>
          <cell r="D2366">
            <v>5712.79</v>
          </cell>
        </row>
        <row r="2367">
          <cell r="A2367" t="str">
            <v>92812</v>
          </cell>
          <cell r="B2367" t="str">
            <v>FLORIDA ENERGY 2020 STUDY</v>
          </cell>
          <cell r="C2367">
            <v>0</v>
          </cell>
          <cell r="D2367">
            <v>0</v>
          </cell>
        </row>
        <row r="2368">
          <cell r="A2368" t="str">
            <v>92813</v>
          </cell>
          <cell r="B2368" t="str">
            <v>GRIDFLORIDA (RTO)</v>
          </cell>
          <cell r="C2368">
            <v>0</v>
          </cell>
          <cell r="D2368">
            <v>0</v>
          </cell>
        </row>
        <row r="2369">
          <cell r="A2369" t="str">
            <v>92814</v>
          </cell>
          <cell r="B2369" t="str">
            <v>FLORIDA GAS TRANSMISSION CO.(</v>
          </cell>
          <cell r="C2369">
            <v>36055.550000000003</v>
          </cell>
          <cell r="D2369">
            <v>200576.12</v>
          </cell>
        </row>
        <row r="2370">
          <cell r="A2370" t="str">
            <v>928</v>
          </cell>
          <cell r="B2370" t="str">
            <v>ACCOUNT TOTAL</v>
          </cell>
          <cell r="C2370">
            <v>311401.45</v>
          </cell>
          <cell r="D2370">
            <v>1257828.5900000001</v>
          </cell>
        </row>
        <row r="2371">
          <cell r="A2371" t="str">
            <v>92901</v>
          </cell>
          <cell r="B2371" t="str">
            <v>FRINGE ALLOCATION</v>
          </cell>
          <cell r="C2371">
            <v>-947958.49</v>
          </cell>
          <cell r="D2371">
            <v>-4336544.0999999996</v>
          </cell>
        </row>
        <row r="2372">
          <cell r="A2372" t="str">
            <v>929</v>
          </cell>
          <cell r="B2372" t="str">
            <v>ACCOUNT TOTAL</v>
          </cell>
          <cell r="C2372">
            <v>-947958.49</v>
          </cell>
          <cell r="D2372">
            <v>-4336544.0999999996</v>
          </cell>
        </row>
        <row r="2373">
          <cell r="A2373" t="str">
            <v>93001</v>
          </cell>
          <cell r="B2373" t="str">
            <v>MISC EXP REGULAR</v>
          </cell>
          <cell r="C2373">
            <v>5193.3500000000004</v>
          </cell>
          <cell r="D2373">
            <v>20200.82</v>
          </cell>
        </row>
        <row r="2374">
          <cell r="A2374" t="str">
            <v>93002</v>
          </cell>
          <cell r="B2374" t="str">
            <v>MISC EXP COMPANY DUES</v>
          </cell>
          <cell r="C2374">
            <v>87904.21</v>
          </cell>
          <cell r="D2374">
            <v>403533.02</v>
          </cell>
        </row>
        <row r="2375">
          <cell r="A2375" t="str">
            <v>93003</v>
          </cell>
          <cell r="B2375" t="str">
            <v>MISC EXP DIRECTORS EXP</v>
          </cell>
          <cell r="C2375">
            <v>-76600.56</v>
          </cell>
          <cell r="D2375">
            <v>-6471.89</v>
          </cell>
        </row>
        <row r="2376">
          <cell r="A2376" t="str">
            <v>93004</v>
          </cell>
          <cell r="B2376" t="str">
            <v>MISC EXP TRANSFER AGENT</v>
          </cell>
          <cell r="C2376">
            <v>0</v>
          </cell>
          <cell r="D2376">
            <v>0</v>
          </cell>
        </row>
        <row r="2377">
          <cell r="A2377" t="str">
            <v>93006</v>
          </cell>
          <cell r="B2377" t="str">
            <v>MISC EXP TRUSTEES EXP</v>
          </cell>
          <cell r="C2377">
            <v>3513</v>
          </cell>
          <cell r="D2377">
            <v>4294</v>
          </cell>
        </row>
        <row r="2378">
          <cell r="A2378" t="str">
            <v>93020</v>
          </cell>
          <cell r="B2378" t="str">
            <v>MISC EXP MISC RSCH</v>
          </cell>
          <cell r="C2378">
            <v>1598.49</v>
          </cell>
          <cell r="D2378">
            <v>21467.21</v>
          </cell>
        </row>
        <row r="2379">
          <cell r="A2379" t="str">
            <v>93022</v>
          </cell>
          <cell r="B2379" t="str">
            <v>FINANCIAL REPORTS</v>
          </cell>
          <cell r="C2379">
            <v>0</v>
          </cell>
          <cell r="D2379">
            <v>0</v>
          </cell>
        </row>
        <row r="2380">
          <cell r="A2380" t="str">
            <v>93023</v>
          </cell>
          <cell r="B2380" t="str">
            <v>AUDIO VISUAL SUPPLIES/SUPPLIE</v>
          </cell>
          <cell r="C2380">
            <v>0</v>
          </cell>
          <cell r="D2380">
            <v>0</v>
          </cell>
        </row>
        <row r="2381">
          <cell r="A2381" t="str">
            <v>93024</v>
          </cell>
          <cell r="B2381" t="str">
            <v>EMPLOYEE COMMUNICATIONS</v>
          </cell>
          <cell r="C2381">
            <v>2742.57</v>
          </cell>
          <cell r="D2381">
            <v>2967.57</v>
          </cell>
        </row>
        <row r="2382">
          <cell r="A2382" t="str">
            <v>93026</v>
          </cell>
          <cell r="B2382" t="str">
            <v>EMPLOYEE MEETING EXP</v>
          </cell>
          <cell r="C2382">
            <v>0</v>
          </cell>
          <cell r="D2382">
            <v>0</v>
          </cell>
        </row>
        <row r="2383">
          <cell r="A2383" t="str">
            <v>93028</v>
          </cell>
          <cell r="B2383" t="str">
            <v>ENVIRONMENTAL EXPENSES-GENERA</v>
          </cell>
          <cell r="C2383">
            <v>105982.48</v>
          </cell>
          <cell r="D2383">
            <v>409427.35</v>
          </cell>
        </row>
        <row r="2384">
          <cell r="A2384" t="str">
            <v>93029</v>
          </cell>
          <cell r="B2384" t="str">
            <v>NEWS MEDIA INFO</v>
          </cell>
          <cell r="C2384">
            <v>283.5</v>
          </cell>
          <cell r="D2384">
            <v>562.5</v>
          </cell>
        </row>
        <row r="2385">
          <cell r="A2385" t="str">
            <v>93030</v>
          </cell>
          <cell r="B2385" t="str">
            <v>MISC. EXPENSE - BRANDING</v>
          </cell>
          <cell r="C2385">
            <v>0</v>
          </cell>
          <cell r="D2385">
            <v>0</v>
          </cell>
        </row>
        <row r="2386">
          <cell r="A2386" t="str">
            <v>93031</v>
          </cell>
          <cell r="B2386" t="str">
            <v>MISC EXP INSTITUTIONAL COMM</v>
          </cell>
          <cell r="C2386">
            <v>0</v>
          </cell>
          <cell r="D2386">
            <v>66.739999999999995</v>
          </cell>
        </row>
        <row r="2387">
          <cell r="A2387" t="str">
            <v>93036</v>
          </cell>
          <cell r="B2387" t="str">
            <v>MANATEE FACILITY</v>
          </cell>
          <cell r="C2387">
            <v>12950.21</v>
          </cell>
          <cell r="D2387">
            <v>172355.12</v>
          </cell>
        </row>
        <row r="2388">
          <cell r="A2388" t="str">
            <v>93046</v>
          </cell>
          <cell r="B2388" t="str">
            <v>TECO ENERGY ALLOCATION</v>
          </cell>
          <cell r="C2388">
            <v>1354904.66</v>
          </cell>
          <cell r="D2388">
            <v>5888059.9500000002</v>
          </cell>
        </row>
        <row r="2389">
          <cell r="A2389" t="str">
            <v>930</v>
          </cell>
          <cell r="B2389" t="str">
            <v>ACCOUNT TOTAL</v>
          </cell>
          <cell r="C2389">
            <v>1498471.91</v>
          </cell>
          <cell r="D2389">
            <v>6916462.3899999997</v>
          </cell>
        </row>
        <row r="2390">
          <cell r="A2390" t="str">
            <v>93100</v>
          </cell>
          <cell r="B2390" t="str">
            <v>RENTS</v>
          </cell>
          <cell r="C2390">
            <v>179538.1</v>
          </cell>
          <cell r="D2390">
            <v>1067285.82</v>
          </cell>
        </row>
        <row r="2391">
          <cell r="A2391" t="str">
            <v>931</v>
          </cell>
          <cell r="B2391" t="str">
            <v>ACCOUNT TOTAL</v>
          </cell>
          <cell r="C2391">
            <v>179538.1</v>
          </cell>
          <cell r="D2391">
            <v>1067285.82</v>
          </cell>
        </row>
        <row r="2392">
          <cell r="A2392" t="str">
            <v>93201</v>
          </cell>
          <cell r="B2392" t="str">
            <v>ADMIN MAINT-MISC EQUIP</v>
          </cell>
          <cell r="C2392">
            <v>4573.91</v>
          </cell>
          <cell r="D2392">
            <v>33273.18</v>
          </cell>
        </row>
        <row r="2393">
          <cell r="A2393" t="str">
            <v>93202</v>
          </cell>
          <cell r="B2393" t="str">
            <v>ADMIN MAINT-BUILDINGS</v>
          </cell>
          <cell r="C2393">
            <v>0</v>
          </cell>
          <cell r="D2393">
            <v>0</v>
          </cell>
        </row>
        <row r="2394">
          <cell r="A2394" t="str">
            <v>93203</v>
          </cell>
          <cell r="B2394" t="str">
            <v>ADMIN MAINT-OFF EQUIP</v>
          </cell>
          <cell r="C2394">
            <v>1328.94</v>
          </cell>
          <cell r="D2394">
            <v>25852.67</v>
          </cell>
        </row>
        <row r="2395">
          <cell r="A2395" t="str">
            <v>93204</v>
          </cell>
          <cell r="B2395" t="str">
            <v>ADMIN MAINT-COMMUN EQUIP</v>
          </cell>
          <cell r="C2395">
            <v>1284.83</v>
          </cell>
          <cell r="D2395">
            <v>1699.66</v>
          </cell>
        </row>
        <row r="2396">
          <cell r="A2396" t="str">
            <v>93205</v>
          </cell>
          <cell r="B2396" t="str">
            <v>ADMIN MAINT-CONTROL EQUIPMENT</v>
          </cell>
          <cell r="C2396">
            <v>61784.78</v>
          </cell>
          <cell r="D2396">
            <v>378729.95</v>
          </cell>
        </row>
        <row r="2397">
          <cell r="A2397" t="str">
            <v>93210</v>
          </cell>
          <cell r="B2397" t="str">
            <v>STORM REPAIR &amp; MAINT-BLDG SER</v>
          </cell>
          <cell r="C2397">
            <v>0</v>
          </cell>
          <cell r="D2397">
            <v>0</v>
          </cell>
        </row>
        <row r="2398">
          <cell r="A2398" t="str">
            <v>93212</v>
          </cell>
          <cell r="B2398" t="str">
            <v>TELECOMMUNICATION SERVICES</v>
          </cell>
          <cell r="C2398">
            <v>200181.1</v>
          </cell>
          <cell r="D2398">
            <v>1210011.17</v>
          </cell>
        </row>
        <row r="2399">
          <cell r="A2399" t="str">
            <v>93213</v>
          </cell>
          <cell r="B2399" t="str">
            <v>TELECOMMUNICATIONS-VOICE &amp; DA</v>
          </cell>
          <cell r="C2399">
            <v>0</v>
          </cell>
          <cell r="D2399">
            <v>0</v>
          </cell>
        </row>
        <row r="2400">
          <cell r="A2400" t="str">
            <v>93214</v>
          </cell>
          <cell r="B2400" t="str">
            <v>TELECOMMUNICATIONS-TRANSMISSI</v>
          </cell>
          <cell r="C2400">
            <v>0</v>
          </cell>
          <cell r="D2400">
            <v>0</v>
          </cell>
        </row>
        <row r="2401">
          <cell r="A2401" t="str">
            <v>93215</v>
          </cell>
          <cell r="B2401" t="str">
            <v>METRO LINK-DIRECT COSTS</v>
          </cell>
          <cell r="C2401">
            <v>28227.71</v>
          </cell>
          <cell r="D2401">
            <v>77274.5</v>
          </cell>
        </row>
        <row r="2402">
          <cell r="A2402" t="str">
            <v>93216</v>
          </cell>
          <cell r="B2402" t="str">
            <v>METRO LINK-INDIRECT COSTS</v>
          </cell>
          <cell r="C2402">
            <v>31.68</v>
          </cell>
          <cell r="D2402">
            <v>218.27</v>
          </cell>
        </row>
        <row r="2403">
          <cell r="A2403" t="str">
            <v>93221</v>
          </cell>
          <cell r="B2403" t="str">
            <v>GRAY ST SUBSTATION AND 69 KV</v>
          </cell>
          <cell r="C2403">
            <v>0</v>
          </cell>
          <cell r="D2403">
            <v>0</v>
          </cell>
        </row>
        <row r="2404">
          <cell r="A2404" t="str">
            <v>93249</v>
          </cell>
          <cell r="B2404" t="str">
            <v>MAINTENANCE-TELECOM CABLE ROU</v>
          </cell>
          <cell r="C2404">
            <v>0</v>
          </cell>
          <cell r="D2404">
            <v>0</v>
          </cell>
        </row>
        <row r="2405">
          <cell r="A2405" t="str">
            <v>93284</v>
          </cell>
          <cell r="B2405" t="str">
            <v>ADMIN. MAINTENANCE - MISCELLA</v>
          </cell>
          <cell r="C2405">
            <v>0</v>
          </cell>
          <cell r="D2405">
            <v>0</v>
          </cell>
        </row>
        <row r="2406">
          <cell r="A2406" t="str">
            <v>93286</v>
          </cell>
          <cell r="B2406" t="str">
            <v>ADMIN. MAINTENNANCE - CONSULT</v>
          </cell>
          <cell r="C2406">
            <v>0</v>
          </cell>
          <cell r="D2406">
            <v>0</v>
          </cell>
        </row>
        <row r="2407">
          <cell r="A2407" t="str">
            <v>93289</v>
          </cell>
          <cell r="B2407" t="str">
            <v>ADMIN MAINT-CLEANING GENERAL</v>
          </cell>
          <cell r="C2407">
            <v>0</v>
          </cell>
          <cell r="D2407">
            <v>0</v>
          </cell>
        </row>
        <row r="2408">
          <cell r="A2408" t="str">
            <v>93290</v>
          </cell>
          <cell r="B2408" t="str">
            <v>ADMIN MAINT-ELECTRICAL</v>
          </cell>
          <cell r="C2408">
            <v>0</v>
          </cell>
          <cell r="D2408">
            <v>0</v>
          </cell>
        </row>
        <row r="2409">
          <cell r="A2409" t="str">
            <v>93291</v>
          </cell>
          <cell r="B2409" t="str">
            <v>ADMIN MAINT - GROUND MAINTENA</v>
          </cell>
          <cell r="C2409">
            <v>0</v>
          </cell>
          <cell r="D2409">
            <v>0</v>
          </cell>
        </row>
        <row r="2410">
          <cell r="A2410" t="str">
            <v>93292</v>
          </cell>
          <cell r="B2410" t="str">
            <v>ADMIN MAINT-HVAC</v>
          </cell>
          <cell r="C2410">
            <v>0</v>
          </cell>
          <cell r="D2410">
            <v>0</v>
          </cell>
        </row>
        <row r="2411">
          <cell r="A2411" t="str">
            <v>93293</v>
          </cell>
          <cell r="B2411" t="str">
            <v>ADMIN MAINT-MISC STRUCTURES</v>
          </cell>
          <cell r="C2411">
            <v>0</v>
          </cell>
          <cell r="D2411">
            <v>405.19</v>
          </cell>
        </row>
        <row r="2412">
          <cell r="A2412" t="str">
            <v>93294</v>
          </cell>
          <cell r="B2412" t="str">
            <v>ADMIN MAINT-PAINTING</v>
          </cell>
          <cell r="C2412">
            <v>0</v>
          </cell>
          <cell r="D2412">
            <v>0</v>
          </cell>
        </row>
        <row r="2413">
          <cell r="A2413" t="str">
            <v>93295</v>
          </cell>
          <cell r="B2413" t="str">
            <v>ADMIN MAINT-PEST CONTROL</v>
          </cell>
          <cell r="C2413">
            <v>0</v>
          </cell>
          <cell r="D2413">
            <v>0</v>
          </cell>
        </row>
        <row r="2414">
          <cell r="A2414" t="str">
            <v>93296</v>
          </cell>
          <cell r="B2414" t="str">
            <v>ADMIN MAINT-PLUMBING</v>
          </cell>
          <cell r="C2414">
            <v>0</v>
          </cell>
          <cell r="D2414">
            <v>0</v>
          </cell>
        </row>
        <row r="2415">
          <cell r="A2415" t="str">
            <v>93299</v>
          </cell>
          <cell r="B2415" t="str">
            <v>ADMIN MAINT-WATER</v>
          </cell>
          <cell r="C2415">
            <v>0</v>
          </cell>
          <cell r="D2415">
            <v>0</v>
          </cell>
        </row>
        <row r="2416">
          <cell r="A2416" t="str">
            <v>932</v>
          </cell>
          <cell r="B2416" t="str">
            <v>ACCOUNT TOTAL</v>
          </cell>
          <cell r="C2416">
            <v>297412.95</v>
          </cell>
          <cell r="D2416">
            <v>1727464.59</v>
          </cell>
        </row>
        <row r="2417">
          <cell r="A2417" t="str">
            <v>99999</v>
          </cell>
          <cell r="B2417" t="str">
            <v>XYZ</v>
          </cell>
          <cell r="C2417">
            <v>0</v>
          </cell>
          <cell r="D2417">
            <v>4.0199999999999996</v>
          </cell>
        </row>
        <row r="2418">
          <cell r="A2418" t="str">
            <v>999</v>
          </cell>
          <cell r="B2418" t="str">
            <v>ACCOUNT TOTAL</v>
          </cell>
          <cell r="C2418">
            <v>0</v>
          </cell>
          <cell r="D2418">
            <v>4.0199999999999996</v>
          </cell>
        </row>
        <row r="2423">
          <cell r="A2423" t="str">
            <v>- - -  additional data line to separate the "g/l" download from the "groupings" download  - - -</v>
          </cell>
        </row>
        <row r="2424">
          <cell r="A2424" t="str">
            <v>601</v>
          </cell>
          <cell r="B2424" t="str">
            <v>SUM OF 14311-14337 &amp; 14344</v>
          </cell>
          <cell r="C2424">
            <v>489647.70999999996</v>
          </cell>
          <cell r="D2424">
            <v>4345135.38</v>
          </cell>
        </row>
        <row r="2425">
          <cell r="A2425" t="str">
            <v>602</v>
          </cell>
          <cell r="B2425" t="str">
            <v>SUM OF 143-(14311THRU14339+14341+14342)+171</v>
          </cell>
          <cell r="C2425">
            <v>-126270.73999999998</v>
          </cell>
          <cell r="D2425">
            <v>3426072.0999999996</v>
          </cell>
        </row>
        <row r="2426">
          <cell r="A2426" t="str">
            <v>603</v>
          </cell>
          <cell r="B2426" t="str">
            <v>SUM 18200 THRU 18229+184+188</v>
          </cell>
          <cell r="C2426">
            <v>346197.19</v>
          </cell>
          <cell r="D2426">
            <v>72081.81</v>
          </cell>
        </row>
        <row r="2427">
          <cell r="A2427" t="str">
            <v>604</v>
          </cell>
          <cell r="B2427" t="str">
            <v>SUM 18231THRU18288</v>
          </cell>
          <cell r="C2427">
            <v>9500228.8399999999</v>
          </cell>
          <cell r="D2427">
            <v>53523140.18999999</v>
          </cell>
        </row>
        <row r="2428">
          <cell r="A2428" t="str">
            <v>605</v>
          </cell>
          <cell r="B2428" t="str">
            <v>SUM 18284THRU18299</v>
          </cell>
          <cell r="C2428">
            <v>-212351.75999999998</v>
          </cell>
          <cell r="D2428">
            <v>25780615.330000002</v>
          </cell>
        </row>
        <row r="2429">
          <cell r="A2429" t="str">
            <v>606</v>
          </cell>
          <cell r="B2429" t="str">
            <v>SUM 221+226+225-(22157THRU22168)</v>
          </cell>
          <cell r="C2429">
            <v>-33198.259999999995</v>
          </cell>
          <cell r="D2429">
            <v>-1345639185.45</v>
          </cell>
        </row>
        <row r="2430">
          <cell r="A2430" t="str">
            <v>607</v>
          </cell>
          <cell r="B2430" t="str">
            <v>18271+(186-18601-18612-18646)</v>
          </cell>
          <cell r="C2430">
            <v>-1388738.41</v>
          </cell>
          <cell r="D2430">
            <v>639568.82999999996</v>
          </cell>
        </row>
        <row r="2431">
          <cell r="A2431" t="str">
            <v>608</v>
          </cell>
          <cell r="B2431" t="str">
            <v>SUM 23609 THRU 23629    PAGE 11</v>
          </cell>
          <cell r="C2431">
            <v>-3800000</v>
          </cell>
          <cell r="D2431">
            <v>-22800704.370000001</v>
          </cell>
        </row>
        <row r="2432">
          <cell r="A2432" t="str">
            <v>609</v>
          </cell>
          <cell r="B2432" t="str">
            <v>SUM 23670 THRU 23682    PAGE 11</v>
          </cell>
          <cell r="C2432">
            <v>-486268</v>
          </cell>
          <cell r="D2432">
            <v>-3038505</v>
          </cell>
        </row>
        <row r="2433">
          <cell r="A2433" t="str">
            <v>610</v>
          </cell>
          <cell r="B2433" t="str">
            <v>SUM 23650 THRU 23664    PAGE 11</v>
          </cell>
          <cell r="C2433">
            <v>0</v>
          </cell>
          <cell r="D2433">
            <v>0</v>
          </cell>
        </row>
        <row r="2434">
          <cell r="A2434" t="str">
            <v>612</v>
          </cell>
          <cell r="B2434" t="str">
            <v>SUM OF 25478-25494</v>
          </cell>
          <cell r="C2434">
            <v>46365.159999999996</v>
          </cell>
          <cell r="D2434">
            <v>-1663745.2900000003</v>
          </cell>
        </row>
        <row r="2435">
          <cell r="A2435" t="str">
            <v>613</v>
          </cell>
          <cell r="B2435" t="str">
            <v>OPERATING REVENUES</v>
          </cell>
          <cell r="C2435">
            <v>-161027263.56000003</v>
          </cell>
          <cell r="D2435">
            <v>-800437439.11000013</v>
          </cell>
        </row>
        <row r="2436">
          <cell r="A2436" t="str">
            <v>Preferred Dividend</v>
          </cell>
          <cell r="B2436" t="str">
            <v>Preferred Dividend Requirement</v>
          </cell>
          <cell r="C2436">
            <v>0</v>
          </cell>
          <cell r="D2436" t="str">
            <v>YTD Not Needed</v>
          </cell>
        </row>
        <row r="2437">
          <cell r="A2437" t="str">
            <v>184-09</v>
          </cell>
          <cell r="B2437" t="str">
            <v>MEDIUM VEH DEPRE JE 90001</v>
          </cell>
          <cell r="C2437">
            <v>162.59</v>
          </cell>
          <cell r="D2437" t="str">
            <v>YTD Not Needed</v>
          </cell>
        </row>
        <row r="2438">
          <cell r="A2438" t="str">
            <v>184-10</v>
          </cell>
          <cell r="B2438" t="str">
            <v>LIGHT VEH DEPRE JE 90001</v>
          </cell>
          <cell r="C2438">
            <v>40946.75</v>
          </cell>
          <cell r="D2438" t="str">
            <v>YTD Not Needed</v>
          </cell>
        </row>
        <row r="2439">
          <cell r="A2439" t="str">
            <v>184-11</v>
          </cell>
          <cell r="B2439" t="str">
            <v>HEAVY VEH DEPRE JE 90001</v>
          </cell>
          <cell r="C2439">
            <v>109684.36</v>
          </cell>
          <cell r="D2439" t="str">
            <v>YTD Not Needed</v>
          </cell>
        </row>
        <row r="2440">
          <cell r="A2440" t="str">
            <v>184-18</v>
          </cell>
          <cell r="B2440" t="str">
            <v>ES VEH DIRECT EXP  JE 90001</v>
          </cell>
          <cell r="C2440">
            <v>13697.23</v>
          </cell>
          <cell r="D2440" t="str">
            <v>YTD Not Needed</v>
          </cell>
        </row>
        <row r="2441">
          <cell r="A2441" t="str">
            <v>CF121</v>
          </cell>
          <cell r="B2441" t="str">
            <v>Zap Cap Retirements-Business (Non-utility)</v>
          </cell>
          <cell r="C2441">
            <v>-28267.38</v>
          </cell>
          <cell r="D2441">
            <v>-65401.289999999994</v>
          </cell>
        </row>
        <row r="2442">
          <cell r="A2442" t="str">
            <v>611</v>
          </cell>
          <cell r="B2442" t="str">
            <v>ACTUAL ENDING SHARES END OF MONTH</v>
          </cell>
          <cell r="C2442">
            <v>188487304</v>
          </cell>
          <cell r="D2442" t="str">
            <v>YTD Not Needed</v>
          </cell>
        </row>
        <row r="2443">
          <cell r="A2443" t="str">
            <v>6111</v>
          </cell>
          <cell r="B2443" t="str">
            <v>ACTUAL ENDING SHARES END OF MONTH - PRE STOCK BUY BACK</v>
          </cell>
          <cell r="C2443">
            <v>0</v>
          </cell>
          <cell r="D2443" t="str">
            <v>YTD Not Needed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1"/>
      <sheetName val="B-1"/>
      <sheetName val="B-2"/>
      <sheetName val="B-3"/>
      <sheetName val="B-5"/>
      <sheetName val="C-1"/>
      <sheetName val="C-2"/>
      <sheetName val="C-3"/>
      <sheetName val="C-18"/>
      <sheetName val="C-23"/>
      <sheetName val="C-44"/>
      <sheetName val="D-1a"/>
      <sheetName val="D-1b"/>
      <sheetName val="D-2"/>
      <sheetName val="D-3"/>
    </sheetNames>
    <sheetDataSet>
      <sheetData sheetId="0">
        <row r="11">
          <cell r="B11" t="str">
            <v>Witness:</v>
          </cell>
        </row>
        <row r="15">
          <cell r="B15">
            <v>2008</v>
          </cell>
        </row>
        <row r="16">
          <cell r="B16">
            <v>2007</v>
          </cell>
        </row>
        <row r="17">
          <cell r="B17">
            <v>2006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
      <sheetName val="D"/>
      <sheetName val="E"/>
      <sheetName val="F"/>
      <sheetName val="G"/>
      <sheetName val="H"/>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4a "/>
      <sheetName val="DL 1207"/>
      <sheetName val="Sheet1"/>
      <sheetName val="LTD Principal"/>
      <sheetName val="LTD (Prem)_Disc Calc"/>
      <sheetName val="LTD (Prem)_Disc"/>
      <sheetName val="Bond Life"/>
      <sheetName val="2008 BS Accts"/>
      <sheetName val="2009 BS Accts"/>
    </sheetNames>
    <sheetDataSet>
      <sheetData sheetId="0"/>
      <sheetData sheetId="1"/>
      <sheetData sheetId="2"/>
      <sheetData sheetId="3"/>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last month YTD"/>
      <sheetName val="Page 1 curren month"/>
      <sheetName val="Page 1 CHECK"/>
      <sheetName val="DL TO CHECK IS &amp; BS"/>
      <sheetName val="Current month check IS"/>
      <sheetName val="SHEET 2"/>
      <sheetName val="Sheet3"/>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
      <sheetName val="06"/>
      <sheetName val="07"/>
      <sheetName val="08"/>
      <sheetName val="09"/>
      <sheetName val="Template"/>
      <sheetName val="O&amp;M Info"/>
      <sheetName val="Other Info"/>
      <sheetName val="Inputs "/>
      <sheetName val="O&amp;M Other"/>
      <sheetName val="Documentation"/>
      <sheetName val="WP pp1-3"/>
      <sheetName val="WP pp4-13"/>
      <sheetName val="WP pp14-21"/>
      <sheetName val="04 "/>
      <sheetName val="Misc O&amp;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sure"/>
      <sheetName val="Rate Base Deductions"/>
      <sheetName val="Input "/>
      <sheetName val="Sch 1"/>
      <sheetName val="Sch 2"/>
      <sheetName val="WP 2-1 Rev70"/>
      <sheetName val="WP 2-2 Rev71"/>
      <sheetName val="WP 2-3 Rev72"/>
      <sheetName val="WP 2-4 Rev97Pal"/>
      <sheetName val="WP 2-5 Rev97U Paducah"/>
      <sheetName val="WP 2-6 Rev97U StL"/>
      <sheetName val="WP 2-7 Rev29"/>
      <sheetName val="WP 2-8 HDDs"/>
      <sheetName val="Sch 3 Gas Cost"/>
      <sheetName val="Sch 4 O&amp;M"/>
      <sheetName val="Sch 4-1 O&amp;M Per Book"/>
      <sheetName val="WP 4-2 Labor Adj"/>
      <sheetName val="WP 4-2-1 Labor O&amp;M subaccts"/>
      <sheetName val="WP 4-2-2 MO Union Labor exp"/>
      <sheetName val="WP 4- Benefits Adj"/>
      <sheetName val="WP 4- Benefits O&amp;M subaccts"/>
      <sheetName val="WP 4-3 M&amp;I "/>
      <sheetName val="WP 4-5 realloc 922"/>
      <sheetName val="WP 4-6 Ins Prem"/>
      <sheetName val="WP 4- Postage"/>
      <sheetName val="WP 4- Bad Debt adj"/>
      <sheetName val="WP4-Outside Srvc adj"/>
      <sheetName val="Sch 5 Taxes Other"/>
      <sheetName val="WP 5-1 Other Tax subaccts"/>
      <sheetName val="WP 5-2 MO AdValorem Summary"/>
      <sheetName val="Sch 6 Deprec"/>
      <sheetName val="WP 6-1 SS"/>
      <sheetName val="WP 6-2 Div91GO"/>
      <sheetName val="WP 6-3 Div88Central"/>
      <sheetName val="WP 6-4 Div70"/>
      <sheetName val="WP 6-5 Div71"/>
      <sheetName val="WP 6-6 Div72"/>
      <sheetName val="WP 6-7 Div97"/>
      <sheetName val="WP 6-8 Div30 CoKs GO"/>
      <sheetName val="WP 6-10 Div29"/>
      <sheetName val="WP 6- Meter"/>
      <sheetName val="WP 6-11 Deprec Exp SubAccts"/>
      <sheetName val="4060 Amort Acq Adj"/>
      <sheetName val="Sch 7 RateBase"/>
      <sheetName val="WP 7-1NetPlant"/>
      <sheetName val="WP 7-2 Alloc NetPlant"/>
      <sheetName val="WP 7-3 CWIP"/>
      <sheetName val="WP 7-4 ADIT"/>
      <sheetName val="WP 7-4-1 ADIT"/>
      <sheetName val="WP 7-4-2 Def Alloc Adjusted"/>
      <sheetName val="WP 7-5 PrePaids"/>
      <sheetName val="WP 7-6"/>
      <sheetName val="WP 7-6-1CustAdv"/>
      <sheetName val="WP 7-6-2CustDep "/>
      <sheetName val="WP 7-7 M&amp;S"/>
      <sheetName val="M&amp;S new"/>
      <sheetName val="WP 7-8 StorgGas"/>
      <sheetName val="WP7- Storg Gas 1641 Repriced"/>
      <sheetName val="WP 7- ANG Rate Base Deduct"/>
      <sheetName val="Sch 8 FIT"/>
      <sheetName val="Sch 9 CapStruc"/>
      <sheetName val="WP 9-1-1 Cap Bal"/>
      <sheetName val="WP 9-1-2 Proj Bal"/>
      <sheetName val="WP 9-2-1 LTD rate"/>
      <sheetName val="WP 9-2-2 Proj LTD rate"/>
      <sheetName val="Sch 10 Int on Deposits"/>
      <sheetName val="WP 2-8"/>
      <sheetName val="WP 4-4 Int on Deposits"/>
      <sheetName val="WP 7-4 DefFIT"/>
      <sheetName val="WP 7-4-1DefFIT"/>
      <sheetName val="WP 7-5 PP"/>
      <sheetName val="PP new"/>
      <sheetName val="WP Storg Gas 1641 Repriced"/>
      <sheetName val="WP 9-1"/>
      <sheetName val="WP 9-1-1Proj"/>
      <sheetName val="WP 9-2 LTD rate"/>
      <sheetName val="WP 9-2-1 Proj LTD rate"/>
    </sheetNames>
    <sheetDataSet>
      <sheetData sheetId="0"/>
      <sheetData sheetId="1"/>
      <sheetData sheetId="2" refreshError="1">
        <row r="25">
          <cell r="C25">
            <v>0.12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sure"/>
      <sheetName val="Rate Base Deductions"/>
      <sheetName val="Input "/>
      <sheetName val="Sch 1"/>
      <sheetName val="Sch 2"/>
      <sheetName val="WP 2-1 Rev70"/>
      <sheetName val="WP 2-2 Rev71"/>
      <sheetName val="WP 2-3 Rev72"/>
      <sheetName val="WP 2-4 Rev97Pal"/>
      <sheetName val="WP 2-5 Rev97U Paducah"/>
      <sheetName val="WP 2-6 Rev97U StL"/>
      <sheetName val="WP 2-7 Rev29"/>
      <sheetName val="WP 2-8 HDDs"/>
      <sheetName val="Sch 3 Gas Cost"/>
      <sheetName val="Sch 4 O&amp;M"/>
      <sheetName val="Sch 4-1 O&amp;M Per Book"/>
      <sheetName val="WP 4-2 Labor Adj"/>
      <sheetName val="WP 4-2-1 Labor O&amp;M subaccts"/>
      <sheetName val="WP 4-2-2 MO Union Labor exp"/>
      <sheetName val="WP 4- Benefits Adj"/>
      <sheetName val="WP 4- Benefits O&amp;M subaccts"/>
      <sheetName val="WP 4-3 M&amp;I "/>
      <sheetName val="WP 4-5 realloc 922"/>
      <sheetName val="WP 4-6 Ins Prem"/>
      <sheetName val="WP 4- Postage"/>
      <sheetName val="WP 4- Bad Debt adj"/>
      <sheetName val="WP4-Outside Srvc adj"/>
      <sheetName val="Sch 5 Taxes Other"/>
      <sheetName val="WP 5-1 Other Tax subaccts"/>
      <sheetName val="WP 5-2 MO AdValorem Summary"/>
      <sheetName val="Sch 6 Deprec"/>
      <sheetName val="WP 6-1 SS"/>
      <sheetName val="WP 6-2 Div91GO"/>
      <sheetName val="WP 6-3 Div88Central"/>
      <sheetName val="WP 6-4 Div70"/>
      <sheetName val="WP 6-5 Div71"/>
      <sheetName val="WP 6-6 Div72"/>
      <sheetName val="WP 6-7 Div97"/>
      <sheetName val="WP 6-8 Div30 CoKs GO"/>
      <sheetName val="WP 6-10 Div29"/>
      <sheetName val="WP 6- Meter"/>
      <sheetName val="WP 6-11 Deprec Exp SubAccts"/>
      <sheetName val="4060 Amort Acq Adj"/>
      <sheetName val="Sch 7 RateBase"/>
      <sheetName val="WP 7-1NetPlant"/>
      <sheetName val="WP 7-2 Alloc NetPlant"/>
      <sheetName val="WP 7-3 CWIP"/>
      <sheetName val="WP 7-4 ADIT"/>
      <sheetName val="WP 7-4-1 ADIT"/>
      <sheetName val="WP 7-4-2 Def Alloc Adjusted"/>
      <sheetName val="WP 7-5 PrePaids"/>
      <sheetName val="WP 7-6"/>
      <sheetName val="WP 7-6-1CustAdv"/>
      <sheetName val="WP 7-6-2CustDep "/>
      <sheetName val="WP 7-7 M&amp;S"/>
      <sheetName val="M&amp;S new"/>
      <sheetName val="WP 7-8 StorgGas"/>
      <sheetName val="WP7- Storg Gas 1641 Repriced"/>
      <sheetName val="WP 7- ANG Rate Base Deduct"/>
      <sheetName val="Sch 8 FIT"/>
      <sheetName val="Sch 9 CapStruc"/>
      <sheetName val="WP 9-1-1 Cap Bal"/>
      <sheetName val="WP 9-1-2 Proj Bal"/>
      <sheetName val="WP 9-2-1 LTD rate"/>
      <sheetName val="WP 9-2-2 Proj LTD rate"/>
      <sheetName val="Sch 10 Int on Deposits"/>
      <sheetName val="WP 2-8"/>
      <sheetName val="WP 4-4 Int on Deposits"/>
      <sheetName val="WP 7-4 DefFIT"/>
      <sheetName val="WP 7-4-1DefFIT"/>
      <sheetName val="WP 7-5 PP"/>
      <sheetName val="PP new"/>
      <sheetName val="WP Storg Gas 1641 Repriced"/>
      <sheetName val="WP 9-1"/>
      <sheetName val="WP 9-1-1Proj"/>
      <sheetName val="WP 9-2 LTD rate"/>
      <sheetName val="WP 9-2-1 Proj LTD rate"/>
    </sheetNames>
    <sheetDataSet>
      <sheetData sheetId="0" refreshError="1"/>
      <sheetData sheetId="1" refreshError="1"/>
      <sheetData sheetId="2" refreshError="1">
        <row r="25">
          <cell r="C25">
            <v>0.12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1(A)"/>
      <sheetName val="Exhibit 1(B)"/>
      <sheetName val="Exhibit 1(C)"/>
      <sheetName val="Exhibit 1(D)"/>
      <sheetName val="Rate Base"/>
      <sheetName val="Operating Income"/>
      <sheetName val="R1"/>
      <sheetName val="R2"/>
      <sheetName val="R3"/>
      <sheetName val="R4"/>
      <sheetName val="R5"/>
      <sheetName val="R6"/>
      <sheetName val="R7"/>
      <sheetName val="R8"/>
      <sheetName val="R9"/>
      <sheetName val="R10"/>
      <sheetName val="R11"/>
      <sheetName val="R12"/>
      <sheetName val="R13"/>
      <sheetName val="R14"/>
      <sheetName val="R15"/>
      <sheetName val="R16"/>
      <sheetName val="R 17"/>
      <sheetName val="Common Equity"/>
      <sheetName val="Cost of Debt"/>
      <sheetName val="Schedule C-2"/>
      <sheetName val="WP C-2A"/>
      <sheetName val="WP C-2B"/>
      <sheetName val="WP C-2C"/>
      <sheetName val="WP C-2D"/>
      <sheetName val="WP C-2E"/>
      <sheetName val="Schedule C-3"/>
      <sheetName val="Schedule D-1"/>
      <sheetName val="Schedule D-2"/>
      <sheetName val="ROR"/>
      <sheetName val="Dialog1"/>
      <sheetName val="Module1"/>
      <sheetName val="ACCESS_DATA"/>
      <sheetName val="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AC101</v>
          </cell>
          <cell r="B2">
            <v>595867</v>
          </cell>
          <cell r="C2">
            <v>596000</v>
          </cell>
          <cell r="D2">
            <v>572412</v>
          </cell>
          <cell r="E2">
            <v>572702</v>
          </cell>
          <cell r="F2">
            <v>576582</v>
          </cell>
          <cell r="G2">
            <v>0</v>
          </cell>
          <cell r="H2">
            <v>0</v>
          </cell>
          <cell r="I2">
            <v>0</v>
          </cell>
          <cell r="J2">
            <v>0</v>
          </cell>
          <cell r="K2">
            <v>0</v>
          </cell>
          <cell r="L2">
            <v>0</v>
          </cell>
          <cell r="M2">
            <v>0</v>
          </cell>
          <cell r="N2">
            <v>0</v>
          </cell>
          <cell r="O2">
            <v>37986</v>
          </cell>
        </row>
        <row r="3">
          <cell r="A3" t="str">
            <v>AC106</v>
          </cell>
          <cell r="B3">
            <v>112753</v>
          </cell>
          <cell r="C3">
            <v>100764</v>
          </cell>
          <cell r="D3">
            <v>118209</v>
          </cell>
          <cell r="E3">
            <v>105987</v>
          </cell>
          <cell r="F3">
            <v>90023</v>
          </cell>
          <cell r="G3">
            <v>0</v>
          </cell>
          <cell r="H3">
            <v>0</v>
          </cell>
          <cell r="I3">
            <v>0</v>
          </cell>
          <cell r="J3">
            <v>0</v>
          </cell>
          <cell r="K3">
            <v>0</v>
          </cell>
          <cell r="L3">
            <v>0</v>
          </cell>
          <cell r="M3">
            <v>0</v>
          </cell>
          <cell r="N3">
            <v>0</v>
          </cell>
          <cell r="O3">
            <v>37986</v>
          </cell>
        </row>
        <row r="4">
          <cell r="A4" t="str">
            <v>AC108</v>
          </cell>
          <cell r="B4">
            <v>-290639</v>
          </cell>
          <cell r="C4">
            <v>-287289</v>
          </cell>
          <cell r="D4">
            <v>-283891</v>
          </cell>
          <cell r="E4">
            <v>-281572</v>
          </cell>
          <cell r="F4">
            <v>-280592</v>
          </cell>
          <cell r="G4">
            <v>0</v>
          </cell>
          <cell r="H4">
            <v>0</v>
          </cell>
          <cell r="I4">
            <v>0</v>
          </cell>
          <cell r="J4">
            <v>0</v>
          </cell>
          <cell r="K4">
            <v>0</v>
          </cell>
          <cell r="L4">
            <v>0</v>
          </cell>
          <cell r="M4">
            <v>0</v>
          </cell>
          <cell r="N4">
            <v>0</v>
          </cell>
          <cell r="O4">
            <v>37986</v>
          </cell>
        </row>
        <row r="5">
          <cell r="A5" t="str">
            <v>AC14404</v>
          </cell>
          <cell r="B5">
            <v>-50</v>
          </cell>
          <cell r="C5">
            <v>-50</v>
          </cell>
          <cell r="D5">
            <v>0</v>
          </cell>
          <cell r="E5">
            <v>37</v>
          </cell>
          <cell r="F5">
            <v>35</v>
          </cell>
          <cell r="G5">
            <v>0</v>
          </cell>
          <cell r="H5">
            <v>0</v>
          </cell>
          <cell r="I5">
            <v>0</v>
          </cell>
          <cell r="J5">
            <v>0</v>
          </cell>
          <cell r="K5">
            <v>0</v>
          </cell>
          <cell r="L5">
            <v>0</v>
          </cell>
          <cell r="M5">
            <v>0</v>
          </cell>
          <cell r="N5">
            <v>0</v>
          </cell>
          <cell r="O5">
            <v>37986</v>
          </cell>
        </row>
        <row r="6">
          <cell r="A6" t="str">
            <v>AC14411</v>
          </cell>
          <cell r="B6">
            <v>-5679</v>
          </cell>
          <cell r="C6">
            <v>-6177</v>
          </cell>
          <cell r="D6">
            <v>-7055</v>
          </cell>
          <cell r="E6">
            <v>-5164</v>
          </cell>
          <cell r="F6">
            <v>-7684</v>
          </cell>
          <cell r="G6">
            <v>0</v>
          </cell>
          <cell r="H6">
            <v>0</v>
          </cell>
          <cell r="I6">
            <v>0</v>
          </cell>
          <cell r="J6">
            <v>0</v>
          </cell>
          <cell r="K6">
            <v>0</v>
          </cell>
          <cell r="L6">
            <v>0</v>
          </cell>
          <cell r="M6">
            <v>0</v>
          </cell>
          <cell r="N6">
            <v>0</v>
          </cell>
          <cell r="O6">
            <v>37986</v>
          </cell>
        </row>
        <row r="7">
          <cell r="A7" t="str">
            <v>AC151</v>
          </cell>
          <cell r="B7">
            <v>37397</v>
          </cell>
          <cell r="C7">
            <v>34098</v>
          </cell>
          <cell r="D7">
            <v>29898</v>
          </cell>
          <cell r="E7">
            <v>24204</v>
          </cell>
          <cell r="F7">
            <v>17788</v>
          </cell>
          <cell r="G7">
            <v>11885</v>
          </cell>
          <cell r="H7">
            <v>7058</v>
          </cell>
          <cell r="I7">
            <v>6701</v>
          </cell>
          <cell r="J7">
            <v>10519</v>
          </cell>
          <cell r="K7">
            <v>14469</v>
          </cell>
          <cell r="L7">
            <v>17670</v>
          </cell>
          <cell r="M7">
            <v>17769</v>
          </cell>
          <cell r="N7">
            <v>17457</v>
          </cell>
          <cell r="O7">
            <v>37986</v>
          </cell>
        </row>
        <row r="8">
          <cell r="A8" t="str">
            <v>AC152</v>
          </cell>
          <cell r="B8">
            <v>6</v>
          </cell>
          <cell r="C8">
            <v>6</v>
          </cell>
          <cell r="D8">
            <v>6</v>
          </cell>
          <cell r="E8">
            <v>6</v>
          </cell>
          <cell r="F8">
            <v>6</v>
          </cell>
          <cell r="G8">
            <v>6</v>
          </cell>
          <cell r="H8">
            <v>6</v>
          </cell>
          <cell r="I8">
            <v>5</v>
          </cell>
          <cell r="J8">
            <v>5</v>
          </cell>
          <cell r="K8">
            <v>5</v>
          </cell>
          <cell r="L8">
            <v>5</v>
          </cell>
          <cell r="M8">
            <v>5</v>
          </cell>
          <cell r="N8">
            <v>5</v>
          </cell>
          <cell r="O8">
            <v>37986</v>
          </cell>
        </row>
        <row r="9">
          <cell r="A9" t="str">
            <v>AC16501</v>
          </cell>
          <cell r="B9">
            <v>213</v>
          </cell>
          <cell r="C9">
            <v>361</v>
          </cell>
          <cell r="D9">
            <v>299</v>
          </cell>
          <cell r="E9">
            <v>469</v>
          </cell>
          <cell r="F9">
            <v>266</v>
          </cell>
          <cell r="G9">
            <v>0</v>
          </cell>
          <cell r="H9">
            <v>0</v>
          </cell>
          <cell r="I9">
            <v>0</v>
          </cell>
          <cell r="J9">
            <v>0</v>
          </cell>
          <cell r="K9">
            <v>0</v>
          </cell>
          <cell r="L9">
            <v>0</v>
          </cell>
          <cell r="M9">
            <v>0</v>
          </cell>
          <cell r="N9">
            <v>0</v>
          </cell>
          <cell r="O9">
            <v>37986</v>
          </cell>
        </row>
        <row r="10">
          <cell r="A10" t="str">
            <v>AC16507</v>
          </cell>
          <cell r="B10">
            <v>0</v>
          </cell>
          <cell r="C10">
            <v>0</v>
          </cell>
          <cell r="D10">
            <v>0</v>
          </cell>
          <cell r="E10">
            <v>0</v>
          </cell>
          <cell r="F10">
            <v>0</v>
          </cell>
          <cell r="G10">
            <v>0</v>
          </cell>
          <cell r="H10">
            <v>0</v>
          </cell>
          <cell r="I10">
            <v>0</v>
          </cell>
          <cell r="J10">
            <v>0</v>
          </cell>
          <cell r="K10">
            <v>0</v>
          </cell>
          <cell r="L10">
            <v>0</v>
          </cell>
          <cell r="M10">
            <v>0</v>
          </cell>
          <cell r="N10">
            <v>0</v>
          </cell>
          <cell r="O10">
            <v>37986</v>
          </cell>
        </row>
        <row r="11">
          <cell r="A11" t="str">
            <v>AC16596</v>
          </cell>
          <cell r="B11">
            <v>32</v>
          </cell>
          <cell r="C11">
            <v>348</v>
          </cell>
          <cell r="D11">
            <v>348</v>
          </cell>
          <cell r="E11">
            <v>348</v>
          </cell>
          <cell r="F11">
            <v>497</v>
          </cell>
          <cell r="G11">
            <v>0</v>
          </cell>
          <cell r="H11">
            <v>0</v>
          </cell>
          <cell r="I11">
            <v>0</v>
          </cell>
          <cell r="J11">
            <v>0</v>
          </cell>
          <cell r="K11">
            <v>0</v>
          </cell>
          <cell r="L11">
            <v>0</v>
          </cell>
          <cell r="M11">
            <v>0</v>
          </cell>
          <cell r="N11">
            <v>0</v>
          </cell>
          <cell r="O11">
            <v>37986</v>
          </cell>
        </row>
        <row r="12">
          <cell r="A12" t="str">
            <v>AC165XX</v>
          </cell>
          <cell r="B12">
            <v>0</v>
          </cell>
          <cell r="C12">
            <v>0</v>
          </cell>
          <cell r="D12">
            <v>0</v>
          </cell>
          <cell r="E12">
            <v>0</v>
          </cell>
          <cell r="F12">
            <v>0</v>
          </cell>
          <cell r="G12">
            <v>0</v>
          </cell>
          <cell r="H12">
            <v>0</v>
          </cell>
          <cell r="I12">
            <v>0</v>
          </cell>
          <cell r="J12">
            <v>0</v>
          </cell>
          <cell r="K12">
            <v>0</v>
          </cell>
          <cell r="L12">
            <v>0</v>
          </cell>
          <cell r="M12">
            <v>0</v>
          </cell>
          <cell r="N12">
            <v>0</v>
          </cell>
          <cell r="O12">
            <v>37986</v>
          </cell>
        </row>
        <row r="13">
          <cell r="A13" t="str">
            <v>AC18103</v>
          </cell>
          <cell r="B13">
            <v>0</v>
          </cell>
          <cell r="C13">
            <v>0</v>
          </cell>
          <cell r="D13">
            <v>0</v>
          </cell>
          <cell r="E13">
            <v>0</v>
          </cell>
          <cell r="F13">
            <v>0</v>
          </cell>
          <cell r="G13">
            <v>0</v>
          </cell>
          <cell r="H13">
            <v>0</v>
          </cell>
          <cell r="I13">
            <v>0</v>
          </cell>
          <cell r="J13">
            <v>0</v>
          </cell>
          <cell r="K13">
            <v>0</v>
          </cell>
          <cell r="L13">
            <v>0</v>
          </cell>
          <cell r="M13">
            <v>0</v>
          </cell>
          <cell r="N13">
            <v>0</v>
          </cell>
          <cell r="O13">
            <v>37986</v>
          </cell>
        </row>
        <row r="14">
          <cell r="A14" t="str">
            <v>AC18104</v>
          </cell>
          <cell r="B14">
            <v>161811</v>
          </cell>
          <cell r="C14">
            <v>164263</v>
          </cell>
          <cell r="D14">
            <v>166715</v>
          </cell>
          <cell r="E14">
            <v>169166</v>
          </cell>
          <cell r="F14">
            <v>171618</v>
          </cell>
          <cell r="G14">
            <v>174070</v>
          </cell>
          <cell r="H14">
            <v>176521</v>
          </cell>
          <cell r="I14">
            <v>178973</v>
          </cell>
          <cell r="J14">
            <v>181425</v>
          </cell>
          <cell r="K14">
            <v>183876</v>
          </cell>
          <cell r="L14">
            <v>186328</v>
          </cell>
          <cell r="M14">
            <v>188780</v>
          </cell>
          <cell r="N14">
            <v>191231</v>
          </cell>
          <cell r="O14">
            <v>37986</v>
          </cell>
        </row>
        <row r="15">
          <cell r="A15" t="str">
            <v>AC18105</v>
          </cell>
          <cell r="B15">
            <v>41978</v>
          </cell>
          <cell r="C15">
            <v>42199</v>
          </cell>
          <cell r="D15">
            <v>42420</v>
          </cell>
          <cell r="E15">
            <v>42641</v>
          </cell>
          <cell r="F15">
            <v>42862</v>
          </cell>
          <cell r="G15">
            <v>43083</v>
          </cell>
          <cell r="H15">
            <v>43304</v>
          </cell>
          <cell r="I15">
            <v>43524</v>
          </cell>
          <cell r="J15">
            <v>43745</v>
          </cell>
          <cell r="K15">
            <v>43966</v>
          </cell>
          <cell r="L15">
            <v>44187</v>
          </cell>
          <cell r="M15">
            <v>44408</v>
          </cell>
          <cell r="N15">
            <v>44629</v>
          </cell>
          <cell r="O15">
            <v>37986</v>
          </cell>
        </row>
        <row r="16">
          <cell r="A16" t="str">
            <v>AC18107</v>
          </cell>
          <cell r="B16">
            <v>155646</v>
          </cell>
          <cell r="C16">
            <v>156344</v>
          </cell>
          <cell r="D16">
            <v>157042</v>
          </cell>
          <cell r="E16">
            <v>157740</v>
          </cell>
          <cell r="F16">
            <v>158438</v>
          </cell>
          <cell r="G16">
            <v>159136</v>
          </cell>
          <cell r="H16">
            <v>159834</v>
          </cell>
          <cell r="I16">
            <v>160532</v>
          </cell>
          <cell r="J16">
            <v>161230</v>
          </cell>
          <cell r="K16">
            <v>161928</v>
          </cell>
          <cell r="L16">
            <v>162626</v>
          </cell>
          <cell r="M16">
            <v>163324</v>
          </cell>
          <cell r="N16">
            <v>164022</v>
          </cell>
          <cell r="O16">
            <v>37986</v>
          </cell>
        </row>
        <row r="17">
          <cell r="A17" t="str">
            <v>AC18110</v>
          </cell>
          <cell r="B17">
            <v>0</v>
          </cell>
          <cell r="C17">
            <v>0</v>
          </cell>
          <cell r="D17">
            <v>0</v>
          </cell>
          <cell r="E17">
            <v>0</v>
          </cell>
          <cell r="F17">
            <v>0</v>
          </cell>
          <cell r="G17">
            <v>0</v>
          </cell>
          <cell r="H17">
            <v>0</v>
          </cell>
          <cell r="I17">
            <v>0</v>
          </cell>
          <cell r="J17">
            <v>0</v>
          </cell>
          <cell r="K17">
            <v>0</v>
          </cell>
          <cell r="L17">
            <v>0</v>
          </cell>
          <cell r="M17">
            <v>0</v>
          </cell>
          <cell r="N17">
            <v>0</v>
          </cell>
          <cell r="O17">
            <v>37986</v>
          </cell>
        </row>
        <row r="18">
          <cell r="A18" t="str">
            <v>AC18116</v>
          </cell>
          <cell r="B18">
            <v>124891</v>
          </cell>
          <cell r="C18">
            <v>126115</v>
          </cell>
          <cell r="D18">
            <v>127340</v>
          </cell>
          <cell r="E18">
            <v>128564</v>
          </cell>
          <cell r="F18">
            <v>129789</v>
          </cell>
          <cell r="G18">
            <v>131013</v>
          </cell>
          <cell r="H18">
            <v>132237</v>
          </cell>
          <cell r="I18">
            <v>133462</v>
          </cell>
          <cell r="J18">
            <v>134686</v>
          </cell>
          <cell r="K18">
            <v>135911</v>
          </cell>
          <cell r="L18">
            <v>137135</v>
          </cell>
          <cell r="M18">
            <v>138359</v>
          </cell>
          <cell r="N18">
            <v>139584</v>
          </cell>
          <cell r="O18">
            <v>37986</v>
          </cell>
        </row>
        <row r="19">
          <cell r="A19" t="str">
            <v>AC1812F</v>
          </cell>
          <cell r="B19">
            <v>0</v>
          </cell>
          <cell r="C19">
            <v>0</v>
          </cell>
          <cell r="D19">
            <v>0</v>
          </cell>
          <cell r="E19">
            <v>0</v>
          </cell>
          <cell r="F19">
            <v>0</v>
          </cell>
          <cell r="G19">
            <v>0</v>
          </cell>
          <cell r="H19">
            <v>0</v>
          </cell>
          <cell r="I19">
            <v>0</v>
          </cell>
          <cell r="J19">
            <v>0</v>
          </cell>
          <cell r="K19">
            <v>0</v>
          </cell>
          <cell r="L19">
            <v>0</v>
          </cell>
          <cell r="M19">
            <v>0</v>
          </cell>
          <cell r="N19">
            <v>0</v>
          </cell>
          <cell r="O19">
            <v>37986</v>
          </cell>
        </row>
        <row r="20">
          <cell r="A20" t="str">
            <v>AC181WM</v>
          </cell>
          <cell r="B20">
            <v>0</v>
          </cell>
          <cell r="C20">
            <v>0</v>
          </cell>
          <cell r="D20">
            <v>0</v>
          </cell>
          <cell r="E20">
            <v>18</v>
          </cell>
          <cell r="F20">
            <v>0</v>
          </cell>
          <cell r="G20">
            <v>0</v>
          </cell>
          <cell r="H20">
            <v>0</v>
          </cell>
          <cell r="I20">
            <v>0</v>
          </cell>
          <cell r="J20">
            <v>0</v>
          </cell>
          <cell r="K20">
            <v>0</v>
          </cell>
          <cell r="L20">
            <v>0</v>
          </cell>
          <cell r="M20">
            <v>0</v>
          </cell>
          <cell r="N20">
            <v>0</v>
          </cell>
          <cell r="O20">
            <v>37986</v>
          </cell>
        </row>
        <row r="21">
          <cell r="A21" t="str">
            <v>AC181Y8</v>
          </cell>
          <cell r="B21">
            <v>110260</v>
          </cell>
          <cell r="C21">
            <v>110716</v>
          </cell>
          <cell r="D21">
            <v>111171</v>
          </cell>
          <cell r="E21">
            <v>111627</v>
          </cell>
          <cell r="F21">
            <v>112083</v>
          </cell>
          <cell r="G21">
            <v>112538</v>
          </cell>
          <cell r="H21">
            <v>112994</v>
          </cell>
          <cell r="I21">
            <v>113449</v>
          </cell>
          <cell r="J21">
            <v>113905</v>
          </cell>
          <cell r="K21">
            <v>114361</v>
          </cell>
          <cell r="L21">
            <v>114816</v>
          </cell>
          <cell r="M21">
            <v>115272</v>
          </cell>
          <cell r="N21">
            <v>115727</v>
          </cell>
          <cell r="O21">
            <v>37986</v>
          </cell>
        </row>
        <row r="22">
          <cell r="A22" t="str">
            <v>AC181Y9</v>
          </cell>
          <cell r="B22">
            <v>30451</v>
          </cell>
          <cell r="C22">
            <v>31973</v>
          </cell>
          <cell r="D22">
            <v>33496</v>
          </cell>
          <cell r="E22">
            <v>35018</v>
          </cell>
          <cell r="F22">
            <v>36541</v>
          </cell>
          <cell r="G22">
            <v>38063</v>
          </cell>
          <cell r="H22">
            <v>39586</v>
          </cell>
          <cell r="I22">
            <v>41108</v>
          </cell>
          <cell r="J22">
            <v>42631</v>
          </cell>
          <cell r="K22">
            <v>44154</v>
          </cell>
          <cell r="L22">
            <v>45676</v>
          </cell>
          <cell r="M22">
            <v>47199</v>
          </cell>
          <cell r="N22">
            <v>48721</v>
          </cell>
          <cell r="O22">
            <v>37986</v>
          </cell>
        </row>
        <row r="23">
          <cell r="A23" t="str">
            <v>AC181YG</v>
          </cell>
          <cell r="B23">
            <v>1630</v>
          </cell>
          <cell r="C23">
            <v>1630</v>
          </cell>
          <cell r="D23">
            <v>1630</v>
          </cell>
          <cell r="E23">
            <v>1630</v>
          </cell>
          <cell r="F23">
            <v>1630</v>
          </cell>
          <cell r="G23">
            <v>1630</v>
          </cell>
          <cell r="H23">
            <v>1630</v>
          </cell>
          <cell r="I23">
            <v>0</v>
          </cell>
          <cell r="J23">
            <v>0</v>
          </cell>
          <cell r="K23">
            <v>0</v>
          </cell>
          <cell r="L23">
            <v>0</v>
          </cell>
          <cell r="M23">
            <v>0</v>
          </cell>
          <cell r="N23">
            <v>0</v>
          </cell>
          <cell r="O23">
            <v>37986</v>
          </cell>
        </row>
        <row r="24">
          <cell r="A24" t="str">
            <v>AC1826A</v>
          </cell>
          <cell r="B24">
            <v>68</v>
          </cell>
          <cell r="C24">
            <v>75</v>
          </cell>
          <cell r="D24">
            <v>82</v>
          </cell>
          <cell r="E24">
            <v>89</v>
          </cell>
          <cell r="F24">
            <v>96</v>
          </cell>
          <cell r="G24">
            <v>0</v>
          </cell>
          <cell r="H24">
            <v>0</v>
          </cell>
          <cell r="I24">
            <v>0</v>
          </cell>
          <cell r="J24">
            <v>0</v>
          </cell>
          <cell r="K24">
            <v>0</v>
          </cell>
          <cell r="L24">
            <v>0</v>
          </cell>
          <cell r="M24">
            <v>0</v>
          </cell>
          <cell r="N24">
            <v>0</v>
          </cell>
          <cell r="O24">
            <v>37986</v>
          </cell>
        </row>
        <row r="25">
          <cell r="A25" t="str">
            <v>AC18274</v>
          </cell>
          <cell r="B25">
            <v>11</v>
          </cell>
          <cell r="C25">
            <v>12</v>
          </cell>
          <cell r="D25">
            <v>13</v>
          </cell>
          <cell r="E25">
            <v>14</v>
          </cell>
          <cell r="F25">
            <v>15</v>
          </cell>
          <cell r="G25">
            <v>0</v>
          </cell>
          <cell r="H25">
            <v>0</v>
          </cell>
          <cell r="I25">
            <v>0</v>
          </cell>
          <cell r="J25">
            <v>0</v>
          </cell>
          <cell r="K25">
            <v>0</v>
          </cell>
          <cell r="L25">
            <v>0</v>
          </cell>
          <cell r="M25">
            <v>0</v>
          </cell>
          <cell r="N25">
            <v>0</v>
          </cell>
          <cell r="O25">
            <v>37986</v>
          </cell>
        </row>
        <row r="26">
          <cell r="A26" t="str">
            <v>AC182DE</v>
          </cell>
          <cell r="B26">
            <v>137</v>
          </cell>
          <cell r="C26">
            <v>150</v>
          </cell>
          <cell r="D26">
            <v>164</v>
          </cell>
          <cell r="E26">
            <v>178</v>
          </cell>
          <cell r="F26">
            <v>191</v>
          </cell>
          <cell r="G26">
            <v>0</v>
          </cell>
          <cell r="H26">
            <v>0</v>
          </cell>
          <cell r="I26">
            <v>0</v>
          </cell>
          <cell r="J26">
            <v>0</v>
          </cell>
          <cell r="K26">
            <v>0</v>
          </cell>
          <cell r="L26">
            <v>0</v>
          </cell>
          <cell r="M26">
            <v>0</v>
          </cell>
          <cell r="N26">
            <v>0</v>
          </cell>
          <cell r="O26">
            <v>37986</v>
          </cell>
        </row>
        <row r="27">
          <cell r="A27" t="str">
            <v>AC182DK</v>
          </cell>
          <cell r="B27">
            <v>11764</v>
          </cell>
          <cell r="C27">
            <v>15223</v>
          </cell>
          <cell r="D27">
            <v>13447</v>
          </cell>
          <cell r="E27">
            <v>18654</v>
          </cell>
          <cell r="F27">
            <v>8139</v>
          </cell>
          <cell r="G27">
            <v>0</v>
          </cell>
          <cell r="H27">
            <v>0</v>
          </cell>
          <cell r="I27">
            <v>0</v>
          </cell>
          <cell r="J27">
            <v>0</v>
          </cell>
          <cell r="K27">
            <v>0</v>
          </cell>
          <cell r="L27">
            <v>0</v>
          </cell>
          <cell r="M27">
            <v>0</v>
          </cell>
          <cell r="N27">
            <v>0</v>
          </cell>
          <cell r="O27">
            <v>37986</v>
          </cell>
        </row>
        <row r="28">
          <cell r="A28" t="str">
            <v>AC182DP</v>
          </cell>
          <cell r="B28">
            <v>32</v>
          </cell>
          <cell r="C28">
            <v>35</v>
          </cell>
          <cell r="D28">
            <v>38</v>
          </cell>
          <cell r="E28">
            <v>41</v>
          </cell>
          <cell r="F28">
            <v>44</v>
          </cell>
          <cell r="G28">
            <v>0</v>
          </cell>
          <cell r="H28">
            <v>0</v>
          </cell>
          <cell r="I28">
            <v>0</v>
          </cell>
          <cell r="J28">
            <v>0</v>
          </cell>
          <cell r="K28">
            <v>0</v>
          </cell>
          <cell r="L28">
            <v>0</v>
          </cell>
          <cell r="M28">
            <v>0</v>
          </cell>
          <cell r="N28">
            <v>0</v>
          </cell>
          <cell r="O28">
            <v>37986</v>
          </cell>
        </row>
        <row r="29">
          <cell r="A29" t="str">
            <v>AC182DS</v>
          </cell>
          <cell r="B29">
            <v>42</v>
          </cell>
          <cell r="C29">
            <v>46</v>
          </cell>
          <cell r="D29">
            <v>50</v>
          </cell>
          <cell r="E29">
            <v>55</v>
          </cell>
          <cell r="F29">
            <v>59</v>
          </cell>
          <cell r="G29">
            <v>0</v>
          </cell>
          <cell r="H29">
            <v>0</v>
          </cell>
          <cell r="I29">
            <v>0</v>
          </cell>
          <cell r="J29">
            <v>0</v>
          </cell>
          <cell r="K29">
            <v>0</v>
          </cell>
          <cell r="L29">
            <v>0</v>
          </cell>
          <cell r="M29">
            <v>0</v>
          </cell>
          <cell r="N29">
            <v>0</v>
          </cell>
          <cell r="O29">
            <v>37986</v>
          </cell>
        </row>
        <row r="30">
          <cell r="A30" t="str">
            <v>AC182GV</v>
          </cell>
          <cell r="B30">
            <v>-2</v>
          </cell>
          <cell r="C30">
            <v>5</v>
          </cell>
          <cell r="D30">
            <v>12</v>
          </cell>
          <cell r="E30">
            <v>13</v>
          </cell>
          <cell r="F30">
            <v>14</v>
          </cell>
          <cell r="G30">
            <v>0</v>
          </cell>
          <cell r="H30">
            <v>0</v>
          </cell>
          <cell r="I30">
            <v>0</v>
          </cell>
          <cell r="J30">
            <v>0</v>
          </cell>
          <cell r="K30">
            <v>0</v>
          </cell>
          <cell r="L30">
            <v>0</v>
          </cell>
          <cell r="M30">
            <v>0</v>
          </cell>
          <cell r="N30">
            <v>0</v>
          </cell>
          <cell r="O30">
            <v>37986</v>
          </cell>
        </row>
        <row r="31">
          <cell r="A31" t="str">
            <v>AC182HM</v>
          </cell>
          <cell r="B31">
            <v>8052</v>
          </cell>
          <cell r="C31">
            <v>8827</v>
          </cell>
          <cell r="D31">
            <v>6168</v>
          </cell>
          <cell r="E31">
            <v>7064</v>
          </cell>
          <cell r="F31">
            <v>7551</v>
          </cell>
          <cell r="G31">
            <v>0</v>
          </cell>
          <cell r="H31">
            <v>0</v>
          </cell>
          <cell r="I31">
            <v>0</v>
          </cell>
          <cell r="J31">
            <v>0</v>
          </cell>
          <cell r="K31">
            <v>0</v>
          </cell>
          <cell r="L31">
            <v>0</v>
          </cell>
          <cell r="M31">
            <v>0</v>
          </cell>
          <cell r="N31">
            <v>0</v>
          </cell>
          <cell r="O31">
            <v>37986</v>
          </cell>
        </row>
        <row r="32">
          <cell r="A32" t="str">
            <v>AC182HR</v>
          </cell>
          <cell r="B32">
            <v>0</v>
          </cell>
          <cell r="C32">
            <v>0</v>
          </cell>
          <cell r="D32">
            <v>0</v>
          </cell>
          <cell r="E32">
            <v>0</v>
          </cell>
          <cell r="F32">
            <v>0</v>
          </cell>
          <cell r="G32">
            <v>0</v>
          </cell>
          <cell r="H32">
            <v>0</v>
          </cell>
          <cell r="I32">
            <v>0</v>
          </cell>
          <cell r="J32">
            <v>0</v>
          </cell>
          <cell r="K32">
            <v>0</v>
          </cell>
          <cell r="L32">
            <v>0</v>
          </cell>
          <cell r="M32">
            <v>0</v>
          </cell>
          <cell r="N32">
            <v>0</v>
          </cell>
          <cell r="O32">
            <v>37986</v>
          </cell>
        </row>
        <row r="33">
          <cell r="A33" t="str">
            <v>AC182HW</v>
          </cell>
          <cell r="B33">
            <v>7364</v>
          </cell>
          <cell r="C33">
            <v>7140</v>
          </cell>
          <cell r="D33">
            <v>6797</v>
          </cell>
          <cell r="E33">
            <v>5991</v>
          </cell>
          <cell r="F33">
            <v>4226</v>
          </cell>
          <cell r="G33">
            <v>0</v>
          </cell>
          <cell r="H33">
            <v>0</v>
          </cell>
          <cell r="I33">
            <v>0</v>
          </cell>
          <cell r="J33">
            <v>0</v>
          </cell>
          <cell r="K33">
            <v>0</v>
          </cell>
          <cell r="L33">
            <v>0</v>
          </cell>
          <cell r="M33">
            <v>0</v>
          </cell>
          <cell r="N33">
            <v>0</v>
          </cell>
          <cell r="O33">
            <v>37986</v>
          </cell>
        </row>
        <row r="34">
          <cell r="A34" t="str">
            <v>AC182IN</v>
          </cell>
          <cell r="B34">
            <v>0</v>
          </cell>
          <cell r="C34">
            <v>0</v>
          </cell>
          <cell r="D34">
            <v>0</v>
          </cell>
          <cell r="E34">
            <v>0</v>
          </cell>
          <cell r="F34">
            <v>0</v>
          </cell>
          <cell r="G34">
            <v>0</v>
          </cell>
          <cell r="H34">
            <v>0</v>
          </cell>
          <cell r="I34">
            <v>0</v>
          </cell>
          <cell r="J34">
            <v>0</v>
          </cell>
          <cell r="K34">
            <v>0</v>
          </cell>
          <cell r="L34">
            <v>0</v>
          </cell>
          <cell r="M34">
            <v>0</v>
          </cell>
          <cell r="N34">
            <v>0</v>
          </cell>
          <cell r="O34">
            <v>37986</v>
          </cell>
        </row>
        <row r="35">
          <cell r="A35" t="str">
            <v>AC182MN</v>
          </cell>
          <cell r="B35">
            <v>292</v>
          </cell>
          <cell r="C35">
            <v>321</v>
          </cell>
          <cell r="D35">
            <v>351</v>
          </cell>
          <cell r="E35">
            <v>380</v>
          </cell>
          <cell r="F35">
            <v>409</v>
          </cell>
          <cell r="G35">
            <v>0</v>
          </cell>
          <cell r="H35">
            <v>0</v>
          </cell>
          <cell r="I35">
            <v>0</v>
          </cell>
          <cell r="J35">
            <v>0</v>
          </cell>
          <cell r="K35">
            <v>0</v>
          </cell>
          <cell r="L35">
            <v>0</v>
          </cell>
          <cell r="M35">
            <v>0</v>
          </cell>
          <cell r="N35">
            <v>0</v>
          </cell>
          <cell r="O35">
            <v>37986</v>
          </cell>
        </row>
        <row r="36">
          <cell r="A36" t="str">
            <v>AC182PR</v>
          </cell>
          <cell r="B36">
            <v>569</v>
          </cell>
          <cell r="C36">
            <v>598</v>
          </cell>
          <cell r="D36">
            <v>627</v>
          </cell>
          <cell r="E36">
            <v>576</v>
          </cell>
          <cell r="F36">
            <v>554</v>
          </cell>
          <cell r="G36">
            <v>0</v>
          </cell>
          <cell r="H36">
            <v>0</v>
          </cell>
          <cell r="I36">
            <v>0</v>
          </cell>
          <cell r="J36">
            <v>0</v>
          </cell>
          <cell r="K36">
            <v>0</v>
          </cell>
          <cell r="L36">
            <v>0</v>
          </cell>
          <cell r="M36">
            <v>0</v>
          </cell>
          <cell r="N36">
            <v>0</v>
          </cell>
          <cell r="O36">
            <v>37986</v>
          </cell>
        </row>
        <row r="37">
          <cell r="A37" t="str">
            <v>AC182SG</v>
          </cell>
          <cell r="B37">
            <v>10</v>
          </cell>
          <cell r="C37">
            <v>11</v>
          </cell>
          <cell r="D37">
            <v>12</v>
          </cell>
          <cell r="E37">
            <v>13</v>
          </cell>
          <cell r="F37">
            <v>14</v>
          </cell>
          <cell r="G37">
            <v>0</v>
          </cell>
          <cell r="H37">
            <v>0</v>
          </cell>
          <cell r="I37">
            <v>0</v>
          </cell>
          <cell r="J37">
            <v>0</v>
          </cell>
          <cell r="K37">
            <v>0</v>
          </cell>
          <cell r="L37">
            <v>0</v>
          </cell>
          <cell r="M37">
            <v>0</v>
          </cell>
          <cell r="N37">
            <v>0</v>
          </cell>
          <cell r="O37">
            <v>37986</v>
          </cell>
        </row>
        <row r="38">
          <cell r="A38" t="str">
            <v>AC182TE</v>
          </cell>
          <cell r="B38">
            <v>0</v>
          </cell>
          <cell r="C38">
            <v>0</v>
          </cell>
          <cell r="D38">
            <v>0</v>
          </cell>
          <cell r="E38">
            <v>0</v>
          </cell>
          <cell r="F38">
            <v>0</v>
          </cell>
          <cell r="G38">
            <v>0</v>
          </cell>
          <cell r="H38">
            <v>0</v>
          </cell>
          <cell r="I38">
            <v>0</v>
          </cell>
          <cell r="J38">
            <v>0</v>
          </cell>
          <cell r="K38">
            <v>0</v>
          </cell>
          <cell r="L38">
            <v>0</v>
          </cell>
          <cell r="M38">
            <v>0</v>
          </cell>
          <cell r="N38">
            <v>0</v>
          </cell>
          <cell r="O38">
            <v>37986</v>
          </cell>
        </row>
        <row r="39">
          <cell r="A39" t="str">
            <v>AC182TR</v>
          </cell>
          <cell r="B39">
            <v>1537</v>
          </cell>
          <cell r="C39">
            <v>1657</v>
          </cell>
          <cell r="D39">
            <v>1626</v>
          </cell>
          <cell r="E39">
            <v>1715</v>
          </cell>
          <cell r="F39">
            <v>1732</v>
          </cell>
          <cell r="G39">
            <v>0</v>
          </cell>
          <cell r="H39">
            <v>0</v>
          </cell>
          <cell r="I39">
            <v>0</v>
          </cell>
          <cell r="J39">
            <v>0</v>
          </cell>
          <cell r="K39">
            <v>0</v>
          </cell>
          <cell r="L39">
            <v>0</v>
          </cell>
          <cell r="M39">
            <v>0</v>
          </cell>
          <cell r="N39">
            <v>0</v>
          </cell>
          <cell r="O39">
            <v>37986</v>
          </cell>
        </row>
        <row r="40">
          <cell r="A40" t="str">
            <v>AC182YZ</v>
          </cell>
          <cell r="B40">
            <v>0</v>
          </cell>
          <cell r="C40">
            <v>0</v>
          </cell>
          <cell r="D40">
            <v>0</v>
          </cell>
          <cell r="E40">
            <v>0</v>
          </cell>
          <cell r="F40">
            <v>0</v>
          </cell>
          <cell r="G40">
            <v>0</v>
          </cell>
          <cell r="H40">
            <v>0</v>
          </cell>
          <cell r="I40">
            <v>0</v>
          </cell>
          <cell r="J40">
            <v>0</v>
          </cell>
          <cell r="K40">
            <v>0</v>
          </cell>
          <cell r="L40">
            <v>0</v>
          </cell>
          <cell r="M40">
            <v>0</v>
          </cell>
          <cell r="N40">
            <v>0</v>
          </cell>
          <cell r="O40">
            <v>37986</v>
          </cell>
        </row>
        <row r="41">
          <cell r="A41" t="str">
            <v>AC1863E</v>
          </cell>
          <cell r="B41">
            <v>82</v>
          </cell>
          <cell r="C41">
            <v>90</v>
          </cell>
          <cell r="D41">
            <v>98</v>
          </cell>
          <cell r="E41">
            <v>106</v>
          </cell>
          <cell r="F41">
            <v>115</v>
          </cell>
          <cell r="G41">
            <v>0</v>
          </cell>
          <cell r="H41">
            <v>0</v>
          </cell>
          <cell r="I41">
            <v>0</v>
          </cell>
          <cell r="J41">
            <v>0</v>
          </cell>
          <cell r="K41">
            <v>0</v>
          </cell>
          <cell r="L41">
            <v>0</v>
          </cell>
          <cell r="M41">
            <v>0</v>
          </cell>
          <cell r="N41">
            <v>0</v>
          </cell>
          <cell r="O41">
            <v>37986</v>
          </cell>
        </row>
        <row r="42">
          <cell r="A42" t="str">
            <v>AC186DF</v>
          </cell>
          <cell r="B42">
            <v>786</v>
          </cell>
          <cell r="C42">
            <v>864</v>
          </cell>
          <cell r="D42">
            <v>943</v>
          </cell>
          <cell r="E42">
            <v>1022</v>
          </cell>
          <cell r="F42">
            <v>1100</v>
          </cell>
          <cell r="G42">
            <v>0</v>
          </cell>
          <cell r="H42">
            <v>0</v>
          </cell>
          <cell r="I42">
            <v>0</v>
          </cell>
          <cell r="J42">
            <v>0</v>
          </cell>
          <cell r="K42">
            <v>0</v>
          </cell>
          <cell r="L42">
            <v>0</v>
          </cell>
          <cell r="M42">
            <v>0</v>
          </cell>
          <cell r="N42">
            <v>0</v>
          </cell>
          <cell r="O42">
            <v>37986</v>
          </cell>
        </row>
        <row r="43">
          <cell r="A43" t="str">
            <v>AC186FC</v>
          </cell>
          <cell r="B43">
            <v>0</v>
          </cell>
          <cell r="C43">
            <v>0</v>
          </cell>
          <cell r="D43">
            <v>0</v>
          </cell>
          <cell r="E43">
            <v>0</v>
          </cell>
          <cell r="F43">
            <v>184</v>
          </cell>
          <cell r="G43">
            <v>0</v>
          </cell>
          <cell r="H43">
            <v>0</v>
          </cell>
          <cell r="I43">
            <v>0</v>
          </cell>
          <cell r="J43">
            <v>0</v>
          </cell>
          <cell r="K43">
            <v>0</v>
          </cell>
          <cell r="L43">
            <v>0</v>
          </cell>
          <cell r="M43">
            <v>0</v>
          </cell>
          <cell r="N43">
            <v>0</v>
          </cell>
          <cell r="O43">
            <v>37986</v>
          </cell>
        </row>
        <row r="44">
          <cell r="A44" t="str">
            <v>AC18903</v>
          </cell>
          <cell r="B44">
            <v>272087</v>
          </cell>
          <cell r="C44">
            <v>276210</v>
          </cell>
          <cell r="D44">
            <v>280332</v>
          </cell>
          <cell r="E44">
            <v>284455</v>
          </cell>
          <cell r="F44">
            <v>288577</v>
          </cell>
          <cell r="G44">
            <v>292700</v>
          </cell>
          <cell r="H44">
            <v>296822</v>
          </cell>
          <cell r="I44">
            <v>300945</v>
          </cell>
          <cell r="J44">
            <v>305067</v>
          </cell>
          <cell r="K44">
            <v>309190</v>
          </cell>
          <cell r="L44">
            <v>313312</v>
          </cell>
          <cell r="M44">
            <v>317435</v>
          </cell>
          <cell r="N44">
            <v>321557</v>
          </cell>
          <cell r="O44">
            <v>37986</v>
          </cell>
        </row>
        <row r="45">
          <cell r="A45" t="str">
            <v>AC190DG</v>
          </cell>
          <cell r="B45">
            <v>-1317</v>
          </cell>
          <cell r="C45">
            <v>-1215</v>
          </cell>
          <cell r="D45">
            <v>-1217</v>
          </cell>
          <cell r="E45">
            <v>-1130</v>
          </cell>
          <cell r="F45">
            <v>-770</v>
          </cell>
          <cell r="G45">
            <v>0</v>
          </cell>
          <cell r="H45">
            <v>0</v>
          </cell>
          <cell r="I45">
            <v>0</v>
          </cell>
          <cell r="J45">
            <v>0</v>
          </cell>
          <cell r="K45">
            <v>0</v>
          </cell>
          <cell r="L45">
            <v>0</v>
          </cell>
          <cell r="M45">
            <v>0</v>
          </cell>
          <cell r="N45">
            <v>0</v>
          </cell>
          <cell r="O45">
            <v>37986</v>
          </cell>
        </row>
        <row r="46">
          <cell r="A46" t="str">
            <v>AC190DK</v>
          </cell>
          <cell r="B46">
            <v>-1975</v>
          </cell>
          <cell r="C46">
            <v>-1826</v>
          </cell>
          <cell r="D46">
            <v>-1830</v>
          </cell>
          <cell r="E46">
            <v>-1704</v>
          </cell>
          <cell r="F46">
            <v>-1161</v>
          </cell>
          <cell r="G46">
            <v>0</v>
          </cell>
          <cell r="H46">
            <v>0</v>
          </cell>
          <cell r="I46">
            <v>0</v>
          </cell>
          <cell r="J46">
            <v>0</v>
          </cell>
          <cell r="K46">
            <v>0</v>
          </cell>
          <cell r="L46">
            <v>0</v>
          </cell>
          <cell r="M46">
            <v>0</v>
          </cell>
          <cell r="N46">
            <v>0</v>
          </cell>
          <cell r="O46">
            <v>37986</v>
          </cell>
        </row>
        <row r="47">
          <cell r="A47" t="str">
            <v>AC22105</v>
          </cell>
          <cell r="B47">
            <v>-15200000</v>
          </cell>
          <cell r="C47">
            <v>-15200000</v>
          </cell>
          <cell r="D47">
            <v>-16150000</v>
          </cell>
          <cell r="E47">
            <v>-16150000</v>
          </cell>
          <cell r="F47">
            <v>-16150000</v>
          </cell>
          <cell r="G47">
            <v>-16150000</v>
          </cell>
          <cell r="H47">
            <v>-16150000</v>
          </cell>
          <cell r="I47">
            <v>-16150000</v>
          </cell>
          <cell r="J47">
            <v>-16150000</v>
          </cell>
          <cell r="K47">
            <v>-16150000</v>
          </cell>
          <cell r="L47">
            <v>-16150000</v>
          </cell>
          <cell r="M47">
            <v>-16150000</v>
          </cell>
          <cell r="N47">
            <v>-16150000</v>
          </cell>
          <cell r="O47">
            <v>37986</v>
          </cell>
        </row>
        <row r="48">
          <cell r="A48" t="str">
            <v>AC22106</v>
          </cell>
          <cell r="B48">
            <v>-20000000</v>
          </cell>
          <cell r="C48">
            <v>-20000000</v>
          </cell>
          <cell r="D48">
            <v>-20000000</v>
          </cell>
          <cell r="E48">
            <v>-20000000</v>
          </cell>
          <cell r="F48">
            <v>-20000000</v>
          </cell>
          <cell r="G48">
            <v>-20000000</v>
          </cell>
          <cell r="H48">
            <v>-20000000</v>
          </cell>
          <cell r="I48">
            <v>-20000000</v>
          </cell>
          <cell r="J48">
            <v>-20000000</v>
          </cell>
          <cell r="K48">
            <v>-20000000</v>
          </cell>
          <cell r="L48">
            <v>-20000000</v>
          </cell>
          <cell r="M48">
            <v>-20000000</v>
          </cell>
          <cell r="N48">
            <v>-20000000</v>
          </cell>
          <cell r="O48">
            <v>37986</v>
          </cell>
        </row>
        <row r="49">
          <cell r="A49" t="str">
            <v>AC22107</v>
          </cell>
          <cell r="B49">
            <v>-20000000</v>
          </cell>
          <cell r="C49">
            <v>-20000000</v>
          </cell>
          <cell r="D49">
            <v>-20000000</v>
          </cell>
          <cell r="E49">
            <v>-20000000</v>
          </cell>
          <cell r="F49">
            <v>-20000000</v>
          </cell>
          <cell r="G49">
            <v>-20000000</v>
          </cell>
          <cell r="H49">
            <v>-20000000</v>
          </cell>
          <cell r="I49">
            <v>-20000000</v>
          </cell>
          <cell r="J49">
            <v>-20000000</v>
          </cell>
          <cell r="K49">
            <v>-20000000</v>
          </cell>
          <cell r="L49">
            <v>-20000000</v>
          </cell>
          <cell r="M49">
            <v>-20000000</v>
          </cell>
          <cell r="N49">
            <v>-20000000</v>
          </cell>
          <cell r="O49">
            <v>37986</v>
          </cell>
        </row>
        <row r="50">
          <cell r="A50" t="str">
            <v>AC22109</v>
          </cell>
          <cell r="B50">
            <v>-30000000</v>
          </cell>
          <cell r="C50">
            <v>-30000000</v>
          </cell>
          <cell r="D50">
            <v>-30000000</v>
          </cell>
          <cell r="E50">
            <v>-30000000</v>
          </cell>
          <cell r="F50">
            <v>-30000000</v>
          </cell>
          <cell r="G50">
            <v>-30000000</v>
          </cell>
          <cell r="H50">
            <v>-30000000</v>
          </cell>
          <cell r="I50">
            <v>-30000000</v>
          </cell>
          <cell r="J50">
            <v>-30000000</v>
          </cell>
          <cell r="K50">
            <v>-30000000</v>
          </cell>
          <cell r="L50">
            <v>-30000000</v>
          </cell>
          <cell r="M50">
            <v>-30000000</v>
          </cell>
          <cell r="N50">
            <v>-30000000</v>
          </cell>
          <cell r="O50">
            <v>37986</v>
          </cell>
        </row>
        <row r="51">
          <cell r="A51" t="str">
            <v>AC22110</v>
          </cell>
          <cell r="B51">
            <v>-50000000</v>
          </cell>
          <cell r="C51">
            <v>-50000000</v>
          </cell>
          <cell r="D51">
            <v>-50000000</v>
          </cell>
          <cell r="E51">
            <v>-50000000</v>
          </cell>
          <cell r="F51">
            <v>-50000000</v>
          </cell>
          <cell r="G51">
            <v>-50000000</v>
          </cell>
          <cell r="H51">
            <v>-50000000</v>
          </cell>
          <cell r="I51">
            <v>-50000000</v>
          </cell>
          <cell r="J51">
            <v>-50000000</v>
          </cell>
          <cell r="K51">
            <v>-50000000</v>
          </cell>
          <cell r="L51">
            <v>-50000000</v>
          </cell>
          <cell r="M51">
            <v>-50000000</v>
          </cell>
          <cell r="N51">
            <v>-50000000</v>
          </cell>
          <cell r="O51">
            <v>37986</v>
          </cell>
        </row>
        <row r="52">
          <cell r="A52" t="str">
            <v>AC22111</v>
          </cell>
          <cell r="B52">
            <v>-20000000</v>
          </cell>
          <cell r="C52">
            <v>-20000000</v>
          </cell>
          <cell r="D52">
            <v>-20000000</v>
          </cell>
          <cell r="E52">
            <v>-20000000</v>
          </cell>
          <cell r="F52">
            <v>-20000000</v>
          </cell>
          <cell r="G52">
            <v>-20000000</v>
          </cell>
          <cell r="H52">
            <v>-20000000</v>
          </cell>
          <cell r="I52">
            <v>-20000000</v>
          </cell>
          <cell r="J52">
            <v>-20000000</v>
          </cell>
          <cell r="K52">
            <v>-20000000</v>
          </cell>
          <cell r="L52">
            <v>-20000000</v>
          </cell>
          <cell r="M52">
            <v>-20000000</v>
          </cell>
          <cell r="N52">
            <v>-20000000</v>
          </cell>
          <cell r="O52">
            <v>37986</v>
          </cell>
        </row>
        <row r="53">
          <cell r="A53" t="str">
            <v>AC22198</v>
          </cell>
          <cell r="B53">
            <v>3188647</v>
          </cell>
          <cell r="C53">
            <v>3258305</v>
          </cell>
          <cell r="D53">
            <v>3327963</v>
          </cell>
          <cell r="E53">
            <v>3397621</v>
          </cell>
          <cell r="F53">
            <v>3467279</v>
          </cell>
          <cell r="G53">
            <v>3536937</v>
          </cell>
          <cell r="H53">
            <v>3606595</v>
          </cell>
          <cell r="I53">
            <v>3676253</v>
          </cell>
          <cell r="J53">
            <v>3745911</v>
          </cell>
          <cell r="K53">
            <v>3815569</v>
          </cell>
          <cell r="L53">
            <v>3884408</v>
          </cell>
          <cell r="M53">
            <v>3953248</v>
          </cell>
          <cell r="N53">
            <v>4022087</v>
          </cell>
          <cell r="O53">
            <v>37986</v>
          </cell>
        </row>
        <row r="54">
          <cell r="A54" t="str">
            <v>AC2219A</v>
          </cell>
          <cell r="B54">
            <v>950000</v>
          </cell>
          <cell r="C54">
            <v>950000</v>
          </cell>
          <cell r="D54">
            <v>950000</v>
          </cell>
          <cell r="E54">
            <v>950000</v>
          </cell>
          <cell r="F54">
            <v>950000</v>
          </cell>
          <cell r="G54">
            <v>950000</v>
          </cell>
          <cell r="H54">
            <v>950000</v>
          </cell>
          <cell r="I54">
            <v>950000</v>
          </cell>
          <cell r="J54">
            <v>950000</v>
          </cell>
          <cell r="K54">
            <v>950000</v>
          </cell>
          <cell r="L54">
            <v>950000</v>
          </cell>
          <cell r="M54">
            <v>950000</v>
          </cell>
          <cell r="N54">
            <v>950000</v>
          </cell>
          <cell r="O54">
            <v>37986</v>
          </cell>
        </row>
        <row r="55">
          <cell r="A55" t="str">
            <v>AC2219B</v>
          </cell>
          <cell r="B55">
            <v>-950000</v>
          </cell>
          <cell r="C55">
            <v>-950000</v>
          </cell>
          <cell r="D55">
            <v>-950000</v>
          </cell>
          <cell r="E55">
            <v>-950000</v>
          </cell>
          <cell r="F55">
            <v>-950000</v>
          </cell>
          <cell r="G55">
            <v>-950000</v>
          </cell>
          <cell r="H55">
            <v>-950000</v>
          </cell>
          <cell r="I55">
            <v>-950000</v>
          </cell>
          <cell r="J55">
            <v>-950000</v>
          </cell>
          <cell r="K55">
            <v>-950000</v>
          </cell>
          <cell r="L55">
            <v>-950000</v>
          </cell>
          <cell r="M55">
            <v>-950000</v>
          </cell>
          <cell r="N55">
            <v>-950000</v>
          </cell>
          <cell r="O55">
            <v>37986</v>
          </cell>
        </row>
        <row r="56">
          <cell r="A56" t="str">
            <v>AC2249A</v>
          </cell>
          <cell r="B56">
            <v>0</v>
          </cell>
          <cell r="C56">
            <v>0</v>
          </cell>
          <cell r="D56">
            <v>0</v>
          </cell>
          <cell r="E56">
            <v>0</v>
          </cell>
          <cell r="F56">
            <v>0</v>
          </cell>
          <cell r="G56">
            <v>0</v>
          </cell>
          <cell r="H56">
            <v>0</v>
          </cell>
          <cell r="I56">
            <v>0</v>
          </cell>
          <cell r="J56">
            <v>0</v>
          </cell>
          <cell r="K56">
            <v>0</v>
          </cell>
          <cell r="L56">
            <v>0</v>
          </cell>
          <cell r="M56">
            <v>0</v>
          </cell>
          <cell r="N56">
            <v>0</v>
          </cell>
          <cell r="O56">
            <v>37986</v>
          </cell>
        </row>
        <row r="57">
          <cell r="A57" t="str">
            <v>AC22610</v>
          </cell>
          <cell r="B57">
            <v>5500</v>
          </cell>
          <cell r="C57">
            <v>5775</v>
          </cell>
          <cell r="D57">
            <v>6050</v>
          </cell>
          <cell r="E57">
            <v>6325</v>
          </cell>
          <cell r="F57">
            <v>6600</v>
          </cell>
          <cell r="G57">
            <v>6875</v>
          </cell>
          <cell r="H57">
            <v>7150</v>
          </cell>
          <cell r="I57">
            <v>7425</v>
          </cell>
          <cell r="J57">
            <v>7700</v>
          </cell>
          <cell r="K57">
            <v>7975</v>
          </cell>
          <cell r="L57">
            <v>8250</v>
          </cell>
          <cell r="M57">
            <v>8525</v>
          </cell>
          <cell r="N57">
            <v>8800</v>
          </cell>
          <cell r="O57">
            <v>37986</v>
          </cell>
        </row>
        <row r="58">
          <cell r="A58" t="str">
            <v>AC22820</v>
          </cell>
          <cell r="B58">
            <v>-212</v>
          </cell>
          <cell r="C58">
            <v>-371</v>
          </cell>
          <cell r="D58">
            <v>-373</v>
          </cell>
          <cell r="E58">
            <v>-351</v>
          </cell>
          <cell r="F58">
            <v>-352</v>
          </cell>
          <cell r="G58">
            <v>0</v>
          </cell>
          <cell r="H58">
            <v>0</v>
          </cell>
          <cell r="I58">
            <v>0</v>
          </cell>
          <cell r="J58">
            <v>0</v>
          </cell>
          <cell r="K58">
            <v>0</v>
          </cell>
          <cell r="L58">
            <v>0</v>
          </cell>
          <cell r="M58">
            <v>0</v>
          </cell>
          <cell r="N58">
            <v>0</v>
          </cell>
          <cell r="O58">
            <v>37986</v>
          </cell>
        </row>
        <row r="59">
          <cell r="A59" t="str">
            <v>AC22823</v>
          </cell>
          <cell r="B59">
            <v>-833</v>
          </cell>
          <cell r="C59">
            <v>-900</v>
          </cell>
          <cell r="D59">
            <v>-978</v>
          </cell>
          <cell r="E59">
            <v>-997</v>
          </cell>
          <cell r="F59">
            <v>-1042</v>
          </cell>
          <cell r="G59">
            <v>0</v>
          </cell>
          <cell r="H59">
            <v>0</v>
          </cell>
          <cell r="I59">
            <v>0</v>
          </cell>
          <cell r="J59">
            <v>0</v>
          </cell>
          <cell r="K59">
            <v>0</v>
          </cell>
          <cell r="L59">
            <v>0</v>
          </cell>
          <cell r="M59">
            <v>0</v>
          </cell>
          <cell r="N59">
            <v>0</v>
          </cell>
          <cell r="O59">
            <v>37986</v>
          </cell>
        </row>
        <row r="60">
          <cell r="A60" t="str">
            <v>AC22830</v>
          </cell>
          <cell r="B60">
            <v>-556</v>
          </cell>
          <cell r="C60">
            <v>-556</v>
          </cell>
          <cell r="D60">
            <v>-496</v>
          </cell>
          <cell r="E60">
            <v>-476</v>
          </cell>
          <cell r="F60">
            <v>-586</v>
          </cell>
          <cell r="G60">
            <v>0</v>
          </cell>
          <cell r="H60">
            <v>0</v>
          </cell>
          <cell r="I60">
            <v>0</v>
          </cell>
          <cell r="J60">
            <v>0</v>
          </cell>
          <cell r="K60">
            <v>0</v>
          </cell>
          <cell r="L60">
            <v>0</v>
          </cell>
          <cell r="M60">
            <v>0</v>
          </cell>
          <cell r="N60">
            <v>0</v>
          </cell>
          <cell r="O60">
            <v>37986</v>
          </cell>
        </row>
        <row r="61">
          <cell r="A61" t="str">
            <v>AC22831</v>
          </cell>
          <cell r="B61">
            <v>-292</v>
          </cell>
          <cell r="C61">
            <v>-263</v>
          </cell>
          <cell r="D61">
            <v>-231</v>
          </cell>
          <cell r="E61">
            <v>-203</v>
          </cell>
          <cell r="F61">
            <v>-181</v>
          </cell>
          <cell r="G61">
            <v>0</v>
          </cell>
          <cell r="H61">
            <v>0</v>
          </cell>
          <cell r="I61">
            <v>0</v>
          </cell>
          <cell r="J61">
            <v>0</v>
          </cell>
          <cell r="K61">
            <v>0</v>
          </cell>
          <cell r="L61">
            <v>0</v>
          </cell>
          <cell r="M61">
            <v>0</v>
          </cell>
          <cell r="N61">
            <v>0</v>
          </cell>
          <cell r="O61">
            <v>37986</v>
          </cell>
        </row>
        <row r="62">
          <cell r="A62" t="str">
            <v>AC22837</v>
          </cell>
          <cell r="B62">
            <v>-972</v>
          </cell>
          <cell r="C62">
            <v>-971</v>
          </cell>
          <cell r="D62">
            <v>-970</v>
          </cell>
          <cell r="E62">
            <v>-990</v>
          </cell>
          <cell r="F62">
            <v>-1030</v>
          </cell>
          <cell r="G62">
            <v>0</v>
          </cell>
          <cell r="H62">
            <v>0</v>
          </cell>
          <cell r="I62">
            <v>0</v>
          </cell>
          <cell r="J62">
            <v>0</v>
          </cell>
          <cell r="K62">
            <v>0</v>
          </cell>
          <cell r="L62">
            <v>0</v>
          </cell>
          <cell r="M62">
            <v>0</v>
          </cell>
          <cell r="N62">
            <v>0</v>
          </cell>
          <cell r="O62">
            <v>37986</v>
          </cell>
        </row>
        <row r="63">
          <cell r="A63" t="str">
            <v>AC229SE</v>
          </cell>
          <cell r="B63">
            <v>-6028</v>
          </cell>
          <cell r="C63">
            <v>-4363</v>
          </cell>
          <cell r="D63">
            <v>-3766</v>
          </cell>
          <cell r="E63">
            <v>-2926</v>
          </cell>
          <cell r="F63">
            <v>-1970</v>
          </cell>
          <cell r="G63">
            <v>0</v>
          </cell>
          <cell r="H63">
            <v>0</v>
          </cell>
          <cell r="I63">
            <v>0</v>
          </cell>
          <cell r="J63">
            <v>0</v>
          </cell>
          <cell r="K63">
            <v>0</v>
          </cell>
          <cell r="L63">
            <v>0</v>
          </cell>
          <cell r="M63">
            <v>0</v>
          </cell>
          <cell r="N63">
            <v>0</v>
          </cell>
          <cell r="O63">
            <v>37986</v>
          </cell>
        </row>
        <row r="64">
          <cell r="A64" t="str">
            <v>AC23101</v>
          </cell>
          <cell r="B64">
            <v>-10000000</v>
          </cell>
          <cell r="C64">
            <v>-10000000</v>
          </cell>
          <cell r="D64">
            <v>-15000000</v>
          </cell>
          <cell r="E64">
            <v>0</v>
          </cell>
          <cell r="F64">
            <v>-10000000</v>
          </cell>
          <cell r="G64">
            <v>-10000000</v>
          </cell>
          <cell r="H64">
            <v>-10000000</v>
          </cell>
          <cell r="I64">
            <v>-10000000</v>
          </cell>
          <cell r="J64">
            <v>-10000000</v>
          </cell>
          <cell r="K64">
            <v>0</v>
          </cell>
          <cell r="L64">
            <v>0</v>
          </cell>
          <cell r="M64">
            <v>-40000000</v>
          </cell>
          <cell r="N64">
            <v>-40000000</v>
          </cell>
          <cell r="O64">
            <v>37986</v>
          </cell>
        </row>
        <row r="65">
          <cell r="A65" t="str">
            <v>AC23227</v>
          </cell>
          <cell r="B65">
            <v>-150</v>
          </cell>
          <cell r="C65">
            <v>-150</v>
          </cell>
          <cell r="D65">
            <v>-150</v>
          </cell>
          <cell r="E65">
            <v>-210</v>
          </cell>
          <cell r="F65">
            <v>-210</v>
          </cell>
          <cell r="G65">
            <v>0</v>
          </cell>
          <cell r="H65">
            <v>0</v>
          </cell>
          <cell r="I65">
            <v>0</v>
          </cell>
          <cell r="J65">
            <v>0</v>
          </cell>
          <cell r="K65">
            <v>0</v>
          </cell>
          <cell r="L65">
            <v>0</v>
          </cell>
          <cell r="M65">
            <v>0</v>
          </cell>
          <cell r="N65">
            <v>0</v>
          </cell>
          <cell r="O65">
            <v>37986</v>
          </cell>
        </row>
        <row r="66">
          <cell r="A66" t="str">
            <v>AC23399</v>
          </cell>
          <cell r="B66">
            <v>0</v>
          </cell>
          <cell r="C66">
            <v>0</v>
          </cell>
          <cell r="D66">
            <v>-46300000</v>
          </cell>
          <cell r="E66">
            <v>-52900000</v>
          </cell>
          <cell r="F66">
            <v>-35900000</v>
          </cell>
          <cell r="G66">
            <v>-38000000</v>
          </cell>
          <cell r="H66">
            <v>-39600000</v>
          </cell>
          <cell r="I66">
            <v>-49600000</v>
          </cell>
          <cell r="J66">
            <v>-59700000</v>
          </cell>
          <cell r="K66">
            <v>-66000000</v>
          </cell>
          <cell r="L66">
            <v>-65700000</v>
          </cell>
          <cell r="M66">
            <v>-19800000</v>
          </cell>
          <cell r="N66">
            <v>-26000000</v>
          </cell>
          <cell r="O66">
            <v>37986</v>
          </cell>
        </row>
        <row r="67">
          <cell r="A67" t="str">
            <v>AC235</v>
          </cell>
          <cell r="B67">
            <v>-1348</v>
          </cell>
          <cell r="C67">
            <v>-1172</v>
          </cell>
          <cell r="D67">
            <v>-1054</v>
          </cell>
          <cell r="E67">
            <v>-917</v>
          </cell>
          <cell r="F67">
            <v>-676</v>
          </cell>
          <cell r="G67">
            <v>0</v>
          </cell>
          <cell r="H67">
            <v>0</v>
          </cell>
          <cell r="I67">
            <v>0</v>
          </cell>
          <cell r="J67">
            <v>0</v>
          </cell>
          <cell r="K67">
            <v>0</v>
          </cell>
          <cell r="L67">
            <v>0</v>
          </cell>
          <cell r="M67">
            <v>0</v>
          </cell>
          <cell r="N67">
            <v>0</v>
          </cell>
          <cell r="O67">
            <v>37986</v>
          </cell>
        </row>
        <row r="68">
          <cell r="A68" t="str">
            <v>AC23704</v>
          </cell>
          <cell r="B68">
            <v>-258333</v>
          </cell>
          <cell r="C68">
            <v>-258333</v>
          </cell>
          <cell r="D68">
            <v>-258333</v>
          </cell>
          <cell r="E68">
            <v>-258333</v>
          </cell>
          <cell r="F68">
            <v>-258333</v>
          </cell>
          <cell r="G68">
            <v>-258333</v>
          </cell>
          <cell r="H68">
            <v>-258333</v>
          </cell>
          <cell r="I68">
            <v>-258333</v>
          </cell>
          <cell r="J68">
            <v>-258333</v>
          </cell>
          <cell r="K68">
            <v>-258333</v>
          </cell>
          <cell r="L68">
            <v>-258333</v>
          </cell>
          <cell r="M68">
            <v>-258333</v>
          </cell>
          <cell r="N68">
            <v>0</v>
          </cell>
          <cell r="O68">
            <v>37986</v>
          </cell>
        </row>
        <row r="69">
          <cell r="A69" t="str">
            <v>AC23705</v>
          </cell>
          <cell r="B69">
            <v>-127553</v>
          </cell>
          <cell r="C69">
            <v>-127553</v>
          </cell>
          <cell r="D69">
            <v>-127553</v>
          </cell>
          <cell r="E69">
            <v>-135525</v>
          </cell>
          <cell r="F69">
            <v>-135525</v>
          </cell>
          <cell r="G69">
            <v>-135525</v>
          </cell>
          <cell r="H69">
            <v>-135525</v>
          </cell>
          <cell r="I69">
            <v>-135525</v>
          </cell>
          <cell r="J69">
            <v>-135525</v>
          </cell>
          <cell r="K69">
            <v>-135525</v>
          </cell>
          <cell r="L69">
            <v>-135525</v>
          </cell>
          <cell r="M69">
            <v>-135525</v>
          </cell>
          <cell r="N69">
            <v>0</v>
          </cell>
          <cell r="O69">
            <v>37986</v>
          </cell>
        </row>
        <row r="70">
          <cell r="A70" t="str">
            <v>AC23707</v>
          </cell>
          <cell r="B70">
            <v>-141333</v>
          </cell>
          <cell r="C70">
            <v>-141333</v>
          </cell>
          <cell r="D70">
            <v>-141333</v>
          </cell>
          <cell r="E70">
            <v>-141333</v>
          </cell>
          <cell r="F70">
            <v>-141333</v>
          </cell>
          <cell r="G70">
            <v>-141333</v>
          </cell>
          <cell r="H70">
            <v>-141333</v>
          </cell>
          <cell r="I70">
            <v>-141333</v>
          </cell>
          <cell r="J70">
            <v>-141333</v>
          </cell>
          <cell r="K70">
            <v>-141333</v>
          </cell>
          <cell r="L70">
            <v>-141333</v>
          </cell>
          <cell r="M70">
            <v>-141333</v>
          </cell>
          <cell r="N70">
            <v>0</v>
          </cell>
          <cell r="O70">
            <v>37986</v>
          </cell>
        </row>
        <row r="71">
          <cell r="A71" t="str">
            <v>AC23710</v>
          </cell>
          <cell r="B71">
            <v>-179750</v>
          </cell>
          <cell r="C71">
            <v>-179750</v>
          </cell>
          <cell r="D71">
            <v>-179750</v>
          </cell>
          <cell r="E71">
            <v>-179750</v>
          </cell>
          <cell r="F71">
            <v>-179750</v>
          </cell>
          <cell r="G71">
            <v>-179750</v>
          </cell>
          <cell r="H71">
            <v>-179750</v>
          </cell>
          <cell r="I71">
            <v>-179750</v>
          </cell>
          <cell r="J71">
            <v>-179750</v>
          </cell>
          <cell r="K71">
            <v>-179750</v>
          </cell>
          <cell r="L71">
            <v>-179750</v>
          </cell>
          <cell r="M71">
            <v>-179750</v>
          </cell>
          <cell r="N71">
            <v>0</v>
          </cell>
          <cell r="O71">
            <v>37986</v>
          </cell>
        </row>
        <row r="72">
          <cell r="A72" t="str">
            <v>AC23718</v>
          </cell>
          <cell r="B72">
            <v>-143833</v>
          </cell>
          <cell r="C72">
            <v>-143833</v>
          </cell>
          <cell r="D72">
            <v>-143833</v>
          </cell>
          <cell r="E72">
            <v>-143833</v>
          </cell>
          <cell r="F72">
            <v>-143833</v>
          </cell>
          <cell r="G72">
            <v>-143833</v>
          </cell>
          <cell r="H72">
            <v>-143833</v>
          </cell>
          <cell r="I72">
            <v>-143833</v>
          </cell>
          <cell r="J72">
            <v>-143833</v>
          </cell>
          <cell r="K72">
            <v>-143833</v>
          </cell>
          <cell r="L72">
            <v>-143833</v>
          </cell>
          <cell r="M72">
            <v>-143833</v>
          </cell>
          <cell r="N72">
            <v>0</v>
          </cell>
          <cell r="O72">
            <v>37986</v>
          </cell>
        </row>
        <row r="73">
          <cell r="A73" t="str">
            <v>AC23719</v>
          </cell>
          <cell r="B73">
            <v>-112500</v>
          </cell>
          <cell r="C73">
            <v>-112500</v>
          </cell>
          <cell r="D73">
            <v>-112500</v>
          </cell>
          <cell r="E73">
            <v>-112500</v>
          </cell>
          <cell r="F73">
            <v>-112500</v>
          </cell>
          <cell r="G73">
            <v>-112500</v>
          </cell>
          <cell r="H73">
            <v>-112500</v>
          </cell>
          <cell r="I73">
            <v>-112500</v>
          </cell>
          <cell r="J73">
            <v>-112500</v>
          </cell>
          <cell r="K73">
            <v>-112500</v>
          </cell>
          <cell r="L73">
            <v>-112500</v>
          </cell>
          <cell r="M73">
            <v>-112500</v>
          </cell>
          <cell r="N73">
            <v>0</v>
          </cell>
          <cell r="O73">
            <v>37986</v>
          </cell>
        </row>
        <row r="74">
          <cell r="A74" t="str">
            <v>AC24203</v>
          </cell>
          <cell r="B74">
            <v>0</v>
          </cell>
          <cell r="C74">
            <v>0</v>
          </cell>
          <cell r="D74">
            <v>0</v>
          </cell>
          <cell r="E74">
            <v>0</v>
          </cell>
          <cell r="F74">
            <v>0</v>
          </cell>
          <cell r="G74">
            <v>0</v>
          </cell>
          <cell r="H74">
            <v>0</v>
          </cell>
          <cell r="I74">
            <v>0</v>
          </cell>
          <cell r="J74">
            <v>0</v>
          </cell>
          <cell r="K74">
            <v>0</v>
          </cell>
          <cell r="L74">
            <v>0</v>
          </cell>
          <cell r="M74">
            <v>0</v>
          </cell>
          <cell r="N74">
            <v>0</v>
          </cell>
          <cell r="O74">
            <v>37986</v>
          </cell>
        </row>
        <row r="75">
          <cell r="A75" t="str">
            <v>AC252</v>
          </cell>
          <cell r="B75">
            <v>0</v>
          </cell>
          <cell r="C75">
            <v>0</v>
          </cell>
          <cell r="D75">
            <v>0</v>
          </cell>
          <cell r="E75">
            <v>0</v>
          </cell>
          <cell r="F75">
            <v>-236</v>
          </cell>
          <cell r="G75">
            <v>0</v>
          </cell>
          <cell r="H75">
            <v>0</v>
          </cell>
          <cell r="I75">
            <v>0</v>
          </cell>
          <cell r="J75">
            <v>0</v>
          </cell>
          <cell r="K75">
            <v>0</v>
          </cell>
          <cell r="L75">
            <v>0</v>
          </cell>
          <cell r="M75">
            <v>0</v>
          </cell>
          <cell r="N75">
            <v>0</v>
          </cell>
          <cell r="O75">
            <v>37986</v>
          </cell>
        </row>
        <row r="76">
          <cell r="A76" t="str">
            <v>AC254DK</v>
          </cell>
          <cell r="B76">
            <v>3293</v>
          </cell>
          <cell r="C76">
            <v>3041</v>
          </cell>
          <cell r="D76">
            <v>3046</v>
          </cell>
          <cell r="E76">
            <v>-2250</v>
          </cell>
          <cell r="F76">
            <v>-3152</v>
          </cell>
          <cell r="G76">
            <v>0</v>
          </cell>
          <cell r="H76">
            <v>0</v>
          </cell>
          <cell r="I76">
            <v>0</v>
          </cell>
          <cell r="J76">
            <v>0</v>
          </cell>
          <cell r="K76">
            <v>0</v>
          </cell>
          <cell r="L76">
            <v>0</v>
          </cell>
          <cell r="M76">
            <v>0</v>
          </cell>
          <cell r="N76">
            <v>0</v>
          </cell>
          <cell r="O76">
            <v>37986</v>
          </cell>
        </row>
        <row r="77">
          <cell r="A77" t="str">
            <v>AC282</v>
          </cell>
          <cell r="B77">
            <v>-82357</v>
          </cell>
          <cell r="C77">
            <v>-84048</v>
          </cell>
          <cell r="D77">
            <v>-79615</v>
          </cell>
          <cell r="E77">
            <v>-77014</v>
          </cell>
          <cell r="F77">
            <v>-68270</v>
          </cell>
          <cell r="G77">
            <v>0</v>
          </cell>
          <cell r="H77">
            <v>0</v>
          </cell>
          <cell r="I77">
            <v>0</v>
          </cell>
          <cell r="J77">
            <v>0</v>
          </cell>
          <cell r="K77">
            <v>0</v>
          </cell>
          <cell r="L77">
            <v>0</v>
          </cell>
          <cell r="M77">
            <v>0</v>
          </cell>
          <cell r="N77">
            <v>0</v>
          </cell>
          <cell r="O77">
            <v>37986</v>
          </cell>
        </row>
        <row r="78">
          <cell r="A78" t="str">
            <v>AC282DK</v>
          </cell>
          <cell r="B78">
            <v>-6789</v>
          </cell>
          <cell r="C78">
            <v>-9039</v>
          </cell>
          <cell r="D78">
            <v>-8326</v>
          </cell>
          <cell r="E78">
            <v>-7611</v>
          </cell>
          <cell r="F78">
            <v>-1319</v>
          </cell>
          <cell r="G78">
            <v>0</v>
          </cell>
          <cell r="H78">
            <v>0</v>
          </cell>
          <cell r="I78">
            <v>0</v>
          </cell>
          <cell r="J78">
            <v>0</v>
          </cell>
          <cell r="K78">
            <v>0</v>
          </cell>
          <cell r="L78">
            <v>0</v>
          </cell>
          <cell r="M78">
            <v>0</v>
          </cell>
          <cell r="N78">
            <v>0</v>
          </cell>
          <cell r="O78">
            <v>37986</v>
          </cell>
        </row>
        <row r="79">
          <cell r="A79" t="str">
            <v>AC283DG</v>
          </cell>
          <cell r="B79">
            <v>-2816</v>
          </cell>
          <cell r="C79">
            <v>-4229</v>
          </cell>
          <cell r="D79">
            <v>-3503</v>
          </cell>
          <cell r="E79">
            <v>-3554</v>
          </cell>
          <cell r="F79">
            <v>638</v>
          </cell>
          <cell r="G79">
            <v>0</v>
          </cell>
          <cell r="H79">
            <v>0</v>
          </cell>
          <cell r="I79">
            <v>0</v>
          </cell>
          <cell r="J79">
            <v>0</v>
          </cell>
          <cell r="K79">
            <v>0</v>
          </cell>
          <cell r="L79">
            <v>0</v>
          </cell>
          <cell r="M79">
            <v>0</v>
          </cell>
          <cell r="N79">
            <v>0</v>
          </cell>
          <cell r="O79">
            <v>37986</v>
          </cell>
        </row>
        <row r="80">
          <cell r="A80" t="str">
            <v>AC283DK</v>
          </cell>
          <cell r="B80">
            <v>-2159</v>
          </cell>
          <cell r="C80">
            <v>-1955</v>
          </cell>
          <cell r="D80">
            <v>-1617</v>
          </cell>
          <cell r="E80">
            <v>-2406</v>
          </cell>
          <cell r="F80">
            <v>-2375</v>
          </cell>
          <cell r="G80">
            <v>0</v>
          </cell>
          <cell r="H80">
            <v>0</v>
          </cell>
          <cell r="I80">
            <v>0</v>
          </cell>
          <cell r="J80">
            <v>0</v>
          </cell>
          <cell r="K80">
            <v>0</v>
          </cell>
          <cell r="L80">
            <v>0</v>
          </cell>
          <cell r="M80">
            <v>0</v>
          </cell>
          <cell r="N80">
            <v>0</v>
          </cell>
          <cell r="O80">
            <v>37986</v>
          </cell>
        </row>
        <row r="81">
          <cell r="A81" t="str">
            <v>AC400</v>
          </cell>
          <cell r="B81">
            <v>-355540018</v>
          </cell>
          <cell r="C81">
            <v>0</v>
          </cell>
          <cell r="D81">
            <v>0</v>
          </cell>
          <cell r="E81">
            <v>0</v>
          </cell>
          <cell r="F81">
            <v>0</v>
          </cell>
          <cell r="G81">
            <v>0</v>
          </cell>
          <cell r="H81">
            <v>0</v>
          </cell>
          <cell r="I81">
            <v>0</v>
          </cell>
          <cell r="J81">
            <v>0</v>
          </cell>
          <cell r="K81">
            <v>0</v>
          </cell>
          <cell r="L81">
            <v>0</v>
          </cell>
          <cell r="M81">
            <v>0</v>
          </cell>
          <cell r="N81">
            <v>0</v>
          </cell>
          <cell r="O81">
            <v>37986</v>
          </cell>
        </row>
        <row r="82">
          <cell r="A82" t="str">
            <v>AC41121</v>
          </cell>
          <cell r="B82">
            <v>-515362</v>
          </cell>
          <cell r="C82">
            <v>0</v>
          </cell>
          <cell r="D82">
            <v>0</v>
          </cell>
          <cell r="E82">
            <v>0</v>
          </cell>
          <cell r="F82">
            <v>0</v>
          </cell>
          <cell r="G82">
            <v>0</v>
          </cell>
          <cell r="H82">
            <v>0</v>
          </cell>
          <cell r="I82">
            <v>0</v>
          </cell>
          <cell r="J82">
            <v>0</v>
          </cell>
          <cell r="K82">
            <v>0</v>
          </cell>
          <cell r="L82">
            <v>0</v>
          </cell>
          <cell r="M82">
            <v>0</v>
          </cell>
          <cell r="N82">
            <v>0</v>
          </cell>
          <cell r="O82">
            <v>37986</v>
          </cell>
        </row>
        <row r="83">
          <cell r="A83" t="str">
            <v>AC42700</v>
          </cell>
          <cell r="B83">
            <v>963303</v>
          </cell>
          <cell r="C83">
            <v>963303</v>
          </cell>
          <cell r="D83">
            <v>971275</v>
          </cell>
          <cell r="E83">
            <v>971275</v>
          </cell>
          <cell r="F83">
            <v>971275</v>
          </cell>
          <cell r="G83">
            <v>971275</v>
          </cell>
          <cell r="H83">
            <v>971275</v>
          </cell>
          <cell r="I83">
            <v>971275</v>
          </cell>
          <cell r="J83">
            <v>971275</v>
          </cell>
          <cell r="K83">
            <v>971275</v>
          </cell>
          <cell r="L83">
            <v>971275</v>
          </cell>
          <cell r="M83">
            <v>971275</v>
          </cell>
          <cell r="N83">
            <v>971275</v>
          </cell>
          <cell r="O83">
            <v>37986</v>
          </cell>
        </row>
        <row r="84">
          <cell r="A84" t="str">
            <v>AC43000</v>
          </cell>
          <cell r="B84">
            <v>54392</v>
          </cell>
          <cell r="C84">
            <v>51210</v>
          </cell>
          <cell r="D84">
            <v>39951</v>
          </cell>
          <cell r="E84">
            <v>40336</v>
          </cell>
          <cell r="F84">
            <v>15325</v>
          </cell>
          <cell r="G84">
            <v>31477</v>
          </cell>
          <cell r="H84">
            <v>44455</v>
          </cell>
          <cell r="I84">
            <v>48659</v>
          </cell>
          <cell r="J84">
            <v>57811</v>
          </cell>
          <cell r="K84">
            <v>68353</v>
          </cell>
          <cell r="L84">
            <v>57361</v>
          </cell>
          <cell r="M84">
            <v>27180</v>
          </cell>
          <cell r="N84">
            <v>31008</v>
          </cell>
          <cell r="O84">
            <v>37986</v>
          </cell>
        </row>
        <row r="85">
          <cell r="A85" t="str">
            <v>AC43101</v>
          </cell>
          <cell r="B85">
            <v>14715</v>
          </cell>
          <cell r="C85">
            <v>18332</v>
          </cell>
          <cell r="D85">
            <v>7125</v>
          </cell>
          <cell r="E85">
            <v>4781</v>
          </cell>
          <cell r="F85">
            <v>16469</v>
          </cell>
          <cell r="G85">
            <v>16094</v>
          </cell>
          <cell r="H85">
            <v>17007</v>
          </cell>
          <cell r="I85">
            <v>15526</v>
          </cell>
          <cell r="J85">
            <v>11904</v>
          </cell>
          <cell r="K85">
            <v>0</v>
          </cell>
          <cell r="L85">
            <v>10354</v>
          </cell>
          <cell r="M85">
            <v>91813</v>
          </cell>
          <cell r="N85">
            <v>88278</v>
          </cell>
          <cell r="O85">
            <v>37986</v>
          </cell>
        </row>
        <row r="86">
          <cell r="A86" t="str">
            <v>AC43103</v>
          </cell>
          <cell r="B86">
            <v>27485</v>
          </cell>
          <cell r="C86">
            <v>30866</v>
          </cell>
          <cell r="D86">
            <v>30866</v>
          </cell>
          <cell r="E86">
            <v>34859</v>
          </cell>
          <cell r="F86">
            <v>28869</v>
          </cell>
          <cell r="G86">
            <v>28869</v>
          </cell>
          <cell r="H86">
            <v>27592</v>
          </cell>
          <cell r="I86">
            <v>29508</v>
          </cell>
          <cell r="J86">
            <v>29508</v>
          </cell>
          <cell r="K86">
            <v>12402</v>
          </cell>
          <cell r="L86">
            <v>45987</v>
          </cell>
          <cell r="M86">
            <v>10510</v>
          </cell>
          <cell r="N86">
            <v>14940</v>
          </cell>
          <cell r="O86">
            <v>37986</v>
          </cell>
        </row>
        <row r="87">
          <cell r="A87" t="str">
            <v>AC43105</v>
          </cell>
          <cell r="B87">
            <v>1686</v>
          </cell>
          <cell r="C87">
            <v>1609</v>
          </cell>
          <cell r="D87">
            <v>1558</v>
          </cell>
          <cell r="E87">
            <v>1469</v>
          </cell>
          <cell r="F87">
            <v>1401</v>
          </cell>
          <cell r="G87">
            <v>1344</v>
          </cell>
          <cell r="H87">
            <v>1322</v>
          </cell>
          <cell r="I87">
            <v>1274</v>
          </cell>
          <cell r="J87">
            <v>1204</v>
          </cell>
          <cell r="K87">
            <v>-4214</v>
          </cell>
          <cell r="L87">
            <v>1701</v>
          </cell>
          <cell r="M87">
            <v>1558</v>
          </cell>
          <cell r="N87">
            <v>1358</v>
          </cell>
          <cell r="O87">
            <v>37986</v>
          </cell>
        </row>
        <row r="88">
          <cell r="A88" t="str">
            <v>AC43198</v>
          </cell>
          <cell r="B88">
            <v>0</v>
          </cell>
          <cell r="C88">
            <v>10907</v>
          </cell>
          <cell r="D88">
            <v>29105</v>
          </cell>
          <cell r="E88">
            <v>50099</v>
          </cell>
          <cell r="F88">
            <v>40193</v>
          </cell>
          <cell r="G88">
            <v>22579</v>
          </cell>
          <cell r="H88">
            <v>39674</v>
          </cell>
          <cell r="I88">
            <v>33381</v>
          </cell>
          <cell r="J88">
            <v>-249617</v>
          </cell>
          <cell r="K88">
            <v>86524</v>
          </cell>
          <cell r="L88">
            <v>39983</v>
          </cell>
          <cell r="M88">
            <v>17714</v>
          </cell>
          <cell r="N88">
            <v>7652</v>
          </cell>
          <cell r="O88">
            <v>37986</v>
          </cell>
        </row>
        <row r="89">
          <cell r="A89" t="str">
            <v>AC43199</v>
          </cell>
          <cell r="B89">
            <v>1090</v>
          </cell>
          <cell r="C89">
            <v>0</v>
          </cell>
          <cell r="D89">
            <v>-548</v>
          </cell>
          <cell r="E89">
            <v>718</v>
          </cell>
          <cell r="F89">
            <v>4293</v>
          </cell>
          <cell r="G89">
            <v>0</v>
          </cell>
          <cell r="H89">
            <v>846</v>
          </cell>
          <cell r="I89">
            <v>0</v>
          </cell>
          <cell r="J89">
            <v>94</v>
          </cell>
          <cell r="K89">
            <v>6562</v>
          </cell>
          <cell r="L89">
            <v>18047</v>
          </cell>
          <cell r="M89">
            <v>18052</v>
          </cell>
          <cell r="N89">
            <v>19699</v>
          </cell>
          <cell r="O89">
            <v>37986</v>
          </cell>
        </row>
        <row r="90">
          <cell r="A90" t="str">
            <v>ALLWROE</v>
          </cell>
          <cell r="B90">
            <v>11</v>
          </cell>
          <cell r="C90">
            <v>11</v>
          </cell>
          <cell r="D90">
            <v>11</v>
          </cell>
          <cell r="E90">
            <v>11</v>
          </cell>
          <cell r="F90">
            <v>11</v>
          </cell>
          <cell r="G90">
            <v>0</v>
          </cell>
          <cell r="H90">
            <v>0</v>
          </cell>
          <cell r="I90">
            <v>0</v>
          </cell>
          <cell r="J90">
            <v>0</v>
          </cell>
          <cell r="K90">
            <v>0</v>
          </cell>
          <cell r="L90">
            <v>0</v>
          </cell>
          <cell r="M90">
            <v>0</v>
          </cell>
          <cell r="N90">
            <v>0</v>
          </cell>
          <cell r="O90">
            <v>37986</v>
          </cell>
        </row>
        <row r="91">
          <cell r="A91" t="str">
            <v>CALCROE</v>
          </cell>
          <cell r="B91">
            <v>0</v>
          </cell>
          <cell r="C91">
            <v>0</v>
          </cell>
          <cell r="D91">
            <v>11.35658207047654</v>
          </cell>
          <cell r="E91">
            <v>0</v>
          </cell>
          <cell r="F91">
            <v>11.417244796828545</v>
          </cell>
          <cell r="G91">
            <v>0</v>
          </cell>
          <cell r="H91">
            <v>0</v>
          </cell>
          <cell r="I91">
            <v>0</v>
          </cell>
          <cell r="J91">
            <v>0</v>
          </cell>
          <cell r="K91">
            <v>0</v>
          </cell>
          <cell r="L91">
            <v>0</v>
          </cell>
          <cell r="M91">
            <v>0</v>
          </cell>
          <cell r="N91">
            <v>0</v>
          </cell>
          <cell r="O91">
            <v>37986</v>
          </cell>
        </row>
        <row r="92">
          <cell r="A92" t="str">
            <v>EFFTXRT</v>
          </cell>
          <cell r="B92">
            <v>40.85</v>
          </cell>
          <cell r="C92">
            <v>40.85</v>
          </cell>
          <cell r="D92">
            <v>40.85</v>
          </cell>
          <cell r="E92">
            <v>40.85</v>
          </cell>
          <cell r="F92">
            <v>39.875</v>
          </cell>
          <cell r="G92">
            <v>0</v>
          </cell>
          <cell r="H92">
            <v>0</v>
          </cell>
          <cell r="I92">
            <v>0</v>
          </cell>
          <cell r="J92">
            <v>0</v>
          </cell>
          <cell r="K92">
            <v>0</v>
          </cell>
          <cell r="L92">
            <v>0</v>
          </cell>
          <cell r="M92">
            <v>0</v>
          </cell>
          <cell r="N92">
            <v>0</v>
          </cell>
          <cell r="O92">
            <v>37986</v>
          </cell>
        </row>
        <row r="93">
          <cell r="A93" t="str">
            <v>GWADJ</v>
          </cell>
          <cell r="B93">
            <v>0</v>
          </cell>
          <cell r="C93">
            <v>0</v>
          </cell>
          <cell r="D93">
            <v>0</v>
          </cell>
          <cell r="E93">
            <v>0</v>
          </cell>
          <cell r="F93">
            <v>0</v>
          </cell>
          <cell r="G93">
            <v>0</v>
          </cell>
          <cell r="H93">
            <v>0</v>
          </cell>
          <cell r="I93">
            <v>0</v>
          </cell>
          <cell r="J93">
            <v>0</v>
          </cell>
          <cell r="K93">
            <v>0</v>
          </cell>
          <cell r="L93">
            <v>0</v>
          </cell>
          <cell r="M93">
            <v>0</v>
          </cell>
          <cell r="N93">
            <v>0</v>
          </cell>
          <cell r="O93">
            <v>37986</v>
          </cell>
        </row>
        <row r="94">
          <cell r="A94" t="str">
            <v>IS1000</v>
          </cell>
          <cell r="B94">
            <v>22229</v>
          </cell>
          <cell r="C94">
            <v>0</v>
          </cell>
          <cell r="D94">
            <v>0</v>
          </cell>
          <cell r="E94">
            <v>0</v>
          </cell>
          <cell r="F94">
            <v>0</v>
          </cell>
          <cell r="G94">
            <v>0</v>
          </cell>
          <cell r="H94">
            <v>0</v>
          </cell>
          <cell r="I94">
            <v>0</v>
          </cell>
          <cell r="J94">
            <v>0</v>
          </cell>
          <cell r="K94">
            <v>0</v>
          </cell>
          <cell r="L94">
            <v>0</v>
          </cell>
          <cell r="M94">
            <v>0</v>
          </cell>
          <cell r="N94">
            <v>0</v>
          </cell>
          <cell r="O94">
            <v>37986</v>
          </cell>
        </row>
        <row r="95">
          <cell r="A95" t="str">
            <v>IS1200</v>
          </cell>
          <cell r="B95">
            <v>880</v>
          </cell>
          <cell r="C95">
            <v>0</v>
          </cell>
          <cell r="D95">
            <v>0</v>
          </cell>
          <cell r="E95">
            <v>0</v>
          </cell>
          <cell r="F95">
            <v>0</v>
          </cell>
          <cell r="G95">
            <v>0</v>
          </cell>
          <cell r="H95">
            <v>0</v>
          </cell>
          <cell r="I95">
            <v>0</v>
          </cell>
          <cell r="J95">
            <v>0</v>
          </cell>
          <cell r="K95">
            <v>0</v>
          </cell>
          <cell r="L95">
            <v>0</v>
          </cell>
          <cell r="M95">
            <v>0</v>
          </cell>
          <cell r="N95">
            <v>0</v>
          </cell>
          <cell r="O95">
            <v>37986</v>
          </cell>
        </row>
        <row r="96">
          <cell r="A96" t="str">
            <v>IS1400</v>
          </cell>
          <cell r="B96">
            <v>-3347</v>
          </cell>
          <cell r="C96">
            <v>0</v>
          </cell>
          <cell r="D96">
            <v>0</v>
          </cell>
          <cell r="E96">
            <v>0</v>
          </cell>
          <cell r="F96">
            <v>0</v>
          </cell>
          <cell r="G96">
            <v>0</v>
          </cell>
          <cell r="H96">
            <v>0</v>
          </cell>
          <cell r="I96">
            <v>0</v>
          </cell>
          <cell r="J96">
            <v>0</v>
          </cell>
          <cell r="K96">
            <v>0</v>
          </cell>
          <cell r="L96">
            <v>0</v>
          </cell>
          <cell r="M96">
            <v>0</v>
          </cell>
          <cell r="N96">
            <v>0</v>
          </cell>
          <cell r="O96">
            <v>37986</v>
          </cell>
        </row>
        <row r="97">
          <cell r="A97" t="str">
            <v>IS1500</v>
          </cell>
          <cell r="B97">
            <v>15637</v>
          </cell>
          <cell r="C97">
            <v>0</v>
          </cell>
          <cell r="D97">
            <v>0</v>
          </cell>
          <cell r="E97">
            <v>0</v>
          </cell>
          <cell r="F97">
            <v>0</v>
          </cell>
          <cell r="G97">
            <v>0</v>
          </cell>
          <cell r="H97">
            <v>0</v>
          </cell>
          <cell r="I97">
            <v>0</v>
          </cell>
          <cell r="J97">
            <v>0</v>
          </cell>
          <cell r="K97">
            <v>0</v>
          </cell>
          <cell r="L97">
            <v>0</v>
          </cell>
          <cell r="M97">
            <v>0</v>
          </cell>
          <cell r="N97">
            <v>0</v>
          </cell>
          <cell r="O97">
            <v>37986</v>
          </cell>
        </row>
        <row r="98">
          <cell r="A98" t="str">
            <v>IS1600</v>
          </cell>
          <cell r="B98">
            <v>-4247</v>
          </cell>
          <cell r="C98">
            <v>0</v>
          </cell>
          <cell r="D98">
            <v>0</v>
          </cell>
          <cell r="E98">
            <v>0</v>
          </cell>
          <cell r="F98">
            <v>0</v>
          </cell>
          <cell r="G98">
            <v>0</v>
          </cell>
          <cell r="H98">
            <v>0</v>
          </cell>
          <cell r="I98">
            <v>0</v>
          </cell>
          <cell r="J98">
            <v>0</v>
          </cell>
          <cell r="K98">
            <v>0</v>
          </cell>
          <cell r="L98">
            <v>0</v>
          </cell>
          <cell r="M98">
            <v>0</v>
          </cell>
          <cell r="N98">
            <v>0</v>
          </cell>
          <cell r="O98">
            <v>37986</v>
          </cell>
        </row>
        <row r="99">
          <cell r="A99" t="str">
            <v>IS1700</v>
          </cell>
          <cell r="B99">
            <v>-377</v>
          </cell>
          <cell r="C99">
            <v>0</v>
          </cell>
          <cell r="D99">
            <v>0</v>
          </cell>
          <cell r="E99">
            <v>0</v>
          </cell>
          <cell r="F99">
            <v>0</v>
          </cell>
          <cell r="G99">
            <v>0</v>
          </cell>
          <cell r="H99">
            <v>0</v>
          </cell>
          <cell r="I99">
            <v>0</v>
          </cell>
          <cell r="J99">
            <v>0</v>
          </cell>
          <cell r="K99">
            <v>0</v>
          </cell>
          <cell r="L99">
            <v>0</v>
          </cell>
          <cell r="M99">
            <v>0</v>
          </cell>
          <cell r="N99">
            <v>0</v>
          </cell>
          <cell r="O99">
            <v>37986</v>
          </cell>
        </row>
        <row r="100">
          <cell r="A100" t="str">
            <v>IS1800</v>
          </cell>
          <cell r="B100">
            <v>16042</v>
          </cell>
          <cell r="C100">
            <v>0</v>
          </cell>
          <cell r="D100">
            <v>0</v>
          </cell>
          <cell r="E100">
            <v>0</v>
          </cell>
          <cell r="F100">
            <v>0</v>
          </cell>
          <cell r="G100">
            <v>0</v>
          </cell>
          <cell r="H100">
            <v>0</v>
          </cell>
          <cell r="I100">
            <v>0</v>
          </cell>
          <cell r="J100">
            <v>0</v>
          </cell>
          <cell r="K100">
            <v>0</v>
          </cell>
          <cell r="L100">
            <v>0</v>
          </cell>
          <cell r="M100">
            <v>0</v>
          </cell>
          <cell r="N100">
            <v>0</v>
          </cell>
          <cell r="O100">
            <v>37986</v>
          </cell>
        </row>
        <row r="101">
          <cell r="A101" t="str">
            <v>IS1900</v>
          </cell>
          <cell r="B101">
            <v>8350</v>
          </cell>
          <cell r="C101">
            <v>0</v>
          </cell>
          <cell r="D101">
            <v>0</v>
          </cell>
          <cell r="E101">
            <v>0</v>
          </cell>
          <cell r="F101">
            <v>0</v>
          </cell>
          <cell r="G101">
            <v>0</v>
          </cell>
          <cell r="H101">
            <v>0</v>
          </cell>
          <cell r="I101">
            <v>0</v>
          </cell>
          <cell r="J101">
            <v>0</v>
          </cell>
          <cell r="K101">
            <v>0</v>
          </cell>
          <cell r="L101">
            <v>0</v>
          </cell>
          <cell r="M101">
            <v>0</v>
          </cell>
          <cell r="N101">
            <v>0</v>
          </cell>
          <cell r="O101">
            <v>37986</v>
          </cell>
        </row>
        <row r="102">
          <cell r="A102" t="str">
            <v>IS2000</v>
          </cell>
          <cell r="B102">
            <v>-515</v>
          </cell>
          <cell r="C102">
            <v>0</v>
          </cell>
          <cell r="D102">
            <v>0</v>
          </cell>
          <cell r="E102">
            <v>0</v>
          </cell>
          <cell r="F102">
            <v>0</v>
          </cell>
          <cell r="G102">
            <v>0</v>
          </cell>
          <cell r="H102">
            <v>0</v>
          </cell>
          <cell r="I102">
            <v>0</v>
          </cell>
          <cell r="J102">
            <v>0</v>
          </cell>
          <cell r="K102">
            <v>0</v>
          </cell>
          <cell r="L102">
            <v>0</v>
          </cell>
          <cell r="M102">
            <v>0</v>
          </cell>
          <cell r="N102">
            <v>0</v>
          </cell>
          <cell r="O102">
            <v>37986</v>
          </cell>
        </row>
        <row r="103">
          <cell r="A103" t="str">
            <v>IS2100</v>
          </cell>
          <cell r="B103">
            <v>327700</v>
          </cell>
          <cell r="C103">
            <v>0</v>
          </cell>
          <cell r="D103">
            <v>0</v>
          </cell>
          <cell r="E103">
            <v>0</v>
          </cell>
          <cell r="F103">
            <v>0</v>
          </cell>
          <cell r="G103">
            <v>0</v>
          </cell>
          <cell r="H103">
            <v>0</v>
          </cell>
          <cell r="I103">
            <v>0</v>
          </cell>
          <cell r="J103">
            <v>0</v>
          </cell>
          <cell r="K103">
            <v>0</v>
          </cell>
          <cell r="L103">
            <v>0</v>
          </cell>
          <cell r="M103">
            <v>0</v>
          </cell>
          <cell r="N103">
            <v>0</v>
          </cell>
          <cell r="O103">
            <v>37986</v>
          </cell>
        </row>
        <row r="104">
          <cell r="A104" t="str">
            <v>IS2200</v>
          </cell>
          <cell r="B104">
            <v>-27840</v>
          </cell>
          <cell r="C104">
            <v>0</v>
          </cell>
          <cell r="D104">
            <v>0</v>
          </cell>
          <cell r="E104">
            <v>0</v>
          </cell>
          <cell r="F104">
            <v>0</v>
          </cell>
          <cell r="G104">
            <v>0</v>
          </cell>
          <cell r="H104">
            <v>0</v>
          </cell>
          <cell r="I104">
            <v>0</v>
          </cell>
          <cell r="J104">
            <v>0</v>
          </cell>
          <cell r="K104">
            <v>0</v>
          </cell>
          <cell r="L104">
            <v>0</v>
          </cell>
          <cell r="M104">
            <v>0</v>
          </cell>
          <cell r="N104">
            <v>0</v>
          </cell>
          <cell r="O104">
            <v>37986</v>
          </cell>
        </row>
        <row r="105">
          <cell r="A105" t="str">
            <v>IS2400</v>
          </cell>
          <cell r="B105">
            <v>-116</v>
          </cell>
          <cell r="C105">
            <v>0</v>
          </cell>
          <cell r="D105">
            <v>0</v>
          </cell>
          <cell r="E105">
            <v>0</v>
          </cell>
          <cell r="F105">
            <v>0</v>
          </cell>
          <cell r="G105">
            <v>0</v>
          </cell>
          <cell r="H105">
            <v>0</v>
          </cell>
          <cell r="I105">
            <v>0</v>
          </cell>
          <cell r="J105">
            <v>0</v>
          </cell>
          <cell r="K105">
            <v>0</v>
          </cell>
          <cell r="L105">
            <v>0</v>
          </cell>
          <cell r="M105">
            <v>0</v>
          </cell>
          <cell r="N105">
            <v>0</v>
          </cell>
          <cell r="O105">
            <v>37986</v>
          </cell>
        </row>
        <row r="106">
          <cell r="A106" t="str">
            <v>IS2800</v>
          </cell>
          <cell r="B106">
            <v>1776</v>
          </cell>
          <cell r="C106">
            <v>0</v>
          </cell>
          <cell r="D106">
            <v>0</v>
          </cell>
          <cell r="E106">
            <v>0</v>
          </cell>
          <cell r="F106">
            <v>0</v>
          </cell>
          <cell r="G106">
            <v>0</v>
          </cell>
          <cell r="H106">
            <v>0</v>
          </cell>
          <cell r="I106">
            <v>0</v>
          </cell>
          <cell r="J106">
            <v>0</v>
          </cell>
          <cell r="K106">
            <v>0</v>
          </cell>
          <cell r="L106">
            <v>0</v>
          </cell>
          <cell r="M106">
            <v>0</v>
          </cell>
          <cell r="N106">
            <v>0</v>
          </cell>
          <cell r="O106">
            <v>37986</v>
          </cell>
        </row>
        <row r="107">
          <cell r="A107" t="str">
            <v>IS2900</v>
          </cell>
          <cell r="B107">
            <v>-1728</v>
          </cell>
          <cell r="C107">
            <v>0</v>
          </cell>
          <cell r="D107">
            <v>0</v>
          </cell>
          <cell r="E107">
            <v>0</v>
          </cell>
          <cell r="F107">
            <v>0</v>
          </cell>
          <cell r="G107">
            <v>0</v>
          </cell>
          <cell r="H107">
            <v>0</v>
          </cell>
          <cell r="I107">
            <v>0</v>
          </cell>
          <cell r="J107">
            <v>0</v>
          </cell>
          <cell r="K107">
            <v>0</v>
          </cell>
          <cell r="L107">
            <v>0</v>
          </cell>
          <cell r="M107">
            <v>0</v>
          </cell>
          <cell r="N107">
            <v>0</v>
          </cell>
          <cell r="O107">
            <v>37986</v>
          </cell>
        </row>
        <row r="108">
          <cell r="A108" t="str">
            <v>IS3000</v>
          </cell>
          <cell r="B108">
            <v>-123</v>
          </cell>
          <cell r="C108">
            <v>0</v>
          </cell>
          <cell r="D108">
            <v>0</v>
          </cell>
          <cell r="E108">
            <v>0</v>
          </cell>
          <cell r="F108">
            <v>0</v>
          </cell>
          <cell r="G108">
            <v>0</v>
          </cell>
          <cell r="H108">
            <v>0</v>
          </cell>
          <cell r="I108">
            <v>0</v>
          </cell>
          <cell r="J108">
            <v>0</v>
          </cell>
          <cell r="K108">
            <v>0</v>
          </cell>
          <cell r="L108">
            <v>0</v>
          </cell>
          <cell r="M108">
            <v>0</v>
          </cell>
          <cell r="N108">
            <v>0</v>
          </cell>
          <cell r="O108">
            <v>37986</v>
          </cell>
        </row>
        <row r="109">
          <cell r="A109" t="str">
            <v>IS3400</v>
          </cell>
          <cell r="B109">
            <v>11639</v>
          </cell>
          <cell r="C109">
            <v>0</v>
          </cell>
          <cell r="D109">
            <v>0</v>
          </cell>
          <cell r="E109">
            <v>0</v>
          </cell>
          <cell r="F109">
            <v>0</v>
          </cell>
          <cell r="G109">
            <v>0</v>
          </cell>
          <cell r="H109">
            <v>0</v>
          </cell>
          <cell r="I109">
            <v>0</v>
          </cell>
          <cell r="J109">
            <v>0</v>
          </cell>
          <cell r="K109">
            <v>0</v>
          </cell>
          <cell r="L109">
            <v>0</v>
          </cell>
          <cell r="M109">
            <v>0</v>
          </cell>
          <cell r="N109">
            <v>0</v>
          </cell>
          <cell r="O109">
            <v>37986</v>
          </cell>
        </row>
        <row r="110">
          <cell r="A110" t="str">
            <v>IS3500</v>
          </cell>
          <cell r="B110">
            <v>965</v>
          </cell>
          <cell r="C110">
            <v>0</v>
          </cell>
          <cell r="D110">
            <v>0</v>
          </cell>
          <cell r="E110">
            <v>0</v>
          </cell>
          <cell r="F110">
            <v>0</v>
          </cell>
          <cell r="G110">
            <v>0</v>
          </cell>
          <cell r="H110">
            <v>0</v>
          </cell>
          <cell r="I110">
            <v>0</v>
          </cell>
          <cell r="J110">
            <v>0</v>
          </cell>
          <cell r="K110">
            <v>0</v>
          </cell>
          <cell r="L110">
            <v>0</v>
          </cell>
          <cell r="M110">
            <v>0</v>
          </cell>
          <cell r="N110">
            <v>0</v>
          </cell>
          <cell r="O110">
            <v>37986</v>
          </cell>
        </row>
        <row r="111">
          <cell r="A111" t="str">
            <v>IS3600</v>
          </cell>
          <cell r="B111">
            <v>537</v>
          </cell>
          <cell r="C111">
            <v>0</v>
          </cell>
          <cell r="D111">
            <v>0</v>
          </cell>
          <cell r="E111">
            <v>0</v>
          </cell>
          <cell r="F111">
            <v>0</v>
          </cell>
          <cell r="G111">
            <v>0</v>
          </cell>
          <cell r="H111">
            <v>0</v>
          </cell>
          <cell r="I111">
            <v>0</v>
          </cell>
          <cell r="J111">
            <v>0</v>
          </cell>
          <cell r="K111">
            <v>0</v>
          </cell>
          <cell r="L111">
            <v>0</v>
          </cell>
          <cell r="M111">
            <v>0</v>
          </cell>
          <cell r="N111">
            <v>0</v>
          </cell>
          <cell r="O111">
            <v>37986</v>
          </cell>
        </row>
        <row r="112">
          <cell r="A112" t="str">
            <v>IS3700</v>
          </cell>
          <cell r="B112">
            <v>561</v>
          </cell>
          <cell r="C112">
            <v>0</v>
          </cell>
          <cell r="D112">
            <v>0</v>
          </cell>
          <cell r="E112">
            <v>0</v>
          </cell>
          <cell r="F112">
            <v>0</v>
          </cell>
          <cell r="G112">
            <v>0</v>
          </cell>
          <cell r="H112">
            <v>0</v>
          </cell>
          <cell r="I112">
            <v>0</v>
          </cell>
          <cell r="J112">
            <v>0</v>
          </cell>
          <cell r="K112">
            <v>0</v>
          </cell>
          <cell r="L112">
            <v>0</v>
          </cell>
          <cell r="M112">
            <v>0</v>
          </cell>
          <cell r="N112">
            <v>0</v>
          </cell>
          <cell r="O112">
            <v>37986</v>
          </cell>
        </row>
        <row r="113">
          <cell r="A113" t="str">
            <v>IS3800</v>
          </cell>
          <cell r="B113">
            <v>182</v>
          </cell>
          <cell r="C113">
            <v>0</v>
          </cell>
          <cell r="D113">
            <v>0</v>
          </cell>
          <cell r="E113">
            <v>0</v>
          </cell>
          <cell r="F113">
            <v>0</v>
          </cell>
          <cell r="G113">
            <v>0</v>
          </cell>
          <cell r="H113">
            <v>0</v>
          </cell>
          <cell r="I113">
            <v>0</v>
          </cell>
          <cell r="J113">
            <v>0</v>
          </cell>
          <cell r="K113">
            <v>0</v>
          </cell>
          <cell r="L113">
            <v>0</v>
          </cell>
          <cell r="M113">
            <v>0</v>
          </cell>
          <cell r="N113">
            <v>0</v>
          </cell>
          <cell r="O113">
            <v>37986</v>
          </cell>
        </row>
        <row r="114">
          <cell r="A114" t="str">
            <v>IS3900</v>
          </cell>
          <cell r="B114">
            <v>-693</v>
          </cell>
          <cell r="C114">
            <v>0</v>
          </cell>
          <cell r="D114">
            <v>0</v>
          </cell>
          <cell r="E114">
            <v>0</v>
          </cell>
          <cell r="F114">
            <v>0</v>
          </cell>
          <cell r="G114">
            <v>0</v>
          </cell>
          <cell r="H114">
            <v>0</v>
          </cell>
          <cell r="I114">
            <v>0</v>
          </cell>
          <cell r="J114">
            <v>0</v>
          </cell>
          <cell r="K114">
            <v>0</v>
          </cell>
          <cell r="L114">
            <v>0</v>
          </cell>
          <cell r="M114">
            <v>0</v>
          </cell>
          <cell r="N114">
            <v>0</v>
          </cell>
          <cell r="O114">
            <v>37986</v>
          </cell>
        </row>
        <row r="115">
          <cell r="A115" t="str">
            <v>IS400</v>
          </cell>
          <cell r="B115">
            <v>-355540</v>
          </cell>
          <cell r="C115">
            <v>0</v>
          </cell>
          <cell r="D115">
            <v>0</v>
          </cell>
          <cell r="E115">
            <v>0</v>
          </cell>
          <cell r="F115">
            <v>0</v>
          </cell>
          <cell r="G115">
            <v>0</v>
          </cell>
          <cell r="H115">
            <v>0</v>
          </cell>
          <cell r="I115">
            <v>0</v>
          </cell>
          <cell r="J115">
            <v>0</v>
          </cell>
          <cell r="K115">
            <v>0</v>
          </cell>
          <cell r="L115">
            <v>0</v>
          </cell>
          <cell r="M115">
            <v>0</v>
          </cell>
          <cell r="N115">
            <v>0</v>
          </cell>
          <cell r="O115">
            <v>37986</v>
          </cell>
        </row>
        <row r="116">
          <cell r="A116" t="str">
            <v>IS4310</v>
          </cell>
          <cell r="B116">
            <v>-14838</v>
          </cell>
          <cell r="C116">
            <v>0</v>
          </cell>
          <cell r="D116">
            <v>0</v>
          </cell>
          <cell r="E116">
            <v>0</v>
          </cell>
          <cell r="F116">
            <v>0</v>
          </cell>
          <cell r="G116">
            <v>0</v>
          </cell>
          <cell r="H116">
            <v>0</v>
          </cell>
          <cell r="I116">
            <v>0</v>
          </cell>
          <cell r="J116">
            <v>0</v>
          </cell>
          <cell r="K116">
            <v>0</v>
          </cell>
          <cell r="L116">
            <v>0</v>
          </cell>
          <cell r="M116">
            <v>0</v>
          </cell>
          <cell r="N116">
            <v>0</v>
          </cell>
          <cell r="O116">
            <v>37986</v>
          </cell>
        </row>
        <row r="117">
          <cell r="A117" t="str">
            <v>IS610</v>
          </cell>
          <cell r="B117">
            <v>206079</v>
          </cell>
          <cell r="C117">
            <v>0</v>
          </cell>
          <cell r="D117">
            <v>0</v>
          </cell>
          <cell r="E117">
            <v>0</v>
          </cell>
          <cell r="F117">
            <v>0</v>
          </cell>
          <cell r="G117">
            <v>0</v>
          </cell>
          <cell r="H117">
            <v>0</v>
          </cell>
          <cell r="I117">
            <v>0</v>
          </cell>
          <cell r="J117">
            <v>0</v>
          </cell>
          <cell r="K117">
            <v>0</v>
          </cell>
          <cell r="L117">
            <v>0</v>
          </cell>
          <cell r="M117">
            <v>0</v>
          </cell>
          <cell r="N117">
            <v>0</v>
          </cell>
          <cell r="O117">
            <v>37986</v>
          </cell>
        </row>
        <row r="118">
          <cell r="A118" t="str">
            <v>IS800</v>
          </cell>
          <cell r="B118">
            <v>58113</v>
          </cell>
          <cell r="C118">
            <v>0</v>
          </cell>
          <cell r="D118">
            <v>0</v>
          </cell>
          <cell r="E118">
            <v>0</v>
          </cell>
          <cell r="F118">
            <v>0</v>
          </cell>
          <cell r="G118">
            <v>0</v>
          </cell>
          <cell r="H118">
            <v>0</v>
          </cell>
          <cell r="I118">
            <v>0</v>
          </cell>
          <cell r="J118">
            <v>0</v>
          </cell>
          <cell r="K118">
            <v>0</v>
          </cell>
          <cell r="L118">
            <v>0</v>
          </cell>
          <cell r="M118">
            <v>0</v>
          </cell>
          <cell r="N118">
            <v>0</v>
          </cell>
          <cell r="O118">
            <v>37986</v>
          </cell>
        </row>
        <row r="119">
          <cell r="A119" t="str">
            <v>IS900</v>
          </cell>
          <cell r="B119">
            <v>8855</v>
          </cell>
          <cell r="C119">
            <v>0</v>
          </cell>
          <cell r="D119">
            <v>0</v>
          </cell>
          <cell r="E119">
            <v>0</v>
          </cell>
          <cell r="F119">
            <v>0</v>
          </cell>
          <cell r="G119">
            <v>0</v>
          </cell>
          <cell r="H119">
            <v>0</v>
          </cell>
          <cell r="I119">
            <v>0</v>
          </cell>
          <cell r="J119">
            <v>0</v>
          </cell>
          <cell r="K119">
            <v>0</v>
          </cell>
          <cell r="L119">
            <v>0</v>
          </cell>
          <cell r="M119">
            <v>0</v>
          </cell>
          <cell r="N119">
            <v>0</v>
          </cell>
          <cell r="O119">
            <v>37986</v>
          </cell>
        </row>
        <row r="120">
          <cell r="A120" t="str">
            <v>LLDAYS</v>
          </cell>
          <cell r="B120">
            <v>10.73</v>
          </cell>
          <cell r="C120">
            <v>10.73</v>
          </cell>
          <cell r="D120">
            <v>10.73</v>
          </cell>
          <cell r="E120">
            <v>10.73</v>
          </cell>
          <cell r="F120">
            <v>10.73</v>
          </cell>
          <cell r="G120">
            <v>0</v>
          </cell>
          <cell r="H120">
            <v>0</v>
          </cell>
          <cell r="I120">
            <v>0</v>
          </cell>
          <cell r="J120">
            <v>0</v>
          </cell>
          <cell r="K120">
            <v>0</v>
          </cell>
          <cell r="L120">
            <v>0</v>
          </cell>
          <cell r="M120">
            <v>0</v>
          </cell>
          <cell r="N120">
            <v>0</v>
          </cell>
          <cell r="O120">
            <v>37986</v>
          </cell>
        </row>
        <row r="121">
          <cell r="A121" t="str">
            <v>LTD</v>
          </cell>
          <cell r="B121">
            <v>0</v>
          </cell>
          <cell r="C121">
            <v>0</v>
          </cell>
          <cell r="D121">
            <v>-155185</v>
          </cell>
          <cell r="E121">
            <v>0</v>
          </cell>
          <cell r="F121">
            <v>-155149</v>
          </cell>
          <cell r="G121">
            <v>0</v>
          </cell>
          <cell r="H121">
            <v>0</v>
          </cell>
          <cell r="I121">
            <v>0</v>
          </cell>
          <cell r="J121">
            <v>0</v>
          </cell>
          <cell r="K121">
            <v>0</v>
          </cell>
          <cell r="L121">
            <v>0</v>
          </cell>
          <cell r="M121">
            <v>0</v>
          </cell>
          <cell r="N121">
            <v>0</v>
          </cell>
          <cell r="O121">
            <v>37986</v>
          </cell>
        </row>
        <row r="122">
          <cell r="A122" t="str">
            <v>MSTOT</v>
          </cell>
          <cell r="B122">
            <v>2250</v>
          </cell>
          <cell r="C122">
            <v>2279</v>
          </cell>
          <cell r="D122">
            <v>2446</v>
          </cell>
          <cell r="E122">
            <v>2228</v>
          </cell>
          <cell r="F122">
            <v>2304</v>
          </cell>
          <cell r="G122">
            <v>0</v>
          </cell>
          <cell r="H122">
            <v>0</v>
          </cell>
          <cell r="I122">
            <v>0</v>
          </cell>
          <cell r="J122">
            <v>0</v>
          </cell>
          <cell r="K122">
            <v>0</v>
          </cell>
          <cell r="L122">
            <v>0</v>
          </cell>
          <cell r="M122">
            <v>0</v>
          </cell>
          <cell r="N122">
            <v>0</v>
          </cell>
          <cell r="O122">
            <v>37986</v>
          </cell>
        </row>
        <row r="123">
          <cell r="A123" t="str">
            <v>OPIADJ</v>
          </cell>
          <cell r="B123">
            <v>0</v>
          </cell>
          <cell r="C123">
            <v>0</v>
          </cell>
          <cell r="D123">
            <v>0</v>
          </cell>
          <cell r="E123">
            <v>0</v>
          </cell>
          <cell r="F123">
            <v>0</v>
          </cell>
          <cell r="G123">
            <v>0</v>
          </cell>
          <cell r="H123">
            <v>0</v>
          </cell>
          <cell r="I123">
            <v>0</v>
          </cell>
          <cell r="J123">
            <v>0</v>
          </cell>
          <cell r="K123">
            <v>0</v>
          </cell>
          <cell r="L123">
            <v>0</v>
          </cell>
          <cell r="M123">
            <v>0</v>
          </cell>
          <cell r="N123">
            <v>0</v>
          </cell>
          <cell r="O123">
            <v>37986</v>
          </cell>
        </row>
        <row r="124">
          <cell r="A124" t="str">
            <v>PROMON</v>
          </cell>
          <cell r="B124">
            <v>13</v>
          </cell>
          <cell r="C124">
            <v>13</v>
          </cell>
          <cell r="D124">
            <v>13</v>
          </cell>
          <cell r="E124">
            <v>13</v>
          </cell>
          <cell r="F124">
            <v>9</v>
          </cell>
          <cell r="G124">
            <v>0</v>
          </cell>
          <cell r="H124">
            <v>0</v>
          </cell>
          <cell r="I124">
            <v>0</v>
          </cell>
          <cell r="J124">
            <v>0</v>
          </cell>
          <cell r="K124">
            <v>0</v>
          </cell>
          <cell r="L124">
            <v>0</v>
          </cell>
          <cell r="M124">
            <v>0</v>
          </cell>
          <cell r="N124">
            <v>0</v>
          </cell>
          <cell r="O124">
            <v>37986</v>
          </cell>
        </row>
        <row r="125">
          <cell r="A125" t="str">
            <v>RAB37</v>
          </cell>
          <cell r="B125">
            <v>626667</v>
          </cell>
          <cell r="C125">
            <v>646405</v>
          </cell>
          <cell r="D125">
            <v>666106</v>
          </cell>
          <cell r="E125">
            <v>684195</v>
          </cell>
          <cell r="F125">
            <v>703914</v>
          </cell>
          <cell r="G125">
            <v>0</v>
          </cell>
          <cell r="H125">
            <v>0</v>
          </cell>
          <cell r="I125">
            <v>0</v>
          </cell>
          <cell r="J125">
            <v>0</v>
          </cell>
          <cell r="K125">
            <v>0</v>
          </cell>
          <cell r="L125">
            <v>0</v>
          </cell>
          <cell r="M125">
            <v>0</v>
          </cell>
          <cell r="N125">
            <v>0</v>
          </cell>
          <cell r="O125">
            <v>37986</v>
          </cell>
        </row>
        <row r="126">
          <cell r="A126" t="str">
            <v>RAB4H</v>
          </cell>
          <cell r="B126">
            <v>272087</v>
          </cell>
          <cell r="C126">
            <v>284455</v>
          </cell>
          <cell r="D126">
            <v>296822</v>
          </cell>
          <cell r="E126">
            <v>309190</v>
          </cell>
          <cell r="F126">
            <v>321557</v>
          </cell>
          <cell r="G126">
            <v>0</v>
          </cell>
          <cell r="H126">
            <v>0</v>
          </cell>
          <cell r="I126">
            <v>0</v>
          </cell>
          <cell r="J126">
            <v>0</v>
          </cell>
          <cell r="K126">
            <v>0</v>
          </cell>
          <cell r="L126">
            <v>0</v>
          </cell>
          <cell r="M126">
            <v>0</v>
          </cell>
          <cell r="N126">
            <v>0</v>
          </cell>
          <cell r="O126">
            <v>37986</v>
          </cell>
        </row>
        <row r="127">
          <cell r="A127" t="str">
            <v>RAB4N</v>
          </cell>
          <cell r="B127">
            <v>287591</v>
          </cell>
          <cell r="C127">
            <v>287591</v>
          </cell>
          <cell r="D127">
            <v>287591</v>
          </cell>
          <cell r="E127">
            <v>287591</v>
          </cell>
          <cell r="F127">
            <v>287591</v>
          </cell>
          <cell r="G127">
            <v>0</v>
          </cell>
          <cell r="H127">
            <v>0</v>
          </cell>
          <cell r="I127">
            <v>0</v>
          </cell>
          <cell r="J127">
            <v>0</v>
          </cell>
          <cell r="K127">
            <v>0</v>
          </cell>
          <cell r="L127">
            <v>0</v>
          </cell>
          <cell r="M127">
            <v>0</v>
          </cell>
          <cell r="N127">
            <v>0</v>
          </cell>
          <cell r="O127">
            <v>37986</v>
          </cell>
        </row>
        <row r="128">
          <cell r="A128" t="str">
            <v>RLB45</v>
          </cell>
          <cell r="B128">
            <v>-5</v>
          </cell>
          <cell r="C128">
            <v>-5</v>
          </cell>
          <cell r="D128">
            <v>-5</v>
          </cell>
          <cell r="E128">
            <v>-5</v>
          </cell>
          <cell r="F128">
            <v>-5</v>
          </cell>
          <cell r="G128">
            <v>0</v>
          </cell>
          <cell r="H128">
            <v>0</v>
          </cell>
          <cell r="I128">
            <v>0</v>
          </cell>
          <cell r="J128">
            <v>0</v>
          </cell>
          <cell r="K128">
            <v>0</v>
          </cell>
          <cell r="L128">
            <v>0</v>
          </cell>
          <cell r="M128">
            <v>0</v>
          </cell>
          <cell r="N128">
            <v>0</v>
          </cell>
          <cell r="O128">
            <v>37986</v>
          </cell>
        </row>
        <row r="129">
          <cell r="A129" t="str">
            <v>RLB47</v>
          </cell>
          <cell r="B129">
            <v>-465744</v>
          </cell>
          <cell r="C129">
            <v>-465774</v>
          </cell>
          <cell r="D129">
            <v>-465825</v>
          </cell>
          <cell r="E129">
            <v>-465876</v>
          </cell>
          <cell r="F129">
            <v>-465930</v>
          </cell>
          <cell r="G129">
            <v>0</v>
          </cell>
          <cell r="H129">
            <v>0</v>
          </cell>
          <cell r="I129">
            <v>0</v>
          </cell>
          <cell r="J129">
            <v>0</v>
          </cell>
          <cell r="K129">
            <v>0</v>
          </cell>
          <cell r="L129">
            <v>0</v>
          </cell>
          <cell r="M129">
            <v>0</v>
          </cell>
          <cell r="N129">
            <v>0</v>
          </cell>
          <cell r="O129">
            <v>37986</v>
          </cell>
        </row>
        <row r="130">
          <cell r="A130" t="str">
            <v>RLB48</v>
          </cell>
          <cell r="B130">
            <v>0</v>
          </cell>
          <cell r="C130">
            <v>0</v>
          </cell>
          <cell r="D130">
            <v>0</v>
          </cell>
          <cell r="E130">
            <v>-1354</v>
          </cell>
          <cell r="F130">
            <v>-767</v>
          </cell>
          <cell r="G130">
            <v>0</v>
          </cell>
          <cell r="H130">
            <v>0</v>
          </cell>
          <cell r="I130">
            <v>0</v>
          </cell>
          <cell r="J130">
            <v>0</v>
          </cell>
          <cell r="K130">
            <v>0</v>
          </cell>
          <cell r="L130">
            <v>0</v>
          </cell>
          <cell r="M130">
            <v>0</v>
          </cell>
          <cell r="N130">
            <v>0</v>
          </cell>
          <cell r="O130">
            <v>37986</v>
          </cell>
        </row>
        <row r="131">
          <cell r="A131" t="str">
            <v>RLB51</v>
          </cell>
          <cell r="B131">
            <v>-39129</v>
          </cell>
          <cell r="C131">
            <v>-48688</v>
          </cell>
          <cell r="D131">
            <v>-51564</v>
          </cell>
          <cell r="E131">
            <v>-35728</v>
          </cell>
          <cell r="F131">
            <v>-24290</v>
          </cell>
          <cell r="G131">
            <v>0</v>
          </cell>
          <cell r="H131">
            <v>0</v>
          </cell>
          <cell r="I131">
            <v>0</v>
          </cell>
          <cell r="J131">
            <v>0</v>
          </cell>
          <cell r="K131">
            <v>0</v>
          </cell>
          <cell r="L131">
            <v>0</v>
          </cell>
          <cell r="M131">
            <v>0</v>
          </cell>
          <cell r="N131">
            <v>0</v>
          </cell>
          <cell r="O131">
            <v>37986</v>
          </cell>
        </row>
        <row r="132">
          <cell r="A132" t="str">
            <v>RLB55</v>
          </cell>
          <cell r="B132">
            <v>-151061353</v>
          </cell>
          <cell r="C132">
            <v>-151802379</v>
          </cell>
          <cell r="D132">
            <v>-151593405</v>
          </cell>
          <cell r="E132">
            <v>-151384431</v>
          </cell>
          <cell r="F132">
            <v>-151177913</v>
          </cell>
          <cell r="G132">
            <v>0</v>
          </cell>
          <cell r="H132">
            <v>0</v>
          </cell>
          <cell r="I132">
            <v>0</v>
          </cell>
          <cell r="J132">
            <v>0</v>
          </cell>
          <cell r="K132">
            <v>0</v>
          </cell>
          <cell r="L132">
            <v>0</v>
          </cell>
          <cell r="M132">
            <v>0</v>
          </cell>
          <cell r="N132">
            <v>0</v>
          </cell>
          <cell r="O132">
            <v>37986</v>
          </cell>
        </row>
        <row r="133">
          <cell r="A133" t="str">
            <v>RLB57</v>
          </cell>
          <cell r="B133">
            <v>0</v>
          </cell>
          <cell r="C133">
            <v>0</v>
          </cell>
          <cell r="D133">
            <v>0</v>
          </cell>
          <cell r="E133">
            <v>0</v>
          </cell>
          <cell r="F133">
            <v>0</v>
          </cell>
          <cell r="G133">
            <v>0</v>
          </cell>
          <cell r="H133">
            <v>0</v>
          </cell>
          <cell r="I133">
            <v>0</v>
          </cell>
          <cell r="J133">
            <v>0</v>
          </cell>
          <cell r="K133">
            <v>0</v>
          </cell>
          <cell r="L133">
            <v>0</v>
          </cell>
          <cell r="M133">
            <v>0</v>
          </cell>
          <cell r="N133">
            <v>0</v>
          </cell>
          <cell r="O133">
            <v>37986</v>
          </cell>
        </row>
        <row r="134">
          <cell r="A134" t="str">
            <v>RLB58</v>
          </cell>
          <cell r="B134">
            <v>5500</v>
          </cell>
          <cell r="C134">
            <v>6325</v>
          </cell>
          <cell r="D134">
            <v>7150</v>
          </cell>
          <cell r="E134">
            <v>7975</v>
          </cell>
          <cell r="F134">
            <v>8800</v>
          </cell>
          <cell r="G134">
            <v>0</v>
          </cell>
          <cell r="H134">
            <v>0</v>
          </cell>
          <cell r="I134">
            <v>0</v>
          </cell>
          <cell r="J134">
            <v>0</v>
          </cell>
          <cell r="K134">
            <v>0</v>
          </cell>
          <cell r="L134">
            <v>0</v>
          </cell>
          <cell r="M134">
            <v>0</v>
          </cell>
          <cell r="N134">
            <v>0</v>
          </cell>
          <cell r="O134">
            <v>37986</v>
          </cell>
        </row>
        <row r="135">
          <cell r="A135" t="str">
            <v>RLB89</v>
          </cell>
          <cell r="B135">
            <v>0</v>
          </cell>
          <cell r="C135">
            <v>0</v>
          </cell>
          <cell r="D135">
            <v>0</v>
          </cell>
          <cell r="E135">
            <v>0</v>
          </cell>
          <cell r="F135">
            <v>0</v>
          </cell>
          <cell r="G135">
            <v>0</v>
          </cell>
          <cell r="H135">
            <v>0</v>
          </cell>
          <cell r="I135">
            <v>0</v>
          </cell>
          <cell r="J135">
            <v>0</v>
          </cell>
          <cell r="K135">
            <v>0</v>
          </cell>
          <cell r="L135">
            <v>0</v>
          </cell>
          <cell r="M135">
            <v>0</v>
          </cell>
          <cell r="N135">
            <v>0</v>
          </cell>
          <cell r="O135">
            <v>37986</v>
          </cell>
        </row>
        <row r="136">
          <cell r="A136" t="str">
            <v>RRG81</v>
          </cell>
          <cell r="B136">
            <v>0</v>
          </cell>
          <cell r="C136">
            <v>0</v>
          </cell>
          <cell r="D136">
            <v>0</v>
          </cell>
          <cell r="E136">
            <v>0</v>
          </cell>
          <cell r="F136">
            <v>0</v>
          </cell>
          <cell r="G136">
            <v>0</v>
          </cell>
          <cell r="H136">
            <v>0</v>
          </cell>
          <cell r="I136">
            <v>0</v>
          </cell>
          <cell r="J136">
            <v>0</v>
          </cell>
          <cell r="K136">
            <v>0</v>
          </cell>
          <cell r="L136">
            <v>0</v>
          </cell>
          <cell r="M136">
            <v>0</v>
          </cell>
          <cell r="N136">
            <v>0</v>
          </cell>
          <cell r="O136">
            <v>37986</v>
          </cell>
        </row>
        <row r="137">
          <cell r="A137" t="str">
            <v>RSLS</v>
          </cell>
          <cell r="B137">
            <v>-6013983</v>
          </cell>
          <cell r="C137">
            <v>0</v>
          </cell>
          <cell r="D137">
            <v>0</v>
          </cell>
          <cell r="E137">
            <v>0</v>
          </cell>
          <cell r="F137">
            <v>0</v>
          </cell>
          <cell r="G137">
            <v>0</v>
          </cell>
          <cell r="H137">
            <v>0</v>
          </cell>
          <cell r="I137">
            <v>0</v>
          </cell>
          <cell r="J137">
            <v>0</v>
          </cell>
          <cell r="K137">
            <v>0</v>
          </cell>
          <cell r="L137">
            <v>0</v>
          </cell>
          <cell r="M137">
            <v>0</v>
          </cell>
          <cell r="N137">
            <v>0</v>
          </cell>
          <cell r="O137">
            <v>37986</v>
          </cell>
        </row>
        <row r="138">
          <cell r="A138" t="str">
            <v>RXP18</v>
          </cell>
          <cell r="B138">
            <v>0</v>
          </cell>
          <cell r="C138">
            <v>0</v>
          </cell>
          <cell r="D138">
            <v>0</v>
          </cell>
          <cell r="E138">
            <v>0</v>
          </cell>
          <cell r="F138">
            <v>0</v>
          </cell>
          <cell r="G138">
            <v>0</v>
          </cell>
          <cell r="H138">
            <v>0</v>
          </cell>
          <cell r="I138">
            <v>0</v>
          </cell>
          <cell r="J138">
            <v>0</v>
          </cell>
          <cell r="K138">
            <v>0</v>
          </cell>
          <cell r="L138">
            <v>0</v>
          </cell>
          <cell r="M138">
            <v>0</v>
          </cell>
          <cell r="N138">
            <v>0</v>
          </cell>
          <cell r="O138">
            <v>37986</v>
          </cell>
        </row>
        <row r="139">
          <cell r="A139" t="str">
            <v>RXP25</v>
          </cell>
          <cell r="B139">
            <v>-377332</v>
          </cell>
          <cell r="C139">
            <v>0</v>
          </cell>
          <cell r="D139">
            <v>0</v>
          </cell>
          <cell r="E139">
            <v>0</v>
          </cell>
          <cell r="F139">
            <v>0</v>
          </cell>
          <cell r="G139">
            <v>0</v>
          </cell>
          <cell r="H139">
            <v>0</v>
          </cell>
          <cell r="I139">
            <v>0</v>
          </cell>
          <cell r="J139">
            <v>0</v>
          </cell>
          <cell r="K139">
            <v>0</v>
          </cell>
          <cell r="L139">
            <v>0</v>
          </cell>
          <cell r="M139">
            <v>0</v>
          </cell>
          <cell r="N139">
            <v>0</v>
          </cell>
          <cell r="O139">
            <v>37986</v>
          </cell>
        </row>
        <row r="140">
          <cell r="A140" t="str">
            <v>STD</v>
          </cell>
          <cell r="B140">
            <v>-88100</v>
          </cell>
          <cell r="C140">
            <v>-52900</v>
          </cell>
          <cell r="D140">
            <v>-49600</v>
          </cell>
          <cell r="E140">
            <v>-66000</v>
          </cell>
          <cell r="F140">
            <v>-66000</v>
          </cell>
          <cell r="G140">
            <v>0</v>
          </cell>
          <cell r="H140">
            <v>0</v>
          </cell>
          <cell r="I140">
            <v>0</v>
          </cell>
          <cell r="J140">
            <v>0</v>
          </cell>
          <cell r="K140">
            <v>0</v>
          </cell>
          <cell r="L140">
            <v>0</v>
          </cell>
          <cell r="M140">
            <v>0</v>
          </cell>
          <cell r="N140">
            <v>0</v>
          </cell>
          <cell r="O140">
            <v>37986</v>
          </cell>
        </row>
        <row r="141">
          <cell r="A141" t="str">
            <v>TOTGAS</v>
          </cell>
          <cell r="B141">
            <v>206079227</v>
          </cell>
          <cell r="C141">
            <v>0</v>
          </cell>
          <cell r="D141">
            <v>0</v>
          </cell>
          <cell r="E141">
            <v>0</v>
          </cell>
          <cell r="F141">
            <v>0</v>
          </cell>
          <cell r="G141">
            <v>0</v>
          </cell>
          <cell r="H141">
            <v>0</v>
          </cell>
          <cell r="I141">
            <v>0</v>
          </cell>
          <cell r="J141">
            <v>0</v>
          </cell>
          <cell r="K141">
            <v>0</v>
          </cell>
          <cell r="L141">
            <v>0</v>
          </cell>
          <cell r="M141">
            <v>0</v>
          </cell>
          <cell r="N141">
            <v>0</v>
          </cell>
          <cell r="O141">
            <v>37986</v>
          </cell>
        </row>
        <row r="142">
          <cell r="A142" t="str">
            <v>TOTOM</v>
          </cell>
          <cell r="B142">
            <v>66968501</v>
          </cell>
          <cell r="C142">
            <v>0</v>
          </cell>
          <cell r="D142">
            <v>0</v>
          </cell>
          <cell r="E142">
            <v>0</v>
          </cell>
          <cell r="F142">
            <v>0</v>
          </cell>
          <cell r="G142">
            <v>0</v>
          </cell>
          <cell r="H142">
            <v>0</v>
          </cell>
          <cell r="I142">
            <v>0</v>
          </cell>
          <cell r="J142">
            <v>0</v>
          </cell>
          <cell r="K142">
            <v>0</v>
          </cell>
          <cell r="L142">
            <v>0</v>
          </cell>
          <cell r="M142">
            <v>0</v>
          </cell>
          <cell r="N142">
            <v>0</v>
          </cell>
          <cell r="O142">
            <v>37986</v>
          </cell>
        </row>
        <row r="143">
          <cell r="A143" t="str">
            <v>WNRMLZ</v>
          </cell>
          <cell r="B143">
            <v>0</v>
          </cell>
          <cell r="C143">
            <v>0</v>
          </cell>
          <cell r="D143">
            <v>0</v>
          </cell>
          <cell r="E143">
            <v>0</v>
          </cell>
          <cell r="F143">
            <v>0</v>
          </cell>
          <cell r="G143">
            <v>0</v>
          </cell>
          <cell r="H143">
            <v>0</v>
          </cell>
          <cell r="I143">
            <v>0</v>
          </cell>
          <cell r="J143">
            <v>0</v>
          </cell>
          <cell r="K143">
            <v>0</v>
          </cell>
          <cell r="L143">
            <v>0</v>
          </cell>
          <cell r="M143">
            <v>0</v>
          </cell>
          <cell r="N143">
            <v>0</v>
          </cell>
          <cell r="O143">
            <v>37986</v>
          </cell>
        </row>
        <row r="144">
          <cell r="A144" t="str">
            <v>XMRGN</v>
          </cell>
          <cell r="B144">
            <v>0</v>
          </cell>
          <cell r="C144">
            <v>0</v>
          </cell>
          <cell r="D144">
            <v>0</v>
          </cell>
          <cell r="E144">
            <v>0</v>
          </cell>
          <cell r="F144">
            <v>0</v>
          </cell>
          <cell r="G144">
            <v>0</v>
          </cell>
          <cell r="H144">
            <v>0</v>
          </cell>
          <cell r="I144">
            <v>0</v>
          </cell>
          <cell r="J144">
            <v>0</v>
          </cell>
          <cell r="K144">
            <v>0</v>
          </cell>
          <cell r="L144">
            <v>0</v>
          </cell>
          <cell r="M144">
            <v>0</v>
          </cell>
          <cell r="N144">
            <v>0</v>
          </cell>
          <cell r="O144">
            <v>37986</v>
          </cell>
        </row>
      </sheetData>
      <sheetData sheetId="35"/>
      <sheetData sheetId="36" refreshError="1"/>
      <sheetData sheetId="37"/>
      <sheetData sheetId="3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1(A)"/>
      <sheetName val="Exhibit 1(B)"/>
      <sheetName val="Exhibit 1(C)"/>
      <sheetName val="Exhibit 1(D)"/>
      <sheetName val="Rate Base"/>
      <sheetName val="Operating Income"/>
      <sheetName val="R1"/>
      <sheetName val="R2"/>
      <sheetName val="R3"/>
      <sheetName val="R4"/>
      <sheetName val="R5"/>
      <sheetName val="R6"/>
      <sheetName val="R7"/>
      <sheetName val="R8"/>
      <sheetName val="R9"/>
      <sheetName val="R10"/>
      <sheetName val="R11"/>
      <sheetName val="R12"/>
      <sheetName val="R13"/>
      <sheetName val="R14"/>
      <sheetName val="R15"/>
      <sheetName val="R16"/>
      <sheetName val="R 17"/>
      <sheetName val="Common Equity"/>
      <sheetName val="Cost of Debt"/>
      <sheetName val="Schedule C-2"/>
      <sheetName val="WP C-2A"/>
      <sheetName val="WP C-2B"/>
      <sheetName val="WP C-2C"/>
      <sheetName val="WP C-2D"/>
      <sheetName val="WP C-2E"/>
      <sheetName val="Schedule C-3"/>
      <sheetName val="Schedule D-1"/>
      <sheetName val="Schedule D-2"/>
      <sheetName val="ROR"/>
      <sheetName val="Dialog1"/>
      <sheetName val="Module1"/>
      <sheetName val="ACCESS_DATA"/>
      <sheetName val="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AC101</v>
          </cell>
          <cell r="B2">
            <v>595867</v>
          </cell>
          <cell r="C2">
            <v>596000</v>
          </cell>
          <cell r="D2">
            <v>572412</v>
          </cell>
          <cell r="E2">
            <v>572702</v>
          </cell>
          <cell r="F2">
            <v>576582</v>
          </cell>
          <cell r="G2">
            <v>0</v>
          </cell>
          <cell r="H2">
            <v>0</v>
          </cell>
          <cell r="I2">
            <v>0</v>
          </cell>
          <cell r="J2">
            <v>0</v>
          </cell>
          <cell r="K2">
            <v>0</v>
          </cell>
          <cell r="L2">
            <v>0</v>
          </cell>
          <cell r="M2">
            <v>0</v>
          </cell>
          <cell r="N2">
            <v>0</v>
          </cell>
          <cell r="O2">
            <v>37986</v>
          </cell>
        </row>
        <row r="3">
          <cell r="A3" t="str">
            <v>AC106</v>
          </cell>
          <cell r="B3">
            <v>112753</v>
          </cell>
          <cell r="C3">
            <v>100764</v>
          </cell>
          <cell r="D3">
            <v>118209</v>
          </cell>
          <cell r="E3">
            <v>105987</v>
          </cell>
          <cell r="F3">
            <v>90023</v>
          </cell>
          <cell r="G3">
            <v>0</v>
          </cell>
          <cell r="H3">
            <v>0</v>
          </cell>
          <cell r="I3">
            <v>0</v>
          </cell>
          <cell r="J3">
            <v>0</v>
          </cell>
          <cell r="K3">
            <v>0</v>
          </cell>
          <cell r="L3">
            <v>0</v>
          </cell>
          <cell r="M3">
            <v>0</v>
          </cell>
          <cell r="N3">
            <v>0</v>
          </cell>
          <cell r="O3">
            <v>37986</v>
          </cell>
        </row>
        <row r="4">
          <cell r="A4" t="str">
            <v>AC108</v>
          </cell>
          <cell r="B4">
            <v>-290639</v>
          </cell>
          <cell r="C4">
            <v>-287289</v>
          </cell>
          <cell r="D4">
            <v>-283891</v>
          </cell>
          <cell r="E4">
            <v>-281572</v>
          </cell>
          <cell r="F4">
            <v>-280592</v>
          </cell>
          <cell r="G4">
            <v>0</v>
          </cell>
          <cell r="H4">
            <v>0</v>
          </cell>
          <cell r="I4">
            <v>0</v>
          </cell>
          <cell r="J4">
            <v>0</v>
          </cell>
          <cell r="K4">
            <v>0</v>
          </cell>
          <cell r="L4">
            <v>0</v>
          </cell>
          <cell r="M4">
            <v>0</v>
          </cell>
          <cell r="N4">
            <v>0</v>
          </cell>
          <cell r="O4">
            <v>37986</v>
          </cell>
        </row>
        <row r="5">
          <cell r="A5" t="str">
            <v>AC14404</v>
          </cell>
          <cell r="B5">
            <v>-50</v>
          </cell>
          <cell r="C5">
            <v>-50</v>
          </cell>
          <cell r="D5">
            <v>0</v>
          </cell>
          <cell r="E5">
            <v>37</v>
          </cell>
          <cell r="F5">
            <v>35</v>
          </cell>
          <cell r="G5">
            <v>0</v>
          </cell>
          <cell r="H5">
            <v>0</v>
          </cell>
          <cell r="I5">
            <v>0</v>
          </cell>
          <cell r="J5">
            <v>0</v>
          </cell>
          <cell r="K5">
            <v>0</v>
          </cell>
          <cell r="L5">
            <v>0</v>
          </cell>
          <cell r="M5">
            <v>0</v>
          </cell>
          <cell r="N5">
            <v>0</v>
          </cell>
          <cell r="O5">
            <v>37986</v>
          </cell>
        </row>
        <row r="6">
          <cell r="A6" t="str">
            <v>AC14411</v>
          </cell>
          <cell r="B6">
            <v>-5679</v>
          </cell>
          <cell r="C6">
            <v>-6177</v>
          </cell>
          <cell r="D6">
            <v>-7055</v>
          </cell>
          <cell r="E6">
            <v>-5164</v>
          </cell>
          <cell r="F6">
            <v>-7684</v>
          </cell>
          <cell r="G6">
            <v>0</v>
          </cell>
          <cell r="H6">
            <v>0</v>
          </cell>
          <cell r="I6">
            <v>0</v>
          </cell>
          <cell r="J6">
            <v>0</v>
          </cell>
          <cell r="K6">
            <v>0</v>
          </cell>
          <cell r="L6">
            <v>0</v>
          </cell>
          <cell r="M6">
            <v>0</v>
          </cell>
          <cell r="N6">
            <v>0</v>
          </cell>
          <cell r="O6">
            <v>37986</v>
          </cell>
        </row>
        <row r="7">
          <cell r="A7" t="str">
            <v>AC151</v>
          </cell>
          <cell r="B7">
            <v>37397</v>
          </cell>
          <cell r="C7">
            <v>34098</v>
          </cell>
          <cell r="D7">
            <v>29898</v>
          </cell>
          <cell r="E7">
            <v>24204</v>
          </cell>
          <cell r="F7">
            <v>17788</v>
          </cell>
          <cell r="G7">
            <v>11885</v>
          </cell>
          <cell r="H7">
            <v>7058</v>
          </cell>
          <cell r="I7">
            <v>6701</v>
          </cell>
          <cell r="J7">
            <v>10519</v>
          </cell>
          <cell r="K7">
            <v>14469</v>
          </cell>
          <cell r="L7">
            <v>17670</v>
          </cell>
          <cell r="M7">
            <v>17769</v>
          </cell>
          <cell r="N7">
            <v>17457</v>
          </cell>
          <cell r="O7">
            <v>37986</v>
          </cell>
        </row>
        <row r="8">
          <cell r="A8" t="str">
            <v>AC152</v>
          </cell>
          <cell r="B8">
            <v>6</v>
          </cell>
          <cell r="C8">
            <v>6</v>
          </cell>
          <cell r="D8">
            <v>6</v>
          </cell>
          <cell r="E8">
            <v>6</v>
          </cell>
          <cell r="F8">
            <v>6</v>
          </cell>
          <cell r="G8">
            <v>6</v>
          </cell>
          <cell r="H8">
            <v>6</v>
          </cell>
          <cell r="I8">
            <v>5</v>
          </cell>
          <cell r="J8">
            <v>5</v>
          </cell>
          <cell r="K8">
            <v>5</v>
          </cell>
          <cell r="L8">
            <v>5</v>
          </cell>
          <cell r="M8">
            <v>5</v>
          </cell>
          <cell r="N8">
            <v>5</v>
          </cell>
          <cell r="O8">
            <v>37986</v>
          </cell>
        </row>
        <row r="9">
          <cell r="A9" t="str">
            <v>AC16501</v>
          </cell>
          <cell r="B9">
            <v>213</v>
          </cell>
          <cell r="C9">
            <v>361</v>
          </cell>
          <cell r="D9">
            <v>299</v>
          </cell>
          <cell r="E9">
            <v>469</v>
          </cell>
          <cell r="F9">
            <v>266</v>
          </cell>
          <cell r="G9">
            <v>0</v>
          </cell>
          <cell r="H9">
            <v>0</v>
          </cell>
          <cell r="I9">
            <v>0</v>
          </cell>
          <cell r="J9">
            <v>0</v>
          </cell>
          <cell r="K9">
            <v>0</v>
          </cell>
          <cell r="L9">
            <v>0</v>
          </cell>
          <cell r="M9">
            <v>0</v>
          </cell>
          <cell r="N9">
            <v>0</v>
          </cell>
          <cell r="O9">
            <v>37986</v>
          </cell>
        </row>
        <row r="10">
          <cell r="A10" t="str">
            <v>AC16507</v>
          </cell>
          <cell r="B10">
            <v>0</v>
          </cell>
          <cell r="C10">
            <v>0</v>
          </cell>
          <cell r="D10">
            <v>0</v>
          </cell>
          <cell r="E10">
            <v>0</v>
          </cell>
          <cell r="F10">
            <v>0</v>
          </cell>
          <cell r="G10">
            <v>0</v>
          </cell>
          <cell r="H10">
            <v>0</v>
          </cell>
          <cell r="I10">
            <v>0</v>
          </cell>
          <cell r="J10">
            <v>0</v>
          </cell>
          <cell r="K10">
            <v>0</v>
          </cell>
          <cell r="L10">
            <v>0</v>
          </cell>
          <cell r="M10">
            <v>0</v>
          </cell>
          <cell r="N10">
            <v>0</v>
          </cell>
          <cell r="O10">
            <v>37986</v>
          </cell>
        </row>
        <row r="11">
          <cell r="A11" t="str">
            <v>AC16596</v>
          </cell>
          <cell r="B11">
            <v>32</v>
          </cell>
          <cell r="C11">
            <v>348</v>
          </cell>
          <cell r="D11">
            <v>348</v>
          </cell>
          <cell r="E11">
            <v>348</v>
          </cell>
          <cell r="F11">
            <v>497</v>
          </cell>
          <cell r="G11">
            <v>0</v>
          </cell>
          <cell r="H11">
            <v>0</v>
          </cell>
          <cell r="I11">
            <v>0</v>
          </cell>
          <cell r="J11">
            <v>0</v>
          </cell>
          <cell r="K11">
            <v>0</v>
          </cell>
          <cell r="L11">
            <v>0</v>
          </cell>
          <cell r="M11">
            <v>0</v>
          </cell>
          <cell r="N11">
            <v>0</v>
          </cell>
          <cell r="O11">
            <v>37986</v>
          </cell>
        </row>
        <row r="12">
          <cell r="A12" t="str">
            <v>AC165XX</v>
          </cell>
          <cell r="B12">
            <v>0</v>
          </cell>
          <cell r="C12">
            <v>0</v>
          </cell>
          <cell r="D12">
            <v>0</v>
          </cell>
          <cell r="E12">
            <v>0</v>
          </cell>
          <cell r="F12">
            <v>0</v>
          </cell>
          <cell r="G12">
            <v>0</v>
          </cell>
          <cell r="H12">
            <v>0</v>
          </cell>
          <cell r="I12">
            <v>0</v>
          </cell>
          <cell r="J12">
            <v>0</v>
          </cell>
          <cell r="K12">
            <v>0</v>
          </cell>
          <cell r="L12">
            <v>0</v>
          </cell>
          <cell r="M12">
            <v>0</v>
          </cell>
          <cell r="N12">
            <v>0</v>
          </cell>
          <cell r="O12">
            <v>37986</v>
          </cell>
        </row>
        <row r="13">
          <cell r="A13" t="str">
            <v>AC18103</v>
          </cell>
          <cell r="B13">
            <v>0</v>
          </cell>
          <cell r="C13">
            <v>0</v>
          </cell>
          <cell r="D13">
            <v>0</v>
          </cell>
          <cell r="E13">
            <v>0</v>
          </cell>
          <cell r="F13">
            <v>0</v>
          </cell>
          <cell r="G13">
            <v>0</v>
          </cell>
          <cell r="H13">
            <v>0</v>
          </cell>
          <cell r="I13">
            <v>0</v>
          </cell>
          <cell r="J13">
            <v>0</v>
          </cell>
          <cell r="K13">
            <v>0</v>
          </cell>
          <cell r="L13">
            <v>0</v>
          </cell>
          <cell r="M13">
            <v>0</v>
          </cell>
          <cell r="N13">
            <v>0</v>
          </cell>
          <cell r="O13">
            <v>37986</v>
          </cell>
        </row>
        <row r="14">
          <cell r="A14" t="str">
            <v>AC18104</v>
          </cell>
          <cell r="B14">
            <v>161811</v>
          </cell>
          <cell r="C14">
            <v>164263</v>
          </cell>
          <cell r="D14">
            <v>166715</v>
          </cell>
          <cell r="E14">
            <v>169166</v>
          </cell>
          <cell r="F14">
            <v>171618</v>
          </cell>
          <cell r="G14">
            <v>174070</v>
          </cell>
          <cell r="H14">
            <v>176521</v>
          </cell>
          <cell r="I14">
            <v>178973</v>
          </cell>
          <cell r="J14">
            <v>181425</v>
          </cell>
          <cell r="K14">
            <v>183876</v>
          </cell>
          <cell r="L14">
            <v>186328</v>
          </cell>
          <cell r="M14">
            <v>188780</v>
          </cell>
          <cell r="N14">
            <v>191231</v>
          </cell>
          <cell r="O14">
            <v>37986</v>
          </cell>
        </row>
        <row r="15">
          <cell r="A15" t="str">
            <v>AC18105</v>
          </cell>
          <cell r="B15">
            <v>41978</v>
          </cell>
          <cell r="C15">
            <v>42199</v>
          </cell>
          <cell r="D15">
            <v>42420</v>
          </cell>
          <cell r="E15">
            <v>42641</v>
          </cell>
          <cell r="F15">
            <v>42862</v>
          </cell>
          <cell r="G15">
            <v>43083</v>
          </cell>
          <cell r="H15">
            <v>43304</v>
          </cell>
          <cell r="I15">
            <v>43524</v>
          </cell>
          <cell r="J15">
            <v>43745</v>
          </cell>
          <cell r="K15">
            <v>43966</v>
          </cell>
          <cell r="L15">
            <v>44187</v>
          </cell>
          <cell r="M15">
            <v>44408</v>
          </cell>
          <cell r="N15">
            <v>44629</v>
          </cell>
          <cell r="O15">
            <v>37986</v>
          </cell>
        </row>
        <row r="16">
          <cell r="A16" t="str">
            <v>AC18107</v>
          </cell>
          <cell r="B16">
            <v>155646</v>
          </cell>
          <cell r="C16">
            <v>156344</v>
          </cell>
          <cell r="D16">
            <v>157042</v>
          </cell>
          <cell r="E16">
            <v>157740</v>
          </cell>
          <cell r="F16">
            <v>158438</v>
          </cell>
          <cell r="G16">
            <v>159136</v>
          </cell>
          <cell r="H16">
            <v>159834</v>
          </cell>
          <cell r="I16">
            <v>160532</v>
          </cell>
          <cell r="J16">
            <v>161230</v>
          </cell>
          <cell r="K16">
            <v>161928</v>
          </cell>
          <cell r="L16">
            <v>162626</v>
          </cell>
          <cell r="M16">
            <v>163324</v>
          </cell>
          <cell r="N16">
            <v>164022</v>
          </cell>
          <cell r="O16">
            <v>37986</v>
          </cell>
        </row>
        <row r="17">
          <cell r="A17" t="str">
            <v>AC18110</v>
          </cell>
          <cell r="B17">
            <v>0</v>
          </cell>
          <cell r="C17">
            <v>0</v>
          </cell>
          <cell r="D17">
            <v>0</v>
          </cell>
          <cell r="E17">
            <v>0</v>
          </cell>
          <cell r="F17">
            <v>0</v>
          </cell>
          <cell r="G17">
            <v>0</v>
          </cell>
          <cell r="H17">
            <v>0</v>
          </cell>
          <cell r="I17">
            <v>0</v>
          </cell>
          <cell r="J17">
            <v>0</v>
          </cell>
          <cell r="K17">
            <v>0</v>
          </cell>
          <cell r="L17">
            <v>0</v>
          </cell>
          <cell r="M17">
            <v>0</v>
          </cell>
          <cell r="N17">
            <v>0</v>
          </cell>
          <cell r="O17">
            <v>37986</v>
          </cell>
        </row>
        <row r="18">
          <cell r="A18" t="str">
            <v>AC18116</v>
          </cell>
          <cell r="B18">
            <v>124891</v>
          </cell>
          <cell r="C18">
            <v>126115</v>
          </cell>
          <cell r="D18">
            <v>127340</v>
          </cell>
          <cell r="E18">
            <v>128564</v>
          </cell>
          <cell r="F18">
            <v>129789</v>
          </cell>
          <cell r="G18">
            <v>131013</v>
          </cell>
          <cell r="H18">
            <v>132237</v>
          </cell>
          <cell r="I18">
            <v>133462</v>
          </cell>
          <cell r="J18">
            <v>134686</v>
          </cell>
          <cell r="K18">
            <v>135911</v>
          </cell>
          <cell r="L18">
            <v>137135</v>
          </cell>
          <cell r="M18">
            <v>138359</v>
          </cell>
          <cell r="N18">
            <v>139584</v>
          </cell>
          <cell r="O18">
            <v>37986</v>
          </cell>
        </row>
        <row r="19">
          <cell r="A19" t="str">
            <v>AC1812F</v>
          </cell>
          <cell r="B19">
            <v>0</v>
          </cell>
          <cell r="C19">
            <v>0</v>
          </cell>
          <cell r="D19">
            <v>0</v>
          </cell>
          <cell r="E19">
            <v>0</v>
          </cell>
          <cell r="F19">
            <v>0</v>
          </cell>
          <cell r="G19">
            <v>0</v>
          </cell>
          <cell r="H19">
            <v>0</v>
          </cell>
          <cell r="I19">
            <v>0</v>
          </cell>
          <cell r="J19">
            <v>0</v>
          </cell>
          <cell r="K19">
            <v>0</v>
          </cell>
          <cell r="L19">
            <v>0</v>
          </cell>
          <cell r="M19">
            <v>0</v>
          </cell>
          <cell r="N19">
            <v>0</v>
          </cell>
          <cell r="O19">
            <v>37986</v>
          </cell>
        </row>
        <row r="20">
          <cell r="A20" t="str">
            <v>AC181WM</v>
          </cell>
          <cell r="B20">
            <v>0</v>
          </cell>
          <cell r="C20">
            <v>0</v>
          </cell>
          <cell r="D20">
            <v>0</v>
          </cell>
          <cell r="E20">
            <v>18</v>
          </cell>
          <cell r="F20">
            <v>0</v>
          </cell>
          <cell r="G20">
            <v>0</v>
          </cell>
          <cell r="H20">
            <v>0</v>
          </cell>
          <cell r="I20">
            <v>0</v>
          </cell>
          <cell r="J20">
            <v>0</v>
          </cell>
          <cell r="K20">
            <v>0</v>
          </cell>
          <cell r="L20">
            <v>0</v>
          </cell>
          <cell r="M20">
            <v>0</v>
          </cell>
          <cell r="N20">
            <v>0</v>
          </cell>
          <cell r="O20">
            <v>37986</v>
          </cell>
        </row>
        <row r="21">
          <cell r="A21" t="str">
            <v>AC181Y8</v>
          </cell>
          <cell r="B21">
            <v>110260</v>
          </cell>
          <cell r="C21">
            <v>110716</v>
          </cell>
          <cell r="D21">
            <v>111171</v>
          </cell>
          <cell r="E21">
            <v>111627</v>
          </cell>
          <cell r="F21">
            <v>112083</v>
          </cell>
          <cell r="G21">
            <v>112538</v>
          </cell>
          <cell r="H21">
            <v>112994</v>
          </cell>
          <cell r="I21">
            <v>113449</v>
          </cell>
          <cell r="J21">
            <v>113905</v>
          </cell>
          <cell r="K21">
            <v>114361</v>
          </cell>
          <cell r="L21">
            <v>114816</v>
          </cell>
          <cell r="M21">
            <v>115272</v>
          </cell>
          <cell r="N21">
            <v>115727</v>
          </cell>
          <cell r="O21">
            <v>37986</v>
          </cell>
        </row>
        <row r="22">
          <cell r="A22" t="str">
            <v>AC181Y9</v>
          </cell>
          <cell r="B22">
            <v>30451</v>
          </cell>
          <cell r="C22">
            <v>31973</v>
          </cell>
          <cell r="D22">
            <v>33496</v>
          </cell>
          <cell r="E22">
            <v>35018</v>
          </cell>
          <cell r="F22">
            <v>36541</v>
          </cell>
          <cell r="G22">
            <v>38063</v>
          </cell>
          <cell r="H22">
            <v>39586</v>
          </cell>
          <cell r="I22">
            <v>41108</v>
          </cell>
          <cell r="J22">
            <v>42631</v>
          </cell>
          <cell r="K22">
            <v>44154</v>
          </cell>
          <cell r="L22">
            <v>45676</v>
          </cell>
          <cell r="M22">
            <v>47199</v>
          </cell>
          <cell r="N22">
            <v>48721</v>
          </cell>
          <cell r="O22">
            <v>37986</v>
          </cell>
        </row>
        <row r="23">
          <cell r="A23" t="str">
            <v>AC181YG</v>
          </cell>
          <cell r="B23">
            <v>1630</v>
          </cell>
          <cell r="C23">
            <v>1630</v>
          </cell>
          <cell r="D23">
            <v>1630</v>
          </cell>
          <cell r="E23">
            <v>1630</v>
          </cell>
          <cell r="F23">
            <v>1630</v>
          </cell>
          <cell r="G23">
            <v>1630</v>
          </cell>
          <cell r="H23">
            <v>1630</v>
          </cell>
          <cell r="I23">
            <v>0</v>
          </cell>
          <cell r="J23">
            <v>0</v>
          </cell>
          <cell r="K23">
            <v>0</v>
          </cell>
          <cell r="L23">
            <v>0</v>
          </cell>
          <cell r="M23">
            <v>0</v>
          </cell>
          <cell r="N23">
            <v>0</v>
          </cell>
          <cell r="O23">
            <v>37986</v>
          </cell>
        </row>
        <row r="24">
          <cell r="A24" t="str">
            <v>AC1826A</v>
          </cell>
          <cell r="B24">
            <v>68</v>
          </cell>
          <cell r="C24">
            <v>75</v>
          </cell>
          <cell r="D24">
            <v>82</v>
          </cell>
          <cell r="E24">
            <v>89</v>
          </cell>
          <cell r="F24">
            <v>96</v>
          </cell>
          <cell r="G24">
            <v>0</v>
          </cell>
          <cell r="H24">
            <v>0</v>
          </cell>
          <cell r="I24">
            <v>0</v>
          </cell>
          <cell r="J24">
            <v>0</v>
          </cell>
          <cell r="K24">
            <v>0</v>
          </cell>
          <cell r="L24">
            <v>0</v>
          </cell>
          <cell r="M24">
            <v>0</v>
          </cell>
          <cell r="N24">
            <v>0</v>
          </cell>
          <cell r="O24">
            <v>37986</v>
          </cell>
        </row>
        <row r="25">
          <cell r="A25" t="str">
            <v>AC18274</v>
          </cell>
          <cell r="B25">
            <v>11</v>
          </cell>
          <cell r="C25">
            <v>12</v>
          </cell>
          <cell r="D25">
            <v>13</v>
          </cell>
          <cell r="E25">
            <v>14</v>
          </cell>
          <cell r="F25">
            <v>15</v>
          </cell>
          <cell r="G25">
            <v>0</v>
          </cell>
          <cell r="H25">
            <v>0</v>
          </cell>
          <cell r="I25">
            <v>0</v>
          </cell>
          <cell r="J25">
            <v>0</v>
          </cell>
          <cell r="K25">
            <v>0</v>
          </cell>
          <cell r="L25">
            <v>0</v>
          </cell>
          <cell r="M25">
            <v>0</v>
          </cell>
          <cell r="N25">
            <v>0</v>
          </cell>
          <cell r="O25">
            <v>37986</v>
          </cell>
        </row>
        <row r="26">
          <cell r="A26" t="str">
            <v>AC182DE</v>
          </cell>
          <cell r="B26">
            <v>137</v>
          </cell>
          <cell r="C26">
            <v>150</v>
          </cell>
          <cell r="D26">
            <v>164</v>
          </cell>
          <cell r="E26">
            <v>178</v>
          </cell>
          <cell r="F26">
            <v>191</v>
          </cell>
          <cell r="G26">
            <v>0</v>
          </cell>
          <cell r="H26">
            <v>0</v>
          </cell>
          <cell r="I26">
            <v>0</v>
          </cell>
          <cell r="J26">
            <v>0</v>
          </cell>
          <cell r="K26">
            <v>0</v>
          </cell>
          <cell r="L26">
            <v>0</v>
          </cell>
          <cell r="M26">
            <v>0</v>
          </cell>
          <cell r="N26">
            <v>0</v>
          </cell>
          <cell r="O26">
            <v>37986</v>
          </cell>
        </row>
        <row r="27">
          <cell r="A27" t="str">
            <v>AC182DK</v>
          </cell>
          <cell r="B27">
            <v>11764</v>
          </cell>
          <cell r="C27">
            <v>15223</v>
          </cell>
          <cell r="D27">
            <v>13447</v>
          </cell>
          <cell r="E27">
            <v>18654</v>
          </cell>
          <cell r="F27">
            <v>8139</v>
          </cell>
          <cell r="G27">
            <v>0</v>
          </cell>
          <cell r="H27">
            <v>0</v>
          </cell>
          <cell r="I27">
            <v>0</v>
          </cell>
          <cell r="J27">
            <v>0</v>
          </cell>
          <cell r="K27">
            <v>0</v>
          </cell>
          <cell r="L27">
            <v>0</v>
          </cell>
          <cell r="M27">
            <v>0</v>
          </cell>
          <cell r="N27">
            <v>0</v>
          </cell>
          <cell r="O27">
            <v>37986</v>
          </cell>
        </row>
        <row r="28">
          <cell r="A28" t="str">
            <v>AC182DP</v>
          </cell>
          <cell r="B28">
            <v>32</v>
          </cell>
          <cell r="C28">
            <v>35</v>
          </cell>
          <cell r="D28">
            <v>38</v>
          </cell>
          <cell r="E28">
            <v>41</v>
          </cell>
          <cell r="F28">
            <v>44</v>
          </cell>
          <cell r="G28">
            <v>0</v>
          </cell>
          <cell r="H28">
            <v>0</v>
          </cell>
          <cell r="I28">
            <v>0</v>
          </cell>
          <cell r="J28">
            <v>0</v>
          </cell>
          <cell r="K28">
            <v>0</v>
          </cell>
          <cell r="L28">
            <v>0</v>
          </cell>
          <cell r="M28">
            <v>0</v>
          </cell>
          <cell r="N28">
            <v>0</v>
          </cell>
          <cell r="O28">
            <v>37986</v>
          </cell>
        </row>
        <row r="29">
          <cell r="A29" t="str">
            <v>AC182DS</v>
          </cell>
          <cell r="B29">
            <v>42</v>
          </cell>
          <cell r="C29">
            <v>46</v>
          </cell>
          <cell r="D29">
            <v>50</v>
          </cell>
          <cell r="E29">
            <v>55</v>
          </cell>
          <cell r="F29">
            <v>59</v>
          </cell>
          <cell r="G29">
            <v>0</v>
          </cell>
          <cell r="H29">
            <v>0</v>
          </cell>
          <cell r="I29">
            <v>0</v>
          </cell>
          <cell r="J29">
            <v>0</v>
          </cell>
          <cell r="K29">
            <v>0</v>
          </cell>
          <cell r="L29">
            <v>0</v>
          </cell>
          <cell r="M29">
            <v>0</v>
          </cell>
          <cell r="N29">
            <v>0</v>
          </cell>
          <cell r="O29">
            <v>37986</v>
          </cell>
        </row>
        <row r="30">
          <cell r="A30" t="str">
            <v>AC182GV</v>
          </cell>
          <cell r="B30">
            <v>-2</v>
          </cell>
          <cell r="C30">
            <v>5</v>
          </cell>
          <cell r="D30">
            <v>12</v>
          </cell>
          <cell r="E30">
            <v>13</v>
          </cell>
          <cell r="F30">
            <v>14</v>
          </cell>
          <cell r="G30">
            <v>0</v>
          </cell>
          <cell r="H30">
            <v>0</v>
          </cell>
          <cell r="I30">
            <v>0</v>
          </cell>
          <cell r="J30">
            <v>0</v>
          </cell>
          <cell r="K30">
            <v>0</v>
          </cell>
          <cell r="L30">
            <v>0</v>
          </cell>
          <cell r="M30">
            <v>0</v>
          </cell>
          <cell r="N30">
            <v>0</v>
          </cell>
          <cell r="O30">
            <v>37986</v>
          </cell>
        </row>
        <row r="31">
          <cell r="A31" t="str">
            <v>AC182HM</v>
          </cell>
          <cell r="B31">
            <v>8052</v>
          </cell>
          <cell r="C31">
            <v>8827</v>
          </cell>
          <cell r="D31">
            <v>6168</v>
          </cell>
          <cell r="E31">
            <v>7064</v>
          </cell>
          <cell r="F31">
            <v>7551</v>
          </cell>
          <cell r="G31">
            <v>0</v>
          </cell>
          <cell r="H31">
            <v>0</v>
          </cell>
          <cell r="I31">
            <v>0</v>
          </cell>
          <cell r="J31">
            <v>0</v>
          </cell>
          <cell r="K31">
            <v>0</v>
          </cell>
          <cell r="L31">
            <v>0</v>
          </cell>
          <cell r="M31">
            <v>0</v>
          </cell>
          <cell r="N31">
            <v>0</v>
          </cell>
          <cell r="O31">
            <v>37986</v>
          </cell>
        </row>
        <row r="32">
          <cell r="A32" t="str">
            <v>AC182HR</v>
          </cell>
          <cell r="B32">
            <v>0</v>
          </cell>
          <cell r="C32">
            <v>0</v>
          </cell>
          <cell r="D32">
            <v>0</v>
          </cell>
          <cell r="E32">
            <v>0</v>
          </cell>
          <cell r="F32">
            <v>0</v>
          </cell>
          <cell r="G32">
            <v>0</v>
          </cell>
          <cell r="H32">
            <v>0</v>
          </cell>
          <cell r="I32">
            <v>0</v>
          </cell>
          <cell r="J32">
            <v>0</v>
          </cell>
          <cell r="K32">
            <v>0</v>
          </cell>
          <cell r="L32">
            <v>0</v>
          </cell>
          <cell r="M32">
            <v>0</v>
          </cell>
          <cell r="N32">
            <v>0</v>
          </cell>
          <cell r="O32">
            <v>37986</v>
          </cell>
        </row>
        <row r="33">
          <cell r="A33" t="str">
            <v>AC182HW</v>
          </cell>
          <cell r="B33">
            <v>7364</v>
          </cell>
          <cell r="C33">
            <v>7140</v>
          </cell>
          <cell r="D33">
            <v>6797</v>
          </cell>
          <cell r="E33">
            <v>5991</v>
          </cell>
          <cell r="F33">
            <v>4226</v>
          </cell>
          <cell r="G33">
            <v>0</v>
          </cell>
          <cell r="H33">
            <v>0</v>
          </cell>
          <cell r="I33">
            <v>0</v>
          </cell>
          <cell r="J33">
            <v>0</v>
          </cell>
          <cell r="K33">
            <v>0</v>
          </cell>
          <cell r="L33">
            <v>0</v>
          </cell>
          <cell r="M33">
            <v>0</v>
          </cell>
          <cell r="N33">
            <v>0</v>
          </cell>
          <cell r="O33">
            <v>37986</v>
          </cell>
        </row>
        <row r="34">
          <cell r="A34" t="str">
            <v>AC182IN</v>
          </cell>
          <cell r="B34">
            <v>0</v>
          </cell>
          <cell r="C34">
            <v>0</v>
          </cell>
          <cell r="D34">
            <v>0</v>
          </cell>
          <cell r="E34">
            <v>0</v>
          </cell>
          <cell r="F34">
            <v>0</v>
          </cell>
          <cell r="G34">
            <v>0</v>
          </cell>
          <cell r="H34">
            <v>0</v>
          </cell>
          <cell r="I34">
            <v>0</v>
          </cell>
          <cell r="J34">
            <v>0</v>
          </cell>
          <cell r="K34">
            <v>0</v>
          </cell>
          <cell r="L34">
            <v>0</v>
          </cell>
          <cell r="M34">
            <v>0</v>
          </cell>
          <cell r="N34">
            <v>0</v>
          </cell>
          <cell r="O34">
            <v>37986</v>
          </cell>
        </row>
        <row r="35">
          <cell r="A35" t="str">
            <v>AC182MN</v>
          </cell>
          <cell r="B35">
            <v>292</v>
          </cell>
          <cell r="C35">
            <v>321</v>
          </cell>
          <cell r="D35">
            <v>351</v>
          </cell>
          <cell r="E35">
            <v>380</v>
          </cell>
          <cell r="F35">
            <v>409</v>
          </cell>
          <cell r="G35">
            <v>0</v>
          </cell>
          <cell r="H35">
            <v>0</v>
          </cell>
          <cell r="I35">
            <v>0</v>
          </cell>
          <cell r="J35">
            <v>0</v>
          </cell>
          <cell r="K35">
            <v>0</v>
          </cell>
          <cell r="L35">
            <v>0</v>
          </cell>
          <cell r="M35">
            <v>0</v>
          </cell>
          <cell r="N35">
            <v>0</v>
          </cell>
          <cell r="O35">
            <v>37986</v>
          </cell>
        </row>
        <row r="36">
          <cell r="A36" t="str">
            <v>AC182PR</v>
          </cell>
          <cell r="B36">
            <v>569</v>
          </cell>
          <cell r="C36">
            <v>598</v>
          </cell>
          <cell r="D36">
            <v>627</v>
          </cell>
          <cell r="E36">
            <v>576</v>
          </cell>
          <cell r="F36">
            <v>554</v>
          </cell>
          <cell r="G36">
            <v>0</v>
          </cell>
          <cell r="H36">
            <v>0</v>
          </cell>
          <cell r="I36">
            <v>0</v>
          </cell>
          <cell r="J36">
            <v>0</v>
          </cell>
          <cell r="K36">
            <v>0</v>
          </cell>
          <cell r="L36">
            <v>0</v>
          </cell>
          <cell r="M36">
            <v>0</v>
          </cell>
          <cell r="N36">
            <v>0</v>
          </cell>
          <cell r="O36">
            <v>37986</v>
          </cell>
        </row>
        <row r="37">
          <cell r="A37" t="str">
            <v>AC182SG</v>
          </cell>
          <cell r="B37">
            <v>10</v>
          </cell>
          <cell r="C37">
            <v>11</v>
          </cell>
          <cell r="D37">
            <v>12</v>
          </cell>
          <cell r="E37">
            <v>13</v>
          </cell>
          <cell r="F37">
            <v>14</v>
          </cell>
          <cell r="G37">
            <v>0</v>
          </cell>
          <cell r="H37">
            <v>0</v>
          </cell>
          <cell r="I37">
            <v>0</v>
          </cell>
          <cell r="J37">
            <v>0</v>
          </cell>
          <cell r="K37">
            <v>0</v>
          </cell>
          <cell r="L37">
            <v>0</v>
          </cell>
          <cell r="M37">
            <v>0</v>
          </cell>
          <cell r="N37">
            <v>0</v>
          </cell>
          <cell r="O37">
            <v>37986</v>
          </cell>
        </row>
        <row r="38">
          <cell r="A38" t="str">
            <v>AC182TE</v>
          </cell>
          <cell r="B38">
            <v>0</v>
          </cell>
          <cell r="C38">
            <v>0</v>
          </cell>
          <cell r="D38">
            <v>0</v>
          </cell>
          <cell r="E38">
            <v>0</v>
          </cell>
          <cell r="F38">
            <v>0</v>
          </cell>
          <cell r="G38">
            <v>0</v>
          </cell>
          <cell r="H38">
            <v>0</v>
          </cell>
          <cell r="I38">
            <v>0</v>
          </cell>
          <cell r="J38">
            <v>0</v>
          </cell>
          <cell r="K38">
            <v>0</v>
          </cell>
          <cell r="L38">
            <v>0</v>
          </cell>
          <cell r="M38">
            <v>0</v>
          </cell>
          <cell r="N38">
            <v>0</v>
          </cell>
          <cell r="O38">
            <v>37986</v>
          </cell>
        </row>
        <row r="39">
          <cell r="A39" t="str">
            <v>AC182TR</v>
          </cell>
          <cell r="B39">
            <v>1537</v>
          </cell>
          <cell r="C39">
            <v>1657</v>
          </cell>
          <cell r="D39">
            <v>1626</v>
          </cell>
          <cell r="E39">
            <v>1715</v>
          </cell>
          <cell r="F39">
            <v>1732</v>
          </cell>
          <cell r="G39">
            <v>0</v>
          </cell>
          <cell r="H39">
            <v>0</v>
          </cell>
          <cell r="I39">
            <v>0</v>
          </cell>
          <cell r="J39">
            <v>0</v>
          </cell>
          <cell r="K39">
            <v>0</v>
          </cell>
          <cell r="L39">
            <v>0</v>
          </cell>
          <cell r="M39">
            <v>0</v>
          </cell>
          <cell r="N39">
            <v>0</v>
          </cell>
          <cell r="O39">
            <v>37986</v>
          </cell>
        </row>
        <row r="40">
          <cell r="A40" t="str">
            <v>AC182YZ</v>
          </cell>
          <cell r="B40">
            <v>0</v>
          </cell>
          <cell r="C40">
            <v>0</v>
          </cell>
          <cell r="D40">
            <v>0</v>
          </cell>
          <cell r="E40">
            <v>0</v>
          </cell>
          <cell r="F40">
            <v>0</v>
          </cell>
          <cell r="G40">
            <v>0</v>
          </cell>
          <cell r="H40">
            <v>0</v>
          </cell>
          <cell r="I40">
            <v>0</v>
          </cell>
          <cell r="J40">
            <v>0</v>
          </cell>
          <cell r="K40">
            <v>0</v>
          </cell>
          <cell r="L40">
            <v>0</v>
          </cell>
          <cell r="M40">
            <v>0</v>
          </cell>
          <cell r="N40">
            <v>0</v>
          </cell>
          <cell r="O40">
            <v>37986</v>
          </cell>
        </row>
        <row r="41">
          <cell r="A41" t="str">
            <v>AC1863E</v>
          </cell>
          <cell r="B41">
            <v>82</v>
          </cell>
          <cell r="C41">
            <v>90</v>
          </cell>
          <cell r="D41">
            <v>98</v>
          </cell>
          <cell r="E41">
            <v>106</v>
          </cell>
          <cell r="F41">
            <v>115</v>
          </cell>
          <cell r="G41">
            <v>0</v>
          </cell>
          <cell r="H41">
            <v>0</v>
          </cell>
          <cell r="I41">
            <v>0</v>
          </cell>
          <cell r="J41">
            <v>0</v>
          </cell>
          <cell r="K41">
            <v>0</v>
          </cell>
          <cell r="L41">
            <v>0</v>
          </cell>
          <cell r="M41">
            <v>0</v>
          </cell>
          <cell r="N41">
            <v>0</v>
          </cell>
          <cell r="O41">
            <v>37986</v>
          </cell>
        </row>
        <row r="42">
          <cell r="A42" t="str">
            <v>AC186DF</v>
          </cell>
          <cell r="B42">
            <v>786</v>
          </cell>
          <cell r="C42">
            <v>864</v>
          </cell>
          <cell r="D42">
            <v>943</v>
          </cell>
          <cell r="E42">
            <v>1022</v>
          </cell>
          <cell r="F42">
            <v>1100</v>
          </cell>
          <cell r="G42">
            <v>0</v>
          </cell>
          <cell r="H42">
            <v>0</v>
          </cell>
          <cell r="I42">
            <v>0</v>
          </cell>
          <cell r="J42">
            <v>0</v>
          </cell>
          <cell r="K42">
            <v>0</v>
          </cell>
          <cell r="L42">
            <v>0</v>
          </cell>
          <cell r="M42">
            <v>0</v>
          </cell>
          <cell r="N42">
            <v>0</v>
          </cell>
          <cell r="O42">
            <v>37986</v>
          </cell>
        </row>
        <row r="43">
          <cell r="A43" t="str">
            <v>AC186FC</v>
          </cell>
          <cell r="B43">
            <v>0</v>
          </cell>
          <cell r="C43">
            <v>0</v>
          </cell>
          <cell r="D43">
            <v>0</v>
          </cell>
          <cell r="E43">
            <v>0</v>
          </cell>
          <cell r="F43">
            <v>184</v>
          </cell>
          <cell r="G43">
            <v>0</v>
          </cell>
          <cell r="H43">
            <v>0</v>
          </cell>
          <cell r="I43">
            <v>0</v>
          </cell>
          <cell r="J43">
            <v>0</v>
          </cell>
          <cell r="K43">
            <v>0</v>
          </cell>
          <cell r="L43">
            <v>0</v>
          </cell>
          <cell r="M43">
            <v>0</v>
          </cell>
          <cell r="N43">
            <v>0</v>
          </cell>
          <cell r="O43">
            <v>37986</v>
          </cell>
        </row>
        <row r="44">
          <cell r="A44" t="str">
            <v>AC18903</v>
          </cell>
          <cell r="B44">
            <v>272087</v>
          </cell>
          <cell r="C44">
            <v>276210</v>
          </cell>
          <cell r="D44">
            <v>280332</v>
          </cell>
          <cell r="E44">
            <v>284455</v>
          </cell>
          <cell r="F44">
            <v>288577</v>
          </cell>
          <cell r="G44">
            <v>292700</v>
          </cell>
          <cell r="H44">
            <v>296822</v>
          </cell>
          <cell r="I44">
            <v>300945</v>
          </cell>
          <cell r="J44">
            <v>305067</v>
          </cell>
          <cell r="K44">
            <v>309190</v>
          </cell>
          <cell r="L44">
            <v>313312</v>
          </cell>
          <cell r="M44">
            <v>317435</v>
          </cell>
          <cell r="N44">
            <v>321557</v>
          </cell>
          <cell r="O44">
            <v>37986</v>
          </cell>
        </row>
        <row r="45">
          <cell r="A45" t="str">
            <v>AC190DG</v>
          </cell>
          <cell r="B45">
            <v>-1317</v>
          </cell>
          <cell r="C45">
            <v>-1215</v>
          </cell>
          <cell r="D45">
            <v>-1217</v>
          </cell>
          <cell r="E45">
            <v>-1130</v>
          </cell>
          <cell r="F45">
            <v>-770</v>
          </cell>
          <cell r="G45">
            <v>0</v>
          </cell>
          <cell r="H45">
            <v>0</v>
          </cell>
          <cell r="I45">
            <v>0</v>
          </cell>
          <cell r="J45">
            <v>0</v>
          </cell>
          <cell r="K45">
            <v>0</v>
          </cell>
          <cell r="L45">
            <v>0</v>
          </cell>
          <cell r="M45">
            <v>0</v>
          </cell>
          <cell r="N45">
            <v>0</v>
          </cell>
          <cell r="O45">
            <v>37986</v>
          </cell>
        </row>
        <row r="46">
          <cell r="A46" t="str">
            <v>AC190DK</v>
          </cell>
          <cell r="B46">
            <v>-1975</v>
          </cell>
          <cell r="C46">
            <v>-1826</v>
          </cell>
          <cell r="D46">
            <v>-1830</v>
          </cell>
          <cell r="E46">
            <v>-1704</v>
          </cell>
          <cell r="F46">
            <v>-1161</v>
          </cell>
          <cell r="G46">
            <v>0</v>
          </cell>
          <cell r="H46">
            <v>0</v>
          </cell>
          <cell r="I46">
            <v>0</v>
          </cell>
          <cell r="J46">
            <v>0</v>
          </cell>
          <cell r="K46">
            <v>0</v>
          </cell>
          <cell r="L46">
            <v>0</v>
          </cell>
          <cell r="M46">
            <v>0</v>
          </cell>
          <cell r="N46">
            <v>0</v>
          </cell>
          <cell r="O46">
            <v>37986</v>
          </cell>
        </row>
        <row r="47">
          <cell r="A47" t="str">
            <v>AC22105</v>
          </cell>
          <cell r="B47">
            <v>-15200000</v>
          </cell>
          <cell r="C47">
            <v>-15200000</v>
          </cell>
          <cell r="D47">
            <v>-16150000</v>
          </cell>
          <cell r="E47">
            <v>-16150000</v>
          </cell>
          <cell r="F47">
            <v>-16150000</v>
          </cell>
          <cell r="G47">
            <v>-16150000</v>
          </cell>
          <cell r="H47">
            <v>-16150000</v>
          </cell>
          <cell r="I47">
            <v>-16150000</v>
          </cell>
          <cell r="J47">
            <v>-16150000</v>
          </cell>
          <cell r="K47">
            <v>-16150000</v>
          </cell>
          <cell r="L47">
            <v>-16150000</v>
          </cell>
          <cell r="M47">
            <v>-16150000</v>
          </cell>
          <cell r="N47">
            <v>-16150000</v>
          </cell>
          <cell r="O47">
            <v>37986</v>
          </cell>
        </row>
        <row r="48">
          <cell r="A48" t="str">
            <v>AC22106</v>
          </cell>
          <cell r="B48">
            <v>-20000000</v>
          </cell>
          <cell r="C48">
            <v>-20000000</v>
          </cell>
          <cell r="D48">
            <v>-20000000</v>
          </cell>
          <cell r="E48">
            <v>-20000000</v>
          </cell>
          <cell r="F48">
            <v>-20000000</v>
          </cell>
          <cell r="G48">
            <v>-20000000</v>
          </cell>
          <cell r="H48">
            <v>-20000000</v>
          </cell>
          <cell r="I48">
            <v>-20000000</v>
          </cell>
          <cell r="J48">
            <v>-20000000</v>
          </cell>
          <cell r="K48">
            <v>-20000000</v>
          </cell>
          <cell r="L48">
            <v>-20000000</v>
          </cell>
          <cell r="M48">
            <v>-20000000</v>
          </cell>
          <cell r="N48">
            <v>-20000000</v>
          </cell>
          <cell r="O48">
            <v>37986</v>
          </cell>
        </row>
        <row r="49">
          <cell r="A49" t="str">
            <v>AC22107</v>
          </cell>
          <cell r="B49">
            <v>-20000000</v>
          </cell>
          <cell r="C49">
            <v>-20000000</v>
          </cell>
          <cell r="D49">
            <v>-20000000</v>
          </cell>
          <cell r="E49">
            <v>-20000000</v>
          </cell>
          <cell r="F49">
            <v>-20000000</v>
          </cell>
          <cell r="G49">
            <v>-20000000</v>
          </cell>
          <cell r="H49">
            <v>-20000000</v>
          </cell>
          <cell r="I49">
            <v>-20000000</v>
          </cell>
          <cell r="J49">
            <v>-20000000</v>
          </cell>
          <cell r="K49">
            <v>-20000000</v>
          </cell>
          <cell r="L49">
            <v>-20000000</v>
          </cell>
          <cell r="M49">
            <v>-20000000</v>
          </cell>
          <cell r="N49">
            <v>-20000000</v>
          </cell>
          <cell r="O49">
            <v>37986</v>
          </cell>
        </row>
        <row r="50">
          <cell r="A50" t="str">
            <v>AC22109</v>
          </cell>
          <cell r="B50">
            <v>-30000000</v>
          </cell>
          <cell r="C50">
            <v>-30000000</v>
          </cell>
          <cell r="D50">
            <v>-30000000</v>
          </cell>
          <cell r="E50">
            <v>-30000000</v>
          </cell>
          <cell r="F50">
            <v>-30000000</v>
          </cell>
          <cell r="G50">
            <v>-30000000</v>
          </cell>
          <cell r="H50">
            <v>-30000000</v>
          </cell>
          <cell r="I50">
            <v>-30000000</v>
          </cell>
          <cell r="J50">
            <v>-30000000</v>
          </cell>
          <cell r="K50">
            <v>-30000000</v>
          </cell>
          <cell r="L50">
            <v>-30000000</v>
          </cell>
          <cell r="M50">
            <v>-30000000</v>
          </cell>
          <cell r="N50">
            <v>-30000000</v>
          </cell>
          <cell r="O50">
            <v>37986</v>
          </cell>
        </row>
        <row r="51">
          <cell r="A51" t="str">
            <v>AC22110</v>
          </cell>
          <cell r="B51">
            <v>-50000000</v>
          </cell>
          <cell r="C51">
            <v>-50000000</v>
          </cell>
          <cell r="D51">
            <v>-50000000</v>
          </cell>
          <cell r="E51">
            <v>-50000000</v>
          </cell>
          <cell r="F51">
            <v>-50000000</v>
          </cell>
          <cell r="G51">
            <v>-50000000</v>
          </cell>
          <cell r="H51">
            <v>-50000000</v>
          </cell>
          <cell r="I51">
            <v>-50000000</v>
          </cell>
          <cell r="J51">
            <v>-50000000</v>
          </cell>
          <cell r="K51">
            <v>-50000000</v>
          </cell>
          <cell r="L51">
            <v>-50000000</v>
          </cell>
          <cell r="M51">
            <v>-50000000</v>
          </cell>
          <cell r="N51">
            <v>-50000000</v>
          </cell>
          <cell r="O51">
            <v>37986</v>
          </cell>
        </row>
        <row r="52">
          <cell r="A52" t="str">
            <v>AC22111</v>
          </cell>
          <cell r="B52">
            <v>-20000000</v>
          </cell>
          <cell r="C52">
            <v>-20000000</v>
          </cell>
          <cell r="D52">
            <v>-20000000</v>
          </cell>
          <cell r="E52">
            <v>-20000000</v>
          </cell>
          <cell r="F52">
            <v>-20000000</v>
          </cell>
          <cell r="G52">
            <v>-20000000</v>
          </cell>
          <cell r="H52">
            <v>-20000000</v>
          </cell>
          <cell r="I52">
            <v>-20000000</v>
          </cell>
          <cell r="J52">
            <v>-20000000</v>
          </cell>
          <cell r="K52">
            <v>-20000000</v>
          </cell>
          <cell r="L52">
            <v>-20000000</v>
          </cell>
          <cell r="M52">
            <v>-20000000</v>
          </cell>
          <cell r="N52">
            <v>-20000000</v>
          </cell>
          <cell r="O52">
            <v>37986</v>
          </cell>
        </row>
        <row r="53">
          <cell r="A53" t="str">
            <v>AC22198</v>
          </cell>
          <cell r="B53">
            <v>3188647</v>
          </cell>
          <cell r="C53">
            <v>3258305</v>
          </cell>
          <cell r="D53">
            <v>3327963</v>
          </cell>
          <cell r="E53">
            <v>3397621</v>
          </cell>
          <cell r="F53">
            <v>3467279</v>
          </cell>
          <cell r="G53">
            <v>3536937</v>
          </cell>
          <cell r="H53">
            <v>3606595</v>
          </cell>
          <cell r="I53">
            <v>3676253</v>
          </cell>
          <cell r="J53">
            <v>3745911</v>
          </cell>
          <cell r="K53">
            <v>3815569</v>
          </cell>
          <cell r="L53">
            <v>3884408</v>
          </cell>
          <cell r="M53">
            <v>3953248</v>
          </cell>
          <cell r="N53">
            <v>4022087</v>
          </cell>
          <cell r="O53">
            <v>37986</v>
          </cell>
        </row>
        <row r="54">
          <cell r="A54" t="str">
            <v>AC2219A</v>
          </cell>
          <cell r="B54">
            <v>950000</v>
          </cell>
          <cell r="C54">
            <v>950000</v>
          </cell>
          <cell r="D54">
            <v>950000</v>
          </cell>
          <cell r="E54">
            <v>950000</v>
          </cell>
          <cell r="F54">
            <v>950000</v>
          </cell>
          <cell r="G54">
            <v>950000</v>
          </cell>
          <cell r="H54">
            <v>950000</v>
          </cell>
          <cell r="I54">
            <v>950000</v>
          </cell>
          <cell r="J54">
            <v>950000</v>
          </cell>
          <cell r="K54">
            <v>950000</v>
          </cell>
          <cell r="L54">
            <v>950000</v>
          </cell>
          <cell r="M54">
            <v>950000</v>
          </cell>
          <cell r="N54">
            <v>950000</v>
          </cell>
          <cell r="O54">
            <v>37986</v>
          </cell>
        </row>
        <row r="55">
          <cell r="A55" t="str">
            <v>AC2219B</v>
          </cell>
          <cell r="B55">
            <v>-950000</v>
          </cell>
          <cell r="C55">
            <v>-950000</v>
          </cell>
          <cell r="D55">
            <v>-950000</v>
          </cell>
          <cell r="E55">
            <v>-950000</v>
          </cell>
          <cell r="F55">
            <v>-950000</v>
          </cell>
          <cell r="G55">
            <v>-950000</v>
          </cell>
          <cell r="H55">
            <v>-950000</v>
          </cell>
          <cell r="I55">
            <v>-950000</v>
          </cell>
          <cell r="J55">
            <v>-950000</v>
          </cell>
          <cell r="K55">
            <v>-950000</v>
          </cell>
          <cell r="L55">
            <v>-950000</v>
          </cell>
          <cell r="M55">
            <v>-950000</v>
          </cell>
          <cell r="N55">
            <v>-950000</v>
          </cell>
          <cell r="O55">
            <v>37986</v>
          </cell>
        </row>
        <row r="56">
          <cell r="A56" t="str">
            <v>AC2249A</v>
          </cell>
          <cell r="B56">
            <v>0</v>
          </cell>
          <cell r="C56">
            <v>0</v>
          </cell>
          <cell r="D56">
            <v>0</v>
          </cell>
          <cell r="E56">
            <v>0</v>
          </cell>
          <cell r="F56">
            <v>0</v>
          </cell>
          <cell r="G56">
            <v>0</v>
          </cell>
          <cell r="H56">
            <v>0</v>
          </cell>
          <cell r="I56">
            <v>0</v>
          </cell>
          <cell r="J56">
            <v>0</v>
          </cell>
          <cell r="K56">
            <v>0</v>
          </cell>
          <cell r="L56">
            <v>0</v>
          </cell>
          <cell r="M56">
            <v>0</v>
          </cell>
          <cell r="N56">
            <v>0</v>
          </cell>
          <cell r="O56">
            <v>37986</v>
          </cell>
        </row>
        <row r="57">
          <cell r="A57" t="str">
            <v>AC22610</v>
          </cell>
          <cell r="B57">
            <v>5500</v>
          </cell>
          <cell r="C57">
            <v>5775</v>
          </cell>
          <cell r="D57">
            <v>6050</v>
          </cell>
          <cell r="E57">
            <v>6325</v>
          </cell>
          <cell r="F57">
            <v>6600</v>
          </cell>
          <cell r="G57">
            <v>6875</v>
          </cell>
          <cell r="H57">
            <v>7150</v>
          </cell>
          <cell r="I57">
            <v>7425</v>
          </cell>
          <cell r="J57">
            <v>7700</v>
          </cell>
          <cell r="K57">
            <v>7975</v>
          </cell>
          <cell r="L57">
            <v>8250</v>
          </cell>
          <cell r="M57">
            <v>8525</v>
          </cell>
          <cell r="N57">
            <v>8800</v>
          </cell>
          <cell r="O57">
            <v>37986</v>
          </cell>
        </row>
        <row r="58">
          <cell r="A58" t="str">
            <v>AC22820</v>
          </cell>
          <cell r="B58">
            <v>-212</v>
          </cell>
          <cell r="C58">
            <v>-371</v>
          </cell>
          <cell r="D58">
            <v>-373</v>
          </cell>
          <cell r="E58">
            <v>-351</v>
          </cell>
          <cell r="F58">
            <v>-352</v>
          </cell>
          <cell r="G58">
            <v>0</v>
          </cell>
          <cell r="H58">
            <v>0</v>
          </cell>
          <cell r="I58">
            <v>0</v>
          </cell>
          <cell r="J58">
            <v>0</v>
          </cell>
          <cell r="K58">
            <v>0</v>
          </cell>
          <cell r="L58">
            <v>0</v>
          </cell>
          <cell r="M58">
            <v>0</v>
          </cell>
          <cell r="N58">
            <v>0</v>
          </cell>
          <cell r="O58">
            <v>37986</v>
          </cell>
        </row>
        <row r="59">
          <cell r="A59" t="str">
            <v>AC22823</v>
          </cell>
          <cell r="B59">
            <v>-833</v>
          </cell>
          <cell r="C59">
            <v>-900</v>
          </cell>
          <cell r="D59">
            <v>-978</v>
          </cell>
          <cell r="E59">
            <v>-997</v>
          </cell>
          <cell r="F59">
            <v>-1042</v>
          </cell>
          <cell r="G59">
            <v>0</v>
          </cell>
          <cell r="H59">
            <v>0</v>
          </cell>
          <cell r="I59">
            <v>0</v>
          </cell>
          <cell r="J59">
            <v>0</v>
          </cell>
          <cell r="K59">
            <v>0</v>
          </cell>
          <cell r="L59">
            <v>0</v>
          </cell>
          <cell r="M59">
            <v>0</v>
          </cell>
          <cell r="N59">
            <v>0</v>
          </cell>
          <cell r="O59">
            <v>37986</v>
          </cell>
        </row>
        <row r="60">
          <cell r="A60" t="str">
            <v>AC22830</v>
          </cell>
          <cell r="B60">
            <v>-556</v>
          </cell>
          <cell r="C60">
            <v>-556</v>
          </cell>
          <cell r="D60">
            <v>-496</v>
          </cell>
          <cell r="E60">
            <v>-476</v>
          </cell>
          <cell r="F60">
            <v>-586</v>
          </cell>
          <cell r="G60">
            <v>0</v>
          </cell>
          <cell r="H60">
            <v>0</v>
          </cell>
          <cell r="I60">
            <v>0</v>
          </cell>
          <cell r="J60">
            <v>0</v>
          </cell>
          <cell r="K60">
            <v>0</v>
          </cell>
          <cell r="L60">
            <v>0</v>
          </cell>
          <cell r="M60">
            <v>0</v>
          </cell>
          <cell r="N60">
            <v>0</v>
          </cell>
          <cell r="O60">
            <v>37986</v>
          </cell>
        </row>
        <row r="61">
          <cell r="A61" t="str">
            <v>AC22831</v>
          </cell>
          <cell r="B61">
            <v>-292</v>
          </cell>
          <cell r="C61">
            <v>-263</v>
          </cell>
          <cell r="D61">
            <v>-231</v>
          </cell>
          <cell r="E61">
            <v>-203</v>
          </cell>
          <cell r="F61">
            <v>-181</v>
          </cell>
          <cell r="G61">
            <v>0</v>
          </cell>
          <cell r="H61">
            <v>0</v>
          </cell>
          <cell r="I61">
            <v>0</v>
          </cell>
          <cell r="J61">
            <v>0</v>
          </cell>
          <cell r="K61">
            <v>0</v>
          </cell>
          <cell r="L61">
            <v>0</v>
          </cell>
          <cell r="M61">
            <v>0</v>
          </cell>
          <cell r="N61">
            <v>0</v>
          </cell>
          <cell r="O61">
            <v>37986</v>
          </cell>
        </row>
        <row r="62">
          <cell r="A62" t="str">
            <v>AC22837</v>
          </cell>
          <cell r="B62">
            <v>-972</v>
          </cell>
          <cell r="C62">
            <v>-971</v>
          </cell>
          <cell r="D62">
            <v>-970</v>
          </cell>
          <cell r="E62">
            <v>-990</v>
          </cell>
          <cell r="F62">
            <v>-1030</v>
          </cell>
          <cell r="G62">
            <v>0</v>
          </cell>
          <cell r="H62">
            <v>0</v>
          </cell>
          <cell r="I62">
            <v>0</v>
          </cell>
          <cell r="J62">
            <v>0</v>
          </cell>
          <cell r="K62">
            <v>0</v>
          </cell>
          <cell r="L62">
            <v>0</v>
          </cell>
          <cell r="M62">
            <v>0</v>
          </cell>
          <cell r="N62">
            <v>0</v>
          </cell>
          <cell r="O62">
            <v>37986</v>
          </cell>
        </row>
        <row r="63">
          <cell r="A63" t="str">
            <v>AC229SE</v>
          </cell>
          <cell r="B63">
            <v>-6028</v>
          </cell>
          <cell r="C63">
            <v>-4363</v>
          </cell>
          <cell r="D63">
            <v>-3766</v>
          </cell>
          <cell r="E63">
            <v>-2926</v>
          </cell>
          <cell r="F63">
            <v>-1970</v>
          </cell>
          <cell r="G63">
            <v>0</v>
          </cell>
          <cell r="H63">
            <v>0</v>
          </cell>
          <cell r="I63">
            <v>0</v>
          </cell>
          <cell r="J63">
            <v>0</v>
          </cell>
          <cell r="K63">
            <v>0</v>
          </cell>
          <cell r="L63">
            <v>0</v>
          </cell>
          <cell r="M63">
            <v>0</v>
          </cell>
          <cell r="N63">
            <v>0</v>
          </cell>
          <cell r="O63">
            <v>37986</v>
          </cell>
        </row>
        <row r="64">
          <cell r="A64" t="str">
            <v>AC23101</v>
          </cell>
          <cell r="B64">
            <v>-10000000</v>
          </cell>
          <cell r="C64">
            <v>-10000000</v>
          </cell>
          <cell r="D64">
            <v>-15000000</v>
          </cell>
          <cell r="E64">
            <v>0</v>
          </cell>
          <cell r="F64">
            <v>-10000000</v>
          </cell>
          <cell r="G64">
            <v>-10000000</v>
          </cell>
          <cell r="H64">
            <v>-10000000</v>
          </cell>
          <cell r="I64">
            <v>-10000000</v>
          </cell>
          <cell r="J64">
            <v>-10000000</v>
          </cell>
          <cell r="K64">
            <v>0</v>
          </cell>
          <cell r="L64">
            <v>0</v>
          </cell>
          <cell r="M64">
            <v>-40000000</v>
          </cell>
          <cell r="N64">
            <v>-40000000</v>
          </cell>
          <cell r="O64">
            <v>37986</v>
          </cell>
        </row>
        <row r="65">
          <cell r="A65" t="str">
            <v>AC23227</v>
          </cell>
          <cell r="B65">
            <v>-150</v>
          </cell>
          <cell r="C65">
            <v>-150</v>
          </cell>
          <cell r="D65">
            <v>-150</v>
          </cell>
          <cell r="E65">
            <v>-210</v>
          </cell>
          <cell r="F65">
            <v>-210</v>
          </cell>
          <cell r="G65">
            <v>0</v>
          </cell>
          <cell r="H65">
            <v>0</v>
          </cell>
          <cell r="I65">
            <v>0</v>
          </cell>
          <cell r="J65">
            <v>0</v>
          </cell>
          <cell r="K65">
            <v>0</v>
          </cell>
          <cell r="L65">
            <v>0</v>
          </cell>
          <cell r="M65">
            <v>0</v>
          </cell>
          <cell r="N65">
            <v>0</v>
          </cell>
          <cell r="O65">
            <v>37986</v>
          </cell>
        </row>
        <row r="66">
          <cell r="A66" t="str">
            <v>AC23399</v>
          </cell>
          <cell r="B66">
            <v>0</v>
          </cell>
          <cell r="C66">
            <v>0</v>
          </cell>
          <cell r="D66">
            <v>-46300000</v>
          </cell>
          <cell r="E66">
            <v>-52900000</v>
          </cell>
          <cell r="F66">
            <v>-35900000</v>
          </cell>
          <cell r="G66">
            <v>-38000000</v>
          </cell>
          <cell r="H66">
            <v>-39600000</v>
          </cell>
          <cell r="I66">
            <v>-49600000</v>
          </cell>
          <cell r="J66">
            <v>-59700000</v>
          </cell>
          <cell r="K66">
            <v>-66000000</v>
          </cell>
          <cell r="L66">
            <v>-65700000</v>
          </cell>
          <cell r="M66">
            <v>-19800000</v>
          </cell>
          <cell r="N66">
            <v>-26000000</v>
          </cell>
          <cell r="O66">
            <v>37986</v>
          </cell>
        </row>
        <row r="67">
          <cell r="A67" t="str">
            <v>AC235</v>
          </cell>
          <cell r="B67">
            <v>-1348</v>
          </cell>
          <cell r="C67">
            <v>-1172</v>
          </cell>
          <cell r="D67">
            <v>-1054</v>
          </cell>
          <cell r="E67">
            <v>-917</v>
          </cell>
          <cell r="F67">
            <v>-676</v>
          </cell>
          <cell r="G67">
            <v>0</v>
          </cell>
          <cell r="H67">
            <v>0</v>
          </cell>
          <cell r="I67">
            <v>0</v>
          </cell>
          <cell r="J67">
            <v>0</v>
          </cell>
          <cell r="K67">
            <v>0</v>
          </cell>
          <cell r="L67">
            <v>0</v>
          </cell>
          <cell r="M67">
            <v>0</v>
          </cell>
          <cell r="N67">
            <v>0</v>
          </cell>
          <cell r="O67">
            <v>37986</v>
          </cell>
        </row>
        <row r="68">
          <cell r="A68" t="str">
            <v>AC23704</v>
          </cell>
          <cell r="B68">
            <v>-258333</v>
          </cell>
          <cell r="C68">
            <v>-258333</v>
          </cell>
          <cell r="D68">
            <v>-258333</v>
          </cell>
          <cell r="E68">
            <v>-258333</v>
          </cell>
          <cell r="F68">
            <v>-258333</v>
          </cell>
          <cell r="G68">
            <v>-258333</v>
          </cell>
          <cell r="H68">
            <v>-258333</v>
          </cell>
          <cell r="I68">
            <v>-258333</v>
          </cell>
          <cell r="J68">
            <v>-258333</v>
          </cell>
          <cell r="K68">
            <v>-258333</v>
          </cell>
          <cell r="L68">
            <v>-258333</v>
          </cell>
          <cell r="M68">
            <v>-258333</v>
          </cell>
          <cell r="N68">
            <v>0</v>
          </cell>
          <cell r="O68">
            <v>37986</v>
          </cell>
        </row>
        <row r="69">
          <cell r="A69" t="str">
            <v>AC23705</v>
          </cell>
          <cell r="B69">
            <v>-127553</v>
          </cell>
          <cell r="C69">
            <v>-127553</v>
          </cell>
          <cell r="D69">
            <v>-127553</v>
          </cell>
          <cell r="E69">
            <v>-135525</v>
          </cell>
          <cell r="F69">
            <v>-135525</v>
          </cell>
          <cell r="G69">
            <v>-135525</v>
          </cell>
          <cell r="H69">
            <v>-135525</v>
          </cell>
          <cell r="I69">
            <v>-135525</v>
          </cell>
          <cell r="J69">
            <v>-135525</v>
          </cell>
          <cell r="K69">
            <v>-135525</v>
          </cell>
          <cell r="L69">
            <v>-135525</v>
          </cell>
          <cell r="M69">
            <v>-135525</v>
          </cell>
          <cell r="N69">
            <v>0</v>
          </cell>
          <cell r="O69">
            <v>37986</v>
          </cell>
        </row>
        <row r="70">
          <cell r="A70" t="str">
            <v>AC23707</v>
          </cell>
          <cell r="B70">
            <v>-141333</v>
          </cell>
          <cell r="C70">
            <v>-141333</v>
          </cell>
          <cell r="D70">
            <v>-141333</v>
          </cell>
          <cell r="E70">
            <v>-141333</v>
          </cell>
          <cell r="F70">
            <v>-141333</v>
          </cell>
          <cell r="G70">
            <v>-141333</v>
          </cell>
          <cell r="H70">
            <v>-141333</v>
          </cell>
          <cell r="I70">
            <v>-141333</v>
          </cell>
          <cell r="J70">
            <v>-141333</v>
          </cell>
          <cell r="K70">
            <v>-141333</v>
          </cell>
          <cell r="L70">
            <v>-141333</v>
          </cell>
          <cell r="M70">
            <v>-141333</v>
          </cell>
          <cell r="N70">
            <v>0</v>
          </cell>
          <cell r="O70">
            <v>37986</v>
          </cell>
        </row>
        <row r="71">
          <cell r="A71" t="str">
            <v>AC23710</v>
          </cell>
          <cell r="B71">
            <v>-179750</v>
          </cell>
          <cell r="C71">
            <v>-179750</v>
          </cell>
          <cell r="D71">
            <v>-179750</v>
          </cell>
          <cell r="E71">
            <v>-179750</v>
          </cell>
          <cell r="F71">
            <v>-179750</v>
          </cell>
          <cell r="G71">
            <v>-179750</v>
          </cell>
          <cell r="H71">
            <v>-179750</v>
          </cell>
          <cell r="I71">
            <v>-179750</v>
          </cell>
          <cell r="J71">
            <v>-179750</v>
          </cell>
          <cell r="K71">
            <v>-179750</v>
          </cell>
          <cell r="L71">
            <v>-179750</v>
          </cell>
          <cell r="M71">
            <v>-179750</v>
          </cell>
          <cell r="N71">
            <v>0</v>
          </cell>
          <cell r="O71">
            <v>37986</v>
          </cell>
        </row>
        <row r="72">
          <cell r="A72" t="str">
            <v>AC23718</v>
          </cell>
          <cell r="B72">
            <v>-143833</v>
          </cell>
          <cell r="C72">
            <v>-143833</v>
          </cell>
          <cell r="D72">
            <v>-143833</v>
          </cell>
          <cell r="E72">
            <v>-143833</v>
          </cell>
          <cell r="F72">
            <v>-143833</v>
          </cell>
          <cell r="G72">
            <v>-143833</v>
          </cell>
          <cell r="H72">
            <v>-143833</v>
          </cell>
          <cell r="I72">
            <v>-143833</v>
          </cell>
          <cell r="J72">
            <v>-143833</v>
          </cell>
          <cell r="K72">
            <v>-143833</v>
          </cell>
          <cell r="L72">
            <v>-143833</v>
          </cell>
          <cell r="M72">
            <v>-143833</v>
          </cell>
          <cell r="N72">
            <v>0</v>
          </cell>
          <cell r="O72">
            <v>37986</v>
          </cell>
        </row>
        <row r="73">
          <cell r="A73" t="str">
            <v>AC23719</v>
          </cell>
          <cell r="B73">
            <v>-112500</v>
          </cell>
          <cell r="C73">
            <v>-112500</v>
          </cell>
          <cell r="D73">
            <v>-112500</v>
          </cell>
          <cell r="E73">
            <v>-112500</v>
          </cell>
          <cell r="F73">
            <v>-112500</v>
          </cell>
          <cell r="G73">
            <v>-112500</v>
          </cell>
          <cell r="H73">
            <v>-112500</v>
          </cell>
          <cell r="I73">
            <v>-112500</v>
          </cell>
          <cell r="J73">
            <v>-112500</v>
          </cell>
          <cell r="K73">
            <v>-112500</v>
          </cell>
          <cell r="L73">
            <v>-112500</v>
          </cell>
          <cell r="M73">
            <v>-112500</v>
          </cell>
          <cell r="N73">
            <v>0</v>
          </cell>
          <cell r="O73">
            <v>37986</v>
          </cell>
        </row>
        <row r="74">
          <cell r="A74" t="str">
            <v>AC24203</v>
          </cell>
          <cell r="B74">
            <v>0</v>
          </cell>
          <cell r="C74">
            <v>0</v>
          </cell>
          <cell r="D74">
            <v>0</v>
          </cell>
          <cell r="E74">
            <v>0</v>
          </cell>
          <cell r="F74">
            <v>0</v>
          </cell>
          <cell r="G74">
            <v>0</v>
          </cell>
          <cell r="H74">
            <v>0</v>
          </cell>
          <cell r="I74">
            <v>0</v>
          </cell>
          <cell r="J74">
            <v>0</v>
          </cell>
          <cell r="K74">
            <v>0</v>
          </cell>
          <cell r="L74">
            <v>0</v>
          </cell>
          <cell r="M74">
            <v>0</v>
          </cell>
          <cell r="N74">
            <v>0</v>
          </cell>
          <cell r="O74">
            <v>37986</v>
          </cell>
        </row>
        <row r="75">
          <cell r="A75" t="str">
            <v>AC252</v>
          </cell>
          <cell r="B75">
            <v>0</v>
          </cell>
          <cell r="C75">
            <v>0</v>
          </cell>
          <cell r="D75">
            <v>0</v>
          </cell>
          <cell r="E75">
            <v>0</v>
          </cell>
          <cell r="F75">
            <v>-236</v>
          </cell>
          <cell r="G75">
            <v>0</v>
          </cell>
          <cell r="H75">
            <v>0</v>
          </cell>
          <cell r="I75">
            <v>0</v>
          </cell>
          <cell r="J75">
            <v>0</v>
          </cell>
          <cell r="K75">
            <v>0</v>
          </cell>
          <cell r="L75">
            <v>0</v>
          </cell>
          <cell r="M75">
            <v>0</v>
          </cell>
          <cell r="N75">
            <v>0</v>
          </cell>
          <cell r="O75">
            <v>37986</v>
          </cell>
        </row>
        <row r="76">
          <cell r="A76" t="str">
            <v>AC254DK</v>
          </cell>
          <cell r="B76">
            <v>3293</v>
          </cell>
          <cell r="C76">
            <v>3041</v>
          </cell>
          <cell r="D76">
            <v>3046</v>
          </cell>
          <cell r="E76">
            <v>-2250</v>
          </cell>
          <cell r="F76">
            <v>-3152</v>
          </cell>
          <cell r="G76">
            <v>0</v>
          </cell>
          <cell r="H76">
            <v>0</v>
          </cell>
          <cell r="I76">
            <v>0</v>
          </cell>
          <cell r="J76">
            <v>0</v>
          </cell>
          <cell r="K76">
            <v>0</v>
          </cell>
          <cell r="L76">
            <v>0</v>
          </cell>
          <cell r="M76">
            <v>0</v>
          </cell>
          <cell r="N76">
            <v>0</v>
          </cell>
          <cell r="O76">
            <v>37986</v>
          </cell>
        </row>
        <row r="77">
          <cell r="A77" t="str">
            <v>AC282</v>
          </cell>
          <cell r="B77">
            <v>-82357</v>
          </cell>
          <cell r="C77">
            <v>-84048</v>
          </cell>
          <cell r="D77">
            <v>-79615</v>
          </cell>
          <cell r="E77">
            <v>-77014</v>
          </cell>
          <cell r="F77">
            <v>-68270</v>
          </cell>
          <cell r="G77">
            <v>0</v>
          </cell>
          <cell r="H77">
            <v>0</v>
          </cell>
          <cell r="I77">
            <v>0</v>
          </cell>
          <cell r="J77">
            <v>0</v>
          </cell>
          <cell r="K77">
            <v>0</v>
          </cell>
          <cell r="L77">
            <v>0</v>
          </cell>
          <cell r="M77">
            <v>0</v>
          </cell>
          <cell r="N77">
            <v>0</v>
          </cell>
          <cell r="O77">
            <v>37986</v>
          </cell>
        </row>
        <row r="78">
          <cell r="A78" t="str">
            <v>AC282DK</v>
          </cell>
          <cell r="B78">
            <v>-6789</v>
          </cell>
          <cell r="C78">
            <v>-9039</v>
          </cell>
          <cell r="D78">
            <v>-8326</v>
          </cell>
          <cell r="E78">
            <v>-7611</v>
          </cell>
          <cell r="F78">
            <v>-1319</v>
          </cell>
          <cell r="G78">
            <v>0</v>
          </cell>
          <cell r="H78">
            <v>0</v>
          </cell>
          <cell r="I78">
            <v>0</v>
          </cell>
          <cell r="J78">
            <v>0</v>
          </cell>
          <cell r="K78">
            <v>0</v>
          </cell>
          <cell r="L78">
            <v>0</v>
          </cell>
          <cell r="M78">
            <v>0</v>
          </cell>
          <cell r="N78">
            <v>0</v>
          </cell>
          <cell r="O78">
            <v>37986</v>
          </cell>
        </row>
        <row r="79">
          <cell r="A79" t="str">
            <v>AC283DG</v>
          </cell>
          <cell r="B79">
            <v>-2816</v>
          </cell>
          <cell r="C79">
            <v>-4229</v>
          </cell>
          <cell r="D79">
            <v>-3503</v>
          </cell>
          <cell r="E79">
            <v>-3554</v>
          </cell>
          <cell r="F79">
            <v>638</v>
          </cell>
          <cell r="G79">
            <v>0</v>
          </cell>
          <cell r="H79">
            <v>0</v>
          </cell>
          <cell r="I79">
            <v>0</v>
          </cell>
          <cell r="J79">
            <v>0</v>
          </cell>
          <cell r="K79">
            <v>0</v>
          </cell>
          <cell r="L79">
            <v>0</v>
          </cell>
          <cell r="M79">
            <v>0</v>
          </cell>
          <cell r="N79">
            <v>0</v>
          </cell>
          <cell r="O79">
            <v>37986</v>
          </cell>
        </row>
        <row r="80">
          <cell r="A80" t="str">
            <v>AC283DK</v>
          </cell>
          <cell r="B80">
            <v>-2159</v>
          </cell>
          <cell r="C80">
            <v>-1955</v>
          </cell>
          <cell r="D80">
            <v>-1617</v>
          </cell>
          <cell r="E80">
            <v>-2406</v>
          </cell>
          <cell r="F80">
            <v>-2375</v>
          </cell>
          <cell r="G80">
            <v>0</v>
          </cell>
          <cell r="H80">
            <v>0</v>
          </cell>
          <cell r="I80">
            <v>0</v>
          </cell>
          <cell r="J80">
            <v>0</v>
          </cell>
          <cell r="K80">
            <v>0</v>
          </cell>
          <cell r="L80">
            <v>0</v>
          </cell>
          <cell r="M80">
            <v>0</v>
          </cell>
          <cell r="N80">
            <v>0</v>
          </cell>
          <cell r="O80">
            <v>37986</v>
          </cell>
        </row>
        <row r="81">
          <cell r="A81" t="str">
            <v>AC400</v>
          </cell>
          <cell r="B81">
            <v>-355540018</v>
          </cell>
          <cell r="C81">
            <v>0</v>
          </cell>
          <cell r="D81">
            <v>0</v>
          </cell>
          <cell r="E81">
            <v>0</v>
          </cell>
          <cell r="F81">
            <v>0</v>
          </cell>
          <cell r="G81">
            <v>0</v>
          </cell>
          <cell r="H81">
            <v>0</v>
          </cell>
          <cell r="I81">
            <v>0</v>
          </cell>
          <cell r="J81">
            <v>0</v>
          </cell>
          <cell r="K81">
            <v>0</v>
          </cell>
          <cell r="L81">
            <v>0</v>
          </cell>
          <cell r="M81">
            <v>0</v>
          </cell>
          <cell r="N81">
            <v>0</v>
          </cell>
          <cell r="O81">
            <v>37986</v>
          </cell>
        </row>
        <row r="82">
          <cell r="A82" t="str">
            <v>AC41121</v>
          </cell>
          <cell r="B82">
            <v>-515362</v>
          </cell>
          <cell r="C82">
            <v>0</v>
          </cell>
          <cell r="D82">
            <v>0</v>
          </cell>
          <cell r="E82">
            <v>0</v>
          </cell>
          <cell r="F82">
            <v>0</v>
          </cell>
          <cell r="G82">
            <v>0</v>
          </cell>
          <cell r="H82">
            <v>0</v>
          </cell>
          <cell r="I82">
            <v>0</v>
          </cell>
          <cell r="J82">
            <v>0</v>
          </cell>
          <cell r="K82">
            <v>0</v>
          </cell>
          <cell r="L82">
            <v>0</v>
          </cell>
          <cell r="M82">
            <v>0</v>
          </cell>
          <cell r="N82">
            <v>0</v>
          </cell>
          <cell r="O82">
            <v>37986</v>
          </cell>
        </row>
        <row r="83">
          <cell r="A83" t="str">
            <v>AC42700</v>
          </cell>
          <cell r="B83">
            <v>963303</v>
          </cell>
          <cell r="C83">
            <v>963303</v>
          </cell>
          <cell r="D83">
            <v>971275</v>
          </cell>
          <cell r="E83">
            <v>971275</v>
          </cell>
          <cell r="F83">
            <v>971275</v>
          </cell>
          <cell r="G83">
            <v>971275</v>
          </cell>
          <cell r="H83">
            <v>971275</v>
          </cell>
          <cell r="I83">
            <v>971275</v>
          </cell>
          <cell r="J83">
            <v>971275</v>
          </cell>
          <cell r="K83">
            <v>971275</v>
          </cell>
          <cell r="L83">
            <v>971275</v>
          </cell>
          <cell r="M83">
            <v>971275</v>
          </cell>
          <cell r="N83">
            <v>971275</v>
          </cell>
          <cell r="O83">
            <v>37986</v>
          </cell>
        </row>
        <row r="84">
          <cell r="A84" t="str">
            <v>AC43000</v>
          </cell>
          <cell r="B84">
            <v>54392</v>
          </cell>
          <cell r="C84">
            <v>51210</v>
          </cell>
          <cell r="D84">
            <v>39951</v>
          </cell>
          <cell r="E84">
            <v>40336</v>
          </cell>
          <cell r="F84">
            <v>15325</v>
          </cell>
          <cell r="G84">
            <v>31477</v>
          </cell>
          <cell r="H84">
            <v>44455</v>
          </cell>
          <cell r="I84">
            <v>48659</v>
          </cell>
          <cell r="J84">
            <v>57811</v>
          </cell>
          <cell r="K84">
            <v>68353</v>
          </cell>
          <cell r="L84">
            <v>57361</v>
          </cell>
          <cell r="M84">
            <v>27180</v>
          </cell>
          <cell r="N84">
            <v>31008</v>
          </cell>
          <cell r="O84">
            <v>37986</v>
          </cell>
        </row>
        <row r="85">
          <cell r="A85" t="str">
            <v>AC43101</v>
          </cell>
          <cell r="B85">
            <v>14715</v>
          </cell>
          <cell r="C85">
            <v>18332</v>
          </cell>
          <cell r="D85">
            <v>7125</v>
          </cell>
          <cell r="E85">
            <v>4781</v>
          </cell>
          <cell r="F85">
            <v>16469</v>
          </cell>
          <cell r="G85">
            <v>16094</v>
          </cell>
          <cell r="H85">
            <v>17007</v>
          </cell>
          <cell r="I85">
            <v>15526</v>
          </cell>
          <cell r="J85">
            <v>11904</v>
          </cell>
          <cell r="K85">
            <v>0</v>
          </cell>
          <cell r="L85">
            <v>10354</v>
          </cell>
          <cell r="M85">
            <v>91813</v>
          </cell>
          <cell r="N85">
            <v>88278</v>
          </cell>
          <cell r="O85">
            <v>37986</v>
          </cell>
        </row>
        <row r="86">
          <cell r="A86" t="str">
            <v>AC43103</v>
          </cell>
          <cell r="B86">
            <v>27485</v>
          </cell>
          <cell r="C86">
            <v>30866</v>
          </cell>
          <cell r="D86">
            <v>30866</v>
          </cell>
          <cell r="E86">
            <v>34859</v>
          </cell>
          <cell r="F86">
            <v>28869</v>
          </cell>
          <cell r="G86">
            <v>28869</v>
          </cell>
          <cell r="H86">
            <v>27592</v>
          </cell>
          <cell r="I86">
            <v>29508</v>
          </cell>
          <cell r="J86">
            <v>29508</v>
          </cell>
          <cell r="K86">
            <v>12402</v>
          </cell>
          <cell r="L86">
            <v>45987</v>
          </cell>
          <cell r="M86">
            <v>10510</v>
          </cell>
          <cell r="N86">
            <v>14940</v>
          </cell>
          <cell r="O86">
            <v>37986</v>
          </cell>
        </row>
        <row r="87">
          <cell r="A87" t="str">
            <v>AC43105</v>
          </cell>
          <cell r="B87">
            <v>1686</v>
          </cell>
          <cell r="C87">
            <v>1609</v>
          </cell>
          <cell r="D87">
            <v>1558</v>
          </cell>
          <cell r="E87">
            <v>1469</v>
          </cell>
          <cell r="F87">
            <v>1401</v>
          </cell>
          <cell r="G87">
            <v>1344</v>
          </cell>
          <cell r="H87">
            <v>1322</v>
          </cell>
          <cell r="I87">
            <v>1274</v>
          </cell>
          <cell r="J87">
            <v>1204</v>
          </cell>
          <cell r="K87">
            <v>-4214</v>
          </cell>
          <cell r="L87">
            <v>1701</v>
          </cell>
          <cell r="M87">
            <v>1558</v>
          </cell>
          <cell r="N87">
            <v>1358</v>
          </cell>
          <cell r="O87">
            <v>37986</v>
          </cell>
        </row>
        <row r="88">
          <cell r="A88" t="str">
            <v>AC43198</v>
          </cell>
          <cell r="B88">
            <v>0</v>
          </cell>
          <cell r="C88">
            <v>10907</v>
          </cell>
          <cell r="D88">
            <v>29105</v>
          </cell>
          <cell r="E88">
            <v>50099</v>
          </cell>
          <cell r="F88">
            <v>40193</v>
          </cell>
          <cell r="G88">
            <v>22579</v>
          </cell>
          <cell r="H88">
            <v>39674</v>
          </cell>
          <cell r="I88">
            <v>33381</v>
          </cell>
          <cell r="J88">
            <v>-249617</v>
          </cell>
          <cell r="K88">
            <v>86524</v>
          </cell>
          <cell r="L88">
            <v>39983</v>
          </cell>
          <cell r="M88">
            <v>17714</v>
          </cell>
          <cell r="N88">
            <v>7652</v>
          </cell>
          <cell r="O88">
            <v>37986</v>
          </cell>
        </row>
        <row r="89">
          <cell r="A89" t="str">
            <v>AC43199</v>
          </cell>
          <cell r="B89">
            <v>1090</v>
          </cell>
          <cell r="C89">
            <v>0</v>
          </cell>
          <cell r="D89">
            <v>-548</v>
          </cell>
          <cell r="E89">
            <v>718</v>
          </cell>
          <cell r="F89">
            <v>4293</v>
          </cell>
          <cell r="G89">
            <v>0</v>
          </cell>
          <cell r="H89">
            <v>846</v>
          </cell>
          <cell r="I89">
            <v>0</v>
          </cell>
          <cell r="J89">
            <v>94</v>
          </cell>
          <cell r="K89">
            <v>6562</v>
          </cell>
          <cell r="L89">
            <v>18047</v>
          </cell>
          <cell r="M89">
            <v>18052</v>
          </cell>
          <cell r="N89">
            <v>19699</v>
          </cell>
          <cell r="O89">
            <v>37986</v>
          </cell>
        </row>
        <row r="90">
          <cell r="A90" t="str">
            <v>ALLWROE</v>
          </cell>
          <cell r="B90">
            <v>11</v>
          </cell>
          <cell r="C90">
            <v>11</v>
          </cell>
          <cell r="D90">
            <v>11</v>
          </cell>
          <cell r="E90">
            <v>11</v>
          </cell>
          <cell r="F90">
            <v>11</v>
          </cell>
          <cell r="G90">
            <v>0</v>
          </cell>
          <cell r="H90">
            <v>0</v>
          </cell>
          <cell r="I90">
            <v>0</v>
          </cell>
          <cell r="J90">
            <v>0</v>
          </cell>
          <cell r="K90">
            <v>0</v>
          </cell>
          <cell r="L90">
            <v>0</v>
          </cell>
          <cell r="M90">
            <v>0</v>
          </cell>
          <cell r="N90">
            <v>0</v>
          </cell>
          <cell r="O90">
            <v>37986</v>
          </cell>
        </row>
        <row r="91">
          <cell r="A91" t="str">
            <v>CALCROE</v>
          </cell>
          <cell r="B91">
            <v>0</v>
          </cell>
          <cell r="C91">
            <v>0</v>
          </cell>
          <cell r="D91">
            <v>11.35658207047654</v>
          </cell>
          <cell r="E91">
            <v>0</v>
          </cell>
          <cell r="F91">
            <v>11.417244796828545</v>
          </cell>
          <cell r="G91">
            <v>0</v>
          </cell>
          <cell r="H91">
            <v>0</v>
          </cell>
          <cell r="I91">
            <v>0</v>
          </cell>
          <cell r="J91">
            <v>0</v>
          </cell>
          <cell r="K91">
            <v>0</v>
          </cell>
          <cell r="L91">
            <v>0</v>
          </cell>
          <cell r="M91">
            <v>0</v>
          </cell>
          <cell r="N91">
            <v>0</v>
          </cell>
          <cell r="O91">
            <v>37986</v>
          </cell>
        </row>
        <row r="92">
          <cell r="A92" t="str">
            <v>EFFTXRT</v>
          </cell>
          <cell r="B92">
            <v>40.85</v>
          </cell>
          <cell r="C92">
            <v>40.85</v>
          </cell>
          <cell r="D92">
            <v>40.85</v>
          </cell>
          <cell r="E92">
            <v>40.85</v>
          </cell>
          <cell r="F92">
            <v>39.875</v>
          </cell>
          <cell r="G92">
            <v>0</v>
          </cell>
          <cell r="H92">
            <v>0</v>
          </cell>
          <cell r="I92">
            <v>0</v>
          </cell>
          <cell r="J92">
            <v>0</v>
          </cell>
          <cell r="K92">
            <v>0</v>
          </cell>
          <cell r="L92">
            <v>0</v>
          </cell>
          <cell r="M92">
            <v>0</v>
          </cell>
          <cell r="N92">
            <v>0</v>
          </cell>
          <cell r="O92">
            <v>37986</v>
          </cell>
        </row>
        <row r="93">
          <cell r="A93" t="str">
            <v>GWADJ</v>
          </cell>
          <cell r="B93">
            <v>0</v>
          </cell>
          <cell r="C93">
            <v>0</v>
          </cell>
          <cell r="D93">
            <v>0</v>
          </cell>
          <cell r="E93">
            <v>0</v>
          </cell>
          <cell r="F93">
            <v>0</v>
          </cell>
          <cell r="G93">
            <v>0</v>
          </cell>
          <cell r="H93">
            <v>0</v>
          </cell>
          <cell r="I93">
            <v>0</v>
          </cell>
          <cell r="J93">
            <v>0</v>
          </cell>
          <cell r="K93">
            <v>0</v>
          </cell>
          <cell r="L93">
            <v>0</v>
          </cell>
          <cell r="M93">
            <v>0</v>
          </cell>
          <cell r="N93">
            <v>0</v>
          </cell>
          <cell r="O93">
            <v>37986</v>
          </cell>
        </row>
        <row r="94">
          <cell r="A94" t="str">
            <v>IS1000</v>
          </cell>
          <cell r="B94">
            <v>22229</v>
          </cell>
          <cell r="C94">
            <v>0</v>
          </cell>
          <cell r="D94">
            <v>0</v>
          </cell>
          <cell r="E94">
            <v>0</v>
          </cell>
          <cell r="F94">
            <v>0</v>
          </cell>
          <cell r="G94">
            <v>0</v>
          </cell>
          <cell r="H94">
            <v>0</v>
          </cell>
          <cell r="I94">
            <v>0</v>
          </cell>
          <cell r="J94">
            <v>0</v>
          </cell>
          <cell r="K94">
            <v>0</v>
          </cell>
          <cell r="L94">
            <v>0</v>
          </cell>
          <cell r="M94">
            <v>0</v>
          </cell>
          <cell r="N94">
            <v>0</v>
          </cell>
          <cell r="O94">
            <v>37986</v>
          </cell>
        </row>
        <row r="95">
          <cell r="A95" t="str">
            <v>IS1200</v>
          </cell>
          <cell r="B95">
            <v>880</v>
          </cell>
          <cell r="C95">
            <v>0</v>
          </cell>
          <cell r="D95">
            <v>0</v>
          </cell>
          <cell r="E95">
            <v>0</v>
          </cell>
          <cell r="F95">
            <v>0</v>
          </cell>
          <cell r="G95">
            <v>0</v>
          </cell>
          <cell r="H95">
            <v>0</v>
          </cell>
          <cell r="I95">
            <v>0</v>
          </cell>
          <cell r="J95">
            <v>0</v>
          </cell>
          <cell r="K95">
            <v>0</v>
          </cell>
          <cell r="L95">
            <v>0</v>
          </cell>
          <cell r="M95">
            <v>0</v>
          </cell>
          <cell r="N95">
            <v>0</v>
          </cell>
          <cell r="O95">
            <v>37986</v>
          </cell>
        </row>
        <row r="96">
          <cell r="A96" t="str">
            <v>IS1400</v>
          </cell>
          <cell r="B96">
            <v>-3347</v>
          </cell>
          <cell r="C96">
            <v>0</v>
          </cell>
          <cell r="D96">
            <v>0</v>
          </cell>
          <cell r="E96">
            <v>0</v>
          </cell>
          <cell r="F96">
            <v>0</v>
          </cell>
          <cell r="G96">
            <v>0</v>
          </cell>
          <cell r="H96">
            <v>0</v>
          </cell>
          <cell r="I96">
            <v>0</v>
          </cell>
          <cell r="J96">
            <v>0</v>
          </cell>
          <cell r="K96">
            <v>0</v>
          </cell>
          <cell r="L96">
            <v>0</v>
          </cell>
          <cell r="M96">
            <v>0</v>
          </cell>
          <cell r="N96">
            <v>0</v>
          </cell>
          <cell r="O96">
            <v>37986</v>
          </cell>
        </row>
        <row r="97">
          <cell r="A97" t="str">
            <v>IS1500</v>
          </cell>
          <cell r="B97">
            <v>15637</v>
          </cell>
          <cell r="C97">
            <v>0</v>
          </cell>
          <cell r="D97">
            <v>0</v>
          </cell>
          <cell r="E97">
            <v>0</v>
          </cell>
          <cell r="F97">
            <v>0</v>
          </cell>
          <cell r="G97">
            <v>0</v>
          </cell>
          <cell r="H97">
            <v>0</v>
          </cell>
          <cell r="I97">
            <v>0</v>
          </cell>
          <cell r="J97">
            <v>0</v>
          </cell>
          <cell r="K97">
            <v>0</v>
          </cell>
          <cell r="L97">
            <v>0</v>
          </cell>
          <cell r="M97">
            <v>0</v>
          </cell>
          <cell r="N97">
            <v>0</v>
          </cell>
          <cell r="O97">
            <v>37986</v>
          </cell>
        </row>
        <row r="98">
          <cell r="A98" t="str">
            <v>IS1600</v>
          </cell>
          <cell r="B98">
            <v>-4247</v>
          </cell>
          <cell r="C98">
            <v>0</v>
          </cell>
          <cell r="D98">
            <v>0</v>
          </cell>
          <cell r="E98">
            <v>0</v>
          </cell>
          <cell r="F98">
            <v>0</v>
          </cell>
          <cell r="G98">
            <v>0</v>
          </cell>
          <cell r="H98">
            <v>0</v>
          </cell>
          <cell r="I98">
            <v>0</v>
          </cell>
          <cell r="J98">
            <v>0</v>
          </cell>
          <cell r="K98">
            <v>0</v>
          </cell>
          <cell r="L98">
            <v>0</v>
          </cell>
          <cell r="M98">
            <v>0</v>
          </cell>
          <cell r="N98">
            <v>0</v>
          </cell>
          <cell r="O98">
            <v>37986</v>
          </cell>
        </row>
        <row r="99">
          <cell r="A99" t="str">
            <v>IS1700</v>
          </cell>
          <cell r="B99">
            <v>-377</v>
          </cell>
          <cell r="C99">
            <v>0</v>
          </cell>
          <cell r="D99">
            <v>0</v>
          </cell>
          <cell r="E99">
            <v>0</v>
          </cell>
          <cell r="F99">
            <v>0</v>
          </cell>
          <cell r="G99">
            <v>0</v>
          </cell>
          <cell r="H99">
            <v>0</v>
          </cell>
          <cell r="I99">
            <v>0</v>
          </cell>
          <cell r="J99">
            <v>0</v>
          </cell>
          <cell r="K99">
            <v>0</v>
          </cell>
          <cell r="L99">
            <v>0</v>
          </cell>
          <cell r="M99">
            <v>0</v>
          </cell>
          <cell r="N99">
            <v>0</v>
          </cell>
          <cell r="O99">
            <v>37986</v>
          </cell>
        </row>
        <row r="100">
          <cell r="A100" t="str">
            <v>IS1800</v>
          </cell>
          <cell r="B100">
            <v>16042</v>
          </cell>
          <cell r="C100">
            <v>0</v>
          </cell>
          <cell r="D100">
            <v>0</v>
          </cell>
          <cell r="E100">
            <v>0</v>
          </cell>
          <cell r="F100">
            <v>0</v>
          </cell>
          <cell r="G100">
            <v>0</v>
          </cell>
          <cell r="H100">
            <v>0</v>
          </cell>
          <cell r="I100">
            <v>0</v>
          </cell>
          <cell r="J100">
            <v>0</v>
          </cell>
          <cell r="K100">
            <v>0</v>
          </cell>
          <cell r="L100">
            <v>0</v>
          </cell>
          <cell r="M100">
            <v>0</v>
          </cell>
          <cell r="N100">
            <v>0</v>
          </cell>
          <cell r="O100">
            <v>37986</v>
          </cell>
        </row>
        <row r="101">
          <cell r="A101" t="str">
            <v>IS1900</v>
          </cell>
          <cell r="B101">
            <v>8350</v>
          </cell>
          <cell r="C101">
            <v>0</v>
          </cell>
          <cell r="D101">
            <v>0</v>
          </cell>
          <cell r="E101">
            <v>0</v>
          </cell>
          <cell r="F101">
            <v>0</v>
          </cell>
          <cell r="G101">
            <v>0</v>
          </cell>
          <cell r="H101">
            <v>0</v>
          </cell>
          <cell r="I101">
            <v>0</v>
          </cell>
          <cell r="J101">
            <v>0</v>
          </cell>
          <cell r="K101">
            <v>0</v>
          </cell>
          <cell r="L101">
            <v>0</v>
          </cell>
          <cell r="M101">
            <v>0</v>
          </cell>
          <cell r="N101">
            <v>0</v>
          </cell>
          <cell r="O101">
            <v>37986</v>
          </cell>
        </row>
        <row r="102">
          <cell r="A102" t="str">
            <v>IS2000</v>
          </cell>
          <cell r="B102">
            <v>-515</v>
          </cell>
          <cell r="C102">
            <v>0</v>
          </cell>
          <cell r="D102">
            <v>0</v>
          </cell>
          <cell r="E102">
            <v>0</v>
          </cell>
          <cell r="F102">
            <v>0</v>
          </cell>
          <cell r="G102">
            <v>0</v>
          </cell>
          <cell r="H102">
            <v>0</v>
          </cell>
          <cell r="I102">
            <v>0</v>
          </cell>
          <cell r="J102">
            <v>0</v>
          </cell>
          <cell r="K102">
            <v>0</v>
          </cell>
          <cell r="L102">
            <v>0</v>
          </cell>
          <cell r="M102">
            <v>0</v>
          </cell>
          <cell r="N102">
            <v>0</v>
          </cell>
          <cell r="O102">
            <v>37986</v>
          </cell>
        </row>
        <row r="103">
          <cell r="A103" t="str">
            <v>IS2100</v>
          </cell>
          <cell r="B103">
            <v>327700</v>
          </cell>
          <cell r="C103">
            <v>0</v>
          </cell>
          <cell r="D103">
            <v>0</v>
          </cell>
          <cell r="E103">
            <v>0</v>
          </cell>
          <cell r="F103">
            <v>0</v>
          </cell>
          <cell r="G103">
            <v>0</v>
          </cell>
          <cell r="H103">
            <v>0</v>
          </cell>
          <cell r="I103">
            <v>0</v>
          </cell>
          <cell r="J103">
            <v>0</v>
          </cell>
          <cell r="K103">
            <v>0</v>
          </cell>
          <cell r="L103">
            <v>0</v>
          </cell>
          <cell r="M103">
            <v>0</v>
          </cell>
          <cell r="N103">
            <v>0</v>
          </cell>
          <cell r="O103">
            <v>37986</v>
          </cell>
        </row>
        <row r="104">
          <cell r="A104" t="str">
            <v>IS2200</v>
          </cell>
          <cell r="B104">
            <v>-27840</v>
          </cell>
          <cell r="C104">
            <v>0</v>
          </cell>
          <cell r="D104">
            <v>0</v>
          </cell>
          <cell r="E104">
            <v>0</v>
          </cell>
          <cell r="F104">
            <v>0</v>
          </cell>
          <cell r="G104">
            <v>0</v>
          </cell>
          <cell r="H104">
            <v>0</v>
          </cell>
          <cell r="I104">
            <v>0</v>
          </cell>
          <cell r="J104">
            <v>0</v>
          </cell>
          <cell r="K104">
            <v>0</v>
          </cell>
          <cell r="L104">
            <v>0</v>
          </cell>
          <cell r="M104">
            <v>0</v>
          </cell>
          <cell r="N104">
            <v>0</v>
          </cell>
          <cell r="O104">
            <v>37986</v>
          </cell>
        </row>
        <row r="105">
          <cell r="A105" t="str">
            <v>IS2400</v>
          </cell>
          <cell r="B105">
            <v>-116</v>
          </cell>
          <cell r="C105">
            <v>0</v>
          </cell>
          <cell r="D105">
            <v>0</v>
          </cell>
          <cell r="E105">
            <v>0</v>
          </cell>
          <cell r="F105">
            <v>0</v>
          </cell>
          <cell r="G105">
            <v>0</v>
          </cell>
          <cell r="H105">
            <v>0</v>
          </cell>
          <cell r="I105">
            <v>0</v>
          </cell>
          <cell r="J105">
            <v>0</v>
          </cell>
          <cell r="K105">
            <v>0</v>
          </cell>
          <cell r="L105">
            <v>0</v>
          </cell>
          <cell r="M105">
            <v>0</v>
          </cell>
          <cell r="N105">
            <v>0</v>
          </cell>
          <cell r="O105">
            <v>37986</v>
          </cell>
        </row>
        <row r="106">
          <cell r="A106" t="str">
            <v>IS2800</v>
          </cell>
          <cell r="B106">
            <v>1776</v>
          </cell>
          <cell r="C106">
            <v>0</v>
          </cell>
          <cell r="D106">
            <v>0</v>
          </cell>
          <cell r="E106">
            <v>0</v>
          </cell>
          <cell r="F106">
            <v>0</v>
          </cell>
          <cell r="G106">
            <v>0</v>
          </cell>
          <cell r="H106">
            <v>0</v>
          </cell>
          <cell r="I106">
            <v>0</v>
          </cell>
          <cell r="J106">
            <v>0</v>
          </cell>
          <cell r="K106">
            <v>0</v>
          </cell>
          <cell r="L106">
            <v>0</v>
          </cell>
          <cell r="M106">
            <v>0</v>
          </cell>
          <cell r="N106">
            <v>0</v>
          </cell>
          <cell r="O106">
            <v>37986</v>
          </cell>
        </row>
        <row r="107">
          <cell r="A107" t="str">
            <v>IS2900</v>
          </cell>
          <cell r="B107">
            <v>-1728</v>
          </cell>
          <cell r="C107">
            <v>0</v>
          </cell>
          <cell r="D107">
            <v>0</v>
          </cell>
          <cell r="E107">
            <v>0</v>
          </cell>
          <cell r="F107">
            <v>0</v>
          </cell>
          <cell r="G107">
            <v>0</v>
          </cell>
          <cell r="H107">
            <v>0</v>
          </cell>
          <cell r="I107">
            <v>0</v>
          </cell>
          <cell r="J107">
            <v>0</v>
          </cell>
          <cell r="K107">
            <v>0</v>
          </cell>
          <cell r="L107">
            <v>0</v>
          </cell>
          <cell r="M107">
            <v>0</v>
          </cell>
          <cell r="N107">
            <v>0</v>
          </cell>
          <cell r="O107">
            <v>37986</v>
          </cell>
        </row>
        <row r="108">
          <cell r="A108" t="str">
            <v>IS3000</v>
          </cell>
          <cell r="B108">
            <v>-123</v>
          </cell>
          <cell r="C108">
            <v>0</v>
          </cell>
          <cell r="D108">
            <v>0</v>
          </cell>
          <cell r="E108">
            <v>0</v>
          </cell>
          <cell r="F108">
            <v>0</v>
          </cell>
          <cell r="G108">
            <v>0</v>
          </cell>
          <cell r="H108">
            <v>0</v>
          </cell>
          <cell r="I108">
            <v>0</v>
          </cell>
          <cell r="J108">
            <v>0</v>
          </cell>
          <cell r="K108">
            <v>0</v>
          </cell>
          <cell r="L108">
            <v>0</v>
          </cell>
          <cell r="M108">
            <v>0</v>
          </cell>
          <cell r="N108">
            <v>0</v>
          </cell>
          <cell r="O108">
            <v>37986</v>
          </cell>
        </row>
        <row r="109">
          <cell r="A109" t="str">
            <v>IS3400</v>
          </cell>
          <cell r="B109">
            <v>11639</v>
          </cell>
          <cell r="C109">
            <v>0</v>
          </cell>
          <cell r="D109">
            <v>0</v>
          </cell>
          <cell r="E109">
            <v>0</v>
          </cell>
          <cell r="F109">
            <v>0</v>
          </cell>
          <cell r="G109">
            <v>0</v>
          </cell>
          <cell r="H109">
            <v>0</v>
          </cell>
          <cell r="I109">
            <v>0</v>
          </cell>
          <cell r="J109">
            <v>0</v>
          </cell>
          <cell r="K109">
            <v>0</v>
          </cell>
          <cell r="L109">
            <v>0</v>
          </cell>
          <cell r="M109">
            <v>0</v>
          </cell>
          <cell r="N109">
            <v>0</v>
          </cell>
          <cell r="O109">
            <v>37986</v>
          </cell>
        </row>
        <row r="110">
          <cell r="A110" t="str">
            <v>IS3500</v>
          </cell>
          <cell r="B110">
            <v>965</v>
          </cell>
          <cell r="C110">
            <v>0</v>
          </cell>
          <cell r="D110">
            <v>0</v>
          </cell>
          <cell r="E110">
            <v>0</v>
          </cell>
          <cell r="F110">
            <v>0</v>
          </cell>
          <cell r="G110">
            <v>0</v>
          </cell>
          <cell r="H110">
            <v>0</v>
          </cell>
          <cell r="I110">
            <v>0</v>
          </cell>
          <cell r="J110">
            <v>0</v>
          </cell>
          <cell r="K110">
            <v>0</v>
          </cell>
          <cell r="L110">
            <v>0</v>
          </cell>
          <cell r="M110">
            <v>0</v>
          </cell>
          <cell r="N110">
            <v>0</v>
          </cell>
          <cell r="O110">
            <v>37986</v>
          </cell>
        </row>
        <row r="111">
          <cell r="A111" t="str">
            <v>IS3600</v>
          </cell>
          <cell r="B111">
            <v>537</v>
          </cell>
          <cell r="C111">
            <v>0</v>
          </cell>
          <cell r="D111">
            <v>0</v>
          </cell>
          <cell r="E111">
            <v>0</v>
          </cell>
          <cell r="F111">
            <v>0</v>
          </cell>
          <cell r="G111">
            <v>0</v>
          </cell>
          <cell r="H111">
            <v>0</v>
          </cell>
          <cell r="I111">
            <v>0</v>
          </cell>
          <cell r="J111">
            <v>0</v>
          </cell>
          <cell r="K111">
            <v>0</v>
          </cell>
          <cell r="L111">
            <v>0</v>
          </cell>
          <cell r="M111">
            <v>0</v>
          </cell>
          <cell r="N111">
            <v>0</v>
          </cell>
          <cell r="O111">
            <v>37986</v>
          </cell>
        </row>
        <row r="112">
          <cell r="A112" t="str">
            <v>IS3700</v>
          </cell>
          <cell r="B112">
            <v>561</v>
          </cell>
          <cell r="C112">
            <v>0</v>
          </cell>
          <cell r="D112">
            <v>0</v>
          </cell>
          <cell r="E112">
            <v>0</v>
          </cell>
          <cell r="F112">
            <v>0</v>
          </cell>
          <cell r="G112">
            <v>0</v>
          </cell>
          <cell r="H112">
            <v>0</v>
          </cell>
          <cell r="I112">
            <v>0</v>
          </cell>
          <cell r="J112">
            <v>0</v>
          </cell>
          <cell r="K112">
            <v>0</v>
          </cell>
          <cell r="L112">
            <v>0</v>
          </cell>
          <cell r="M112">
            <v>0</v>
          </cell>
          <cell r="N112">
            <v>0</v>
          </cell>
          <cell r="O112">
            <v>37986</v>
          </cell>
        </row>
        <row r="113">
          <cell r="A113" t="str">
            <v>IS3800</v>
          </cell>
          <cell r="B113">
            <v>182</v>
          </cell>
          <cell r="C113">
            <v>0</v>
          </cell>
          <cell r="D113">
            <v>0</v>
          </cell>
          <cell r="E113">
            <v>0</v>
          </cell>
          <cell r="F113">
            <v>0</v>
          </cell>
          <cell r="G113">
            <v>0</v>
          </cell>
          <cell r="H113">
            <v>0</v>
          </cell>
          <cell r="I113">
            <v>0</v>
          </cell>
          <cell r="J113">
            <v>0</v>
          </cell>
          <cell r="K113">
            <v>0</v>
          </cell>
          <cell r="L113">
            <v>0</v>
          </cell>
          <cell r="M113">
            <v>0</v>
          </cell>
          <cell r="N113">
            <v>0</v>
          </cell>
          <cell r="O113">
            <v>37986</v>
          </cell>
        </row>
        <row r="114">
          <cell r="A114" t="str">
            <v>IS3900</v>
          </cell>
          <cell r="B114">
            <v>-693</v>
          </cell>
          <cell r="C114">
            <v>0</v>
          </cell>
          <cell r="D114">
            <v>0</v>
          </cell>
          <cell r="E114">
            <v>0</v>
          </cell>
          <cell r="F114">
            <v>0</v>
          </cell>
          <cell r="G114">
            <v>0</v>
          </cell>
          <cell r="H114">
            <v>0</v>
          </cell>
          <cell r="I114">
            <v>0</v>
          </cell>
          <cell r="J114">
            <v>0</v>
          </cell>
          <cell r="K114">
            <v>0</v>
          </cell>
          <cell r="L114">
            <v>0</v>
          </cell>
          <cell r="M114">
            <v>0</v>
          </cell>
          <cell r="N114">
            <v>0</v>
          </cell>
          <cell r="O114">
            <v>37986</v>
          </cell>
        </row>
        <row r="115">
          <cell r="A115" t="str">
            <v>IS400</v>
          </cell>
          <cell r="B115">
            <v>-355540</v>
          </cell>
          <cell r="C115">
            <v>0</v>
          </cell>
          <cell r="D115">
            <v>0</v>
          </cell>
          <cell r="E115">
            <v>0</v>
          </cell>
          <cell r="F115">
            <v>0</v>
          </cell>
          <cell r="G115">
            <v>0</v>
          </cell>
          <cell r="H115">
            <v>0</v>
          </cell>
          <cell r="I115">
            <v>0</v>
          </cell>
          <cell r="J115">
            <v>0</v>
          </cell>
          <cell r="K115">
            <v>0</v>
          </cell>
          <cell r="L115">
            <v>0</v>
          </cell>
          <cell r="M115">
            <v>0</v>
          </cell>
          <cell r="N115">
            <v>0</v>
          </cell>
          <cell r="O115">
            <v>37986</v>
          </cell>
        </row>
        <row r="116">
          <cell r="A116" t="str">
            <v>IS4310</v>
          </cell>
          <cell r="B116">
            <v>-14838</v>
          </cell>
          <cell r="C116">
            <v>0</v>
          </cell>
          <cell r="D116">
            <v>0</v>
          </cell>
          <cell r="E116">
            <v>0</v>
          </cell>
          <cell r="F116">
            <v>0</v>
          </cell>
          <cell r="G116">
            <v>0</v>
          </cell>
          <cell r="H116">
            <v>0</v>
          </cell>
          <cell r="I116">
            <v>0</v>
          </cell>
          <cell r="J116">
            <v>0</v>
          </cell>
          <cell r="K116">
            <v>0</v>
          </cell>
          <cell r="L116">
            <v>0</v>
          </cell>
          <cell r="M116">
            <v>0</v>
          </cell>
          <cell r="N116">
            <v>0</v>
          </cell>
          <cell r="O116">
            <v>37986</v>
          </cell>
        </row>
        <row r="117">
          <cell r="A117" t="str">
            <v>IS610</v>
          </cell>
          <cell r="B117">
            <v>206079</v>
          </cell>
          <cell r="C117">
            <v>0</v>
          </cell>
          <cell r="D117">
            <v>0</v>
          </cell>
          <cell r="E117">
            <v>0</v>
          </cell>
          <cell r="F117">
            <v>0</v>
          </cell>
          <cell r="G117">
            <v>0</v>
          </cell>
          <cell r="H117">
            <v>0</v>
          </cell>
          <cell r="I117">
            <v>0</v>
          </cell>
          <cell r="J117">
            <v>0</v>
          </cell>
          <cell r="K117">
            <v>0</v>
          </cell>
          <cell r="L117">
            <v>0</v>
          </cell>
          <cell r="M117">
            <v>0</v>
          </cell>
          <cell r="N117">
            <v>0</v>
          </cell>
          <cell r="O117">
            <v>37986</v>
          </cell>
        </row>
        <row r="118">
          <cell r="A118" t="str">
            <v>IS800</v>
          </cell>
          <cell r="B118">
            <v>58113</v>
          </cell>
          <cell r="C118">
            <v>0</v>
          </cell>
          <cell r="D118">
            <v>0</v>
          </cell>
          <cell r="E118">
            <v>0</v>
          </cell>
          <cell r="F118">
            <v>0</v>
          </cell>
          <cell r="G118">
            <v>0</v>
          </cell>
          <cell r="H118">
            <v>0</v>
          </cell>
          <cell r="I118">
            <v>0</v>
          </cell>
          <cell r="J118">
            <v>0</v>
          </cell>
          <cell r="K118">
            <v>0</v>
          </cell>
          <cell r="L118">
            <v>0</v>
          </cell>
          <cell r="M118">
            <v>0</v>
          </cell>
          <cell r="N118">
            <v>0</v>
          </cell>
          <cell r="O118">
            <v>37986</v>
          </cell>
        </row>
        <row r="119">
          <cell r="A119" t="str">
            <v>IS900</v>
          </cell>
          <cell r="B119">
            <v>8855</v>
          </cell>
          <cell r="C119">
            <v>0</v>
          </cell>
          <cell r="D119">
            <v>0</v>
          </cell>
          <cell r="E119">
            <v>0</v>
          </cell>
          <cell r="F119">
            <v>0</v>
          </cell>
          <cell r="G119">
            <v>0</v>
          </cell>
          <cell r="H119">
            <v>0</v>
          </cell>
          <cell r="I119">
            <v>0</v>
          </cell>
          <cell r="J119">
            <v>0</v>
          </cell>
          <cell r="K119">
            <v>0</v>
          </cell>
          <cell r="L119">
            <v>0</v>
          </cell>
          <cell r="M119">
            <v>0</v>
          </cell>
          <cell r="N119">
            <v>0</v>
          </cell>
          <cell r="O119">
            <v>37986</v>
          </cell>
        </row>
        <row r="120">
          <cell r="A120" t="str">
            <v>LLDAYS</v>
          </cell>
          <cell r="B120">
            <v>10.73</v>
          </cell>
          <cell r="C120">
            <v>10.73</v>
          </cell>
          <cell r="D120">
            <v>10.73</v>
          </cell>
          <cell r="E120">
            <v>10.73</v>
          </cell>
          <cell r="F120">
            <v>10.73</v>
          </cell>
          <cell r="G120">
            <v>0</v>
          </cell>
          <cell r="H120">
            <v>0</v>
          </cell>
          <cell r="I120">
            <v>0</v>
          </cell>
          <cell r="J120">
            <v>0</v>
          </cell>
          <cell r="K120">
            <v>0</v>
          </cell>
          <cell r="L120">
            <v>0</v>
          </cell>
          <cell r="M120">
            <v>0</v>
          </cell>
          <cell r="N120">
            <v>0</v>
          </cell>
          <cell r="O120">
            <v>37986</v>
          </cell>
        </row>
        <row r="121">
          <cell r="A121" t="str">
            <v>LTD</v>
          </cell>
          <cell r="B121">
            <v>0</v>
          </cell>
          <cell r="C121">
            <v>0</v>
          </cell>
          <cell r="D121">
            <v>-155185</v>
          </cell>
          <cell r="E121">
            <v>0</v>
          </cell>
          <cell r="F121">
            <v>-155149</v>
          </cell>
          <cell r="G121">
            <v>0</v>
          </cell>
          <cell r="H121">
            <v>0</v>
          </cell>
          <cell r="I121">
            <v>0</v>
          </cell>
          <cell r="J121">
            <v>0</v>
          </cell>
          <cell r="K121">
            <v>0</v>
          </cell>
          <cell r="L121">
            <v>0</v>
          </cell>
          <cell r="M121">
            <v>0</v>
          </cell>
          <cell r="N121">
            <v>0</v>
          </cell>
          <cell r="O121">
            <v>37986</v>
          </cell>
        </row>
        <row r="122">
          <cell r="A122" t="str">
            <v>MSTOT</v>
          </cell>
          <cell r="B122">
            <v>2250</v>
          </cell>
          <cell r="C122">
            <v>2279</v>
          </cell>
          <cell r="D122">
            <v>2446</v>
          </cell>
          <cell r="E122">
            <v>2228</v>
          </cell>
          <cell r="F122">
            <v>2304</v>
          </cell>
          <cell r="G122">
            <v>0</v>
          </cell>
          <cell r="H122">
            <v>0</v>
          </cell>
          <cell r="I122">
            <v>0</v>
          </cell>
          <cell r="J122">
            <v>0</v>
          </cell>
          <cell r="K122">
            <v>0</v>
          </cell>
          <cell r="L122">
            <v>0</v>
          </cell>
          <cell r="M122">
            <v>0</v>
          </cell>
          <cell r="N122">
            <v>0</v>
          </cell>
          <cell r="O122">
            <v>37986</v>
          </cell>
        </row>
        <row r="123">
          <cell r="A123" t="str">
            <v>OPIADJ</v>
          </cell>
          <cell r="B123">
            <v>0</v>
          </cell>
          <cell r="C123">
            <v>0</v>
          </cell>
          <cell r="D123">
            <v>0</v>
          </cell>
          <cell r="E123">
            <v>0</v>
          </cell>
          <cell r="F123">
            <v>0</v>
          </cell>
          <cell r="G123">
            <v>0</v>
          </cell>
          <cell r="H123">
            <v>0</v>
          </cell>
          <cell r="I123">
            <v>0</v>
          </cell>
          <cell r="J123">
            <v>0</v>
          </cell>
          <cell r="K123">
            <v>0</v>
          </cell>
          <cell r="L123">
            <v>0</v>
          </cell>
          <cell r="M123">
            <v>0</v>
          </cell>
          <cell r="N123">
            <v>0</v>
          </cell>
          <cell r="O123">
            <v>37986</v>
          </cell>
        </row>
        <row r="124">
          <cell r="A124" t="str">
            <v>PROMON</v>
          </cell>
          <cell r="B124">
            <v>13</v>
          </cell>
          <cell r="C124">
            <v>13</v>
          </cell>
          <cell r="D124">
            <v>13</v>
          </cell>
          <cell r="E124">
            <v>13</v>
          </cell>
          <cell r="F124">
            <v>9</v>
          </cell>
          <cell r="G124">
            <v>0</v>
          </cell>
          <cell r="H124">
            <v>0</v>
          </cell>
          <cell r="I124">
            <v>0</v>
          </cell>
          <cell r="J124">
            <v>0</v>
          </cell>
          <cell r="K124">
            <v>0</v>
          </cell>
          <cell r="L124">
            <v>0</v>
          </cell>
          <cell r="M124">
            <v>0</v>
          </cell>
          <cell r="N124">
            <v>0</v>
          </cell>
          <cell r="O124">
            <v>37986</v>
          </cell>
        </row>
        <row r="125">
          <cell r="A125" t="str">
            <v>RAB37</v>
          </cell>
          <cell r="B125">
            <v>626667</v>
          </cell>
          <cell r="C125">
            <v>646405</v>
          </cell>
          <cell r="D125">
            <v>666106</v>
          </cell>
          <cell r="E125">
            <v>684195</v>
          </cell>
          <cell r="F125">
            <v>703914</v>
          </cell>
          <cell r="G125">
            <v>0</v>
          </cell>
          <cell r="H125">
            <v>0</v>
          </cell>
          <cell r="I125">
            <v>0</v>
          </cell>
          <cell r="J125">
            <v>0</v>
          </cell>
          <cell r="K125">
            <v>0</v>
          </cell>
          <cell r="L125">
            <v>0</v>
          </cell>
          <cell r="M125">
            <v>0</v>
          </cell>
          <cell r="N125">
            <v>0</v>
          </cell>
          <cell r="O125">
            <v>37986</v>
          </cell>
        </row>
        <row r="126">
          <cell r="A126" t="str">
            <v>RAB4H</v>
          </cell>
          <cell r="B126">
            <v>272087</v>
          </cell>
          <cell r="C126">
            <v>284455</v>
          </cell>
          <cell r="D126">
            <v>296822</v>
          </cell>
          <cell r="E126">
            <v>309190</v>
          </cell>
          <cell r="F126">
            <v>321557</v>
          </cell>
          <cell r="G126">
            <v>0</v>
          </cell>
          <cell r="H126">
            <v>0</v>
          </cell>
          <cell r="I126">
            <v>0</v>
          </cell>
          <cell r="J126">
            <v>0</v>
          </cell>
          <cell r="K126">
            <v>0</v>
          </cell>
          <cell r="L126">
            <v>0</v>
          </cell>
          <cell r="M126">
            <v>0</v>
          </cell>
          <cell r="N126">
            <v>0</v>
          </cell>
          <cell r="O126">
            <v>37986</v>
          </cell>
        </row>
        <row r="127">
          <cell r="A127" t="str">
            <v>RAB4N</v>
          </cell>
          <cell r="B127">
            <v>287591</v>
          </cell>
          <cell r="C127">
            <v>287591</v>
          </cell>
          <cell r="D127">
            <v>287591</v>
          </cell>
          <cell r="E127">
            <v>287591</v>
          </cell>
          <cell r="F127">
            <v>287591</v>
          </cell>
          <cell r="G127">
            <v>0</v>
          </cell>
          <cell r="H127">
            <v>0</v>
          </cell>
          <cell r="I127">
            <v>0</v>
          </cell>
          <cell r="J127">
            <v>0</v>
          </cell>
          <cell r="K127">
            <v>0</v>
          </cell>
          <cell r="L127">
            <v>0</v>
          </cell>
          <cell r="M127">
            <v>0</v>
          </cell>
          <cell r="N127">
            <v>0</v>
          </cell>
          <cell r="O127">
            <v>37986</v>
          </cell>
        </row>
        <row r="128">
          <cell r="A128" t="str">
            <v>RLB45</v>
          </cell>
          <cell r="B128">
            <v>-5</v>
          </cell>
          <cell r="C128">
            <v>-5</v>
          </cell>
          <cell r="D128">
            <v>-5</v>
          </cell>
          <cell r="E128">
            <v>-5</v>
          </cell>
          <cell r="F128">
            <v>-5</v>
          </cell>
          <cell r="G128">
            <v>0</v>
          </cell>
          <cell r="H128">
            <v>0</v>
          </cell>
          <cell r="I128">
            <v>0</v>
          </cell>
          <cell r="J128">
            <v>0</v>
          </cell>
          <cell r="K128">
            <v>0</v>
          </cell>
          <cell r="L128">
            <v>0</v>
          </cell>
          <cell r="M128">
            <v>0</v>
          </cell>
          <cell r="N128">
            <v>0</v>
          </cell>
          <cell r="O128">
            <v>37986</v>
          </cell>
        </row>
        <row r="129">
          <cell r="A129" t="str">
            <v>RLB47</v>
          </cell>
          <cell r="B129">
            <v>-465744</v>
          </cell>
          <cell r="C129">
            <v>-465774</v>
          </cell>
          <cell r="D129">
            <v>-465825</v>
          </cell>
          <cell r="E129">
            <v>-465876</v>
          </cell>
          <cell r="F129">
            <v>-465930</v>
          </cell>
          <cell r="G129">
            <v>0</v>
          </cell>
          <cell r="H129">
            <v>0</v>
          </cell>
          <cell r="I129">
            <v>0</v>
          </cell>
          <cell r="J129">
            <v>0</v>
          </cell>
          <cell r="K129">
            <v>0</v>
          </cell>
          <cell r="L129">
            <v>0</v>
          </cell>
          <cell r="M129">
            <v>0</v>
          </cell>
          <cell r="N129">
            <v>0</v>
          </cell>
          <cell r="O129">
            <v>37986</v>
          </cell>
        </row>
        <row r="130">
          <cell r="A130" t="str">
            <v>RLB48</v>
          </cell>
          <cell r="B130">
            <v>0</v>
          </cell>
          <cell r="C130">
            <v>0</v>
          </cell>
          <cell r="D130">
            <v>0</v>
          </cell>
          <cell r="E130">
            <v>-1354</v>
          </cell>
          <cell r="F130">
            <v>-767</v>
          </cell>
          <cell r="G130">
            <v>0</v>
          </cell>
          <cell r="H130">
            <v>0</v>
          </cell>
          <cell r="I130">
            <v>0</v>
          </cell>
          <cell r="J130">
            <v>0</v>
          </cell>
          <cell r="K130">
            <v>0</v>
          </cell>
          <cell r="L130">
            <v>0</v>
          </cell>
          <cell r="M130">
            <v>0</v>
          </cell>
          <cell r="N130">
            <v>0</v>
          </cell>
          <cell r="O130">
            <v>37986</v>
          </cell>
        </row>
        <row r="131">
          <cell r="A131" t="str">
            <v>RLB51</v>
          </cell>
          <cell r="B131">
            <v>-39129</v>
          </cell>
          <cell r="C131">
            <v>-48688</v>
          </cell>
          <cell r="D131">
            <v>-51564</v>
          </cell>
          <cell r="E131">
            <v>-35728</v>
          </cell>
          <cell r="F131">
            <v>-24290</v>
          </cell>
          <cell r="G131">
            <v>0</v>
          </cell>
          <cell r="H131">
            <v>0</v>
          </cell>
          <cell r="I131">
            <v>0</v>
          </cell>
          <cell r="J131">
            <v>0</v>
          </cell>
          <cell r="K131">
            <v>0</v>
          </cell>
          <cell r="L131">
            <v>0</v>
          </cell>
          <cell r="M131">
            <v>0</v>
          </cell>
          <cell r="N131">
            <v>0</v>
          </cell>
          <cell r="O131">
            <v>37986</v>
          </cell>
        </row>
        <row r="132">
          <cell r="A132" t="str">
            <v>RLB55</v>
          </cell>
          <cell r="B132">
            <v>-151061353</v>
          </cell>
          <cell r="C132">
            <v>-151802379</v>
          </cell>
          <cell r="D132">
            <v>-151593405</v>
          </cell>
          <cell r="E132">
            <v>-151384431</v>
          </cell>
          <cell r="F132">
            <v>-151177913</v>
          </cell>
          <cell r="G132">
            <v>0</v>
          </cell>
          <cell r="H132">
            <v>0</v>
          </cell>
          <cell r="I132">
            <v>0</v>
          </cell>
          <cell r="J132">
            <v>0</v>
          </cell>
          <cell r="K132">
            <v>0</v>
          </cell>
          <cell r="L132">
            <v>0</v>
          </cell>
          <cell r="M132">
            <v>0</v>
          </cell>
          <cell r="N132">
            <v>0</v>
          </cell>
          <cell r="O132">
            <v>37986</v>
          </cell>
        </row>
        <row r="133">
          <cell r="A133" t="str">
            <v>RLB57</v>
          </cell>
          <cell r="B133">
            <v>0</v>
          </cell>
          <cell r="C133">
            <v>0</v>
          </cell>
          <cell r="D133">
            <v>0</v>
          </cell>
          <cell r="E133">
            <v>0</v>
          </cell>
          <cell r="F133">
            <v>0</v>
          </cell>
          <cell r="G133">
            <v>0</v>
          </cell>
          <cell r="H133">
            <v>0</v>
          </cell>
          <cell r="I133">
            <v>0</v>
          </cell>
          <cell r="J133">
            <v>0</v>
          </cell>
          <cell r="K133">
            <v>0</v>
          </cell>
          <cell r="L133">
            <v>0</v>
          </cell>
          <cell r="M133">
            <v>0</v>
          </cell>
          <cell r="N133">
            <v>0</v>
          </cell>
          <cell r="O133">
            <v>37986</v>
          </cell>
        </row>
        <row r="134">
          <cell r="A134" t="str">
            <v>RLB58</v>
          </cell>
          <cell r="B134">
            <v>5500</v>
          </cell>
          <cell r="C134">
            <v>6325</v>
          </cell>
          <cell r="D134">
            <v>7150</v>
          </cell>
          <cell r="E134">
            <v>7975</v>
          </cell>
          <cell r="F134">
            <v>8800</v>
          </cell>
          <cell r="G134">
            <v>0</v>
          </cell>
          <cell r="H134">
            <v>0</v>
          </cell>
          <cell r="I134">
            <v>0</v>
          </cell>
          <cell r="J134">
            <v>0</v>
          </cell>
          <cell r="K134">
            <v>0</v>
          </cell>
          <cell r="L134">
            <v>0</v>
          </cell>
          <cell r="M134">
            <v>0</v>
          </cell>
          <cell r="N134">
            <v>0</v>
          </cell>
          <cell r="O134">
            <v>37986</v>
          </cell>
        </row>
        <row r="135">
          <cell r="A135" t="str">
            <v>RLB89</v>
          </cell>
          <cell r="B135">
            <v>0</v>
          </cell>
          <cell r="C135">
            <v>0</v>
          </cell>
          <cell r="D135">
            <v>0</v>
          </cell>
          <cell r="E135">
            <v>0</v>
          </cell>
          <cell r="F135">
            <v>0</v>
          </cell>
          <cell r="G135">
            <v>0</v>
          </cell>
          <cell r="H135">
            <v>0</v>
          </cell>
          <cell r="I135">
            <v>0</v>
          </cell>
          <cell r="J135">
            <v>0</v>
          </cell>
          <cell r="K135">
            <v>0</v>
          </cell>
          <cell r="L135">
            <v>0</v>
          </cell>
          <cell r="M135">
            <v>0</v>
          </cell>
          <cell r="N135">
            <v>0</v>
          </cell>
          <cell r="O135">
            <v>37986</v>
          </cell>
        </row>
        <row r="136">
          <cell r="A136" t="str">
            <v>RRG81</v>
          </cell>
          <cell r="B136">
            <v>0</v>
          </cell>
          <cell r="C136">
            <v>0</v>
          </cell>
          <cell r="D136">
            <v>0</v>
          </cell>
          <cell r="E136">
            <v>0</v>
          </cell>
          <cell r="F136">
            <v>0</v>
          </cell>
          <cell r="G136">
            <v>0</v>
          </cell>
          <cell r="H136">
            <v>0</v>
          </cell>
          <cell r="I136">
            <v>0</v>
          </cell>
          <cell r="J136">
            <v>0</v>
          </cell>
          <cell r="K136">
            <v>0</v>
          </cell>
          <cell r="L136">
            <v>0</v>
          </cell>
          <cell r="M136">
            <v>0</v>
          </cell>
          <cell r="N136">
            <v>0</v>
          </cell>
          <cell r="O136">
            <v>37986</v>
          </cell>
        </row>
        <row r="137">
          <cell r="A137" t="str">
            <v>RSLS</v>
          </cell>
          <cell r="B137">
            <v>-6013983</v>
          </cell>
          <cell r="C137">
            <v>0</v>
          </cell>
          <cell r="D137">
            <v>0</v>
          </cell>
          <cell r="E137">
            <v>0</v>
          </cell>
          <cell r="F137">
            <v>0</v>
          </cell>
          <cell r="G137">
            <v>0</v>
          </cell>
          <cell r="H137">
            <v>0</v>
          </cell>
          <cell r="I137">
            <v>0</v>
          </cell>
          <cell r="J137">
            <v>0</v>
          </cell>
          <cell r="K137">
            <v>0</v>
          </cell>
          <cell r="L137">
            <v>0</v>
          </cell>
          <cell r="M137">
            <v>0</v>
          </cell>
          <cell r="N137">
            <v>0</v>
          </cell>
          <cell r="O137">
            <v>37986</v>
          </cell>
        </row>
        <row r="138">
          <cell r="A138" t="str">
            <v>RXP18</v>
          </cell>
          <cell r="B138">
            <v>0</v>
          </cell>
          <cell r="C138">
            <v>0</v>
          </cell>
          <cell r="D138">
            <v>0</v>
          </cell>
          <cell r="E138">
            <v>0</v>
          </cell>
          <cell r="F138">
            <v>0</v>
          </cell>
          <cell r="G138">
            <v>0</v>
          </cell>
          <cell r="H138">
            <v>0</v>
          </cell>
          <cell r="I138">
            <v>0</v>
          </cell>
          <cell r="J138">
            <v>0</v>
          </cell>
          <cell r="K138">
            <v>0</v>
          </cell>
          <cell r="L138">
            <v>0</v>
          </cell>
          <cell r="M138">
            <v>0</v>
          </cell>
          <cell r="N138">
            <v>0</v>
          </cell>
          <cell r="O138">
            <v>37986</v>
          </cell>
        </row>
        <row r="139">
          <cell r="A139" t="str">
            <v>RXP25</v>
          </cell>
          <cell r="B139">
            <v>-377332</v>
          </cell>
          <cell r="C139">
            <v>0</v>
          </cell>
          <cell r="D139">
            <v>0</v>
          </cell>
          <cell r="E139">
            <v>0</v>
          </cell>
          <cell r="F139">
            <v>0</v>
          </cell>
          <cell r="G139">
            <v>0</v>
          </cell>
          <cell r="H139">
            <v>0</v>
          </cell>
          <cell r="I139">
            <v>0</v>
          </cell>
          <cell r="J139">
            <v>0</v>
          </cell>
          <cell r="K139">
            <v>0</v>
          </cell>
          <cell r="L139">
            <v>0</v>
          </cell>
          <cell r="M139">
            <v>0</v>
          </cell>
          <cell r="N139">
            <v>0</v>
          </cell>
          <cell r="O139">
            <v>37986</v>
          </cell>
        </row>
        <row r="140">
          <cell r="A140" t="str">
            <v>STD</v>
          </cell>
          <cell r="B140">
            <v>-88100</v>
          </cell>
          <cell r="C140">
            <v>-52900</v>
          </cell>
          <cell r="D140">
            <v>-49600</v>
          </cell>
          <cell r="E140">
            <v>-66000</v>
          </cell>
          <cell r="F140">
            <v>-66000</v>
          </cell>
          <cell r="G140">
            <v>0</v>
          </cell>
          <cell r="H140">
            <v>0</v>
          </cell>
          <cell r="I140">
            <v>0</v>
          </cell>
          <cell r="J140">
            <v>0</v>
          </cell>
          <cell r="K140">
            <v>0</v>
          </cell>
          <cell r="L140">
            <v>0</v>
          </cell>
          <cell r="M140">
            <v>0</v>
          </cell>
          <cell r="N140">
            <v>0</v>
          </cell>
          <cell r="O140">
            <v>37986</v>
          </cell>
        </row>
        <row r="141">
          <cell r="A141" t="str">
            <v>TOTGAS</v>
          </cell>
          <cell r="B141">
            <v>206079227</v>
          </cell>
          <cell r="C141">
            <v>0</v>
          </cell>
          <cell r="D141">
            <v>0</v>
          </cell>
          <cell r="E141">
            <v>0</v>
          </cell>
          <cell r="F141">
            <v>0</v>
          </cell>
          <cell r="G141">
            <v>0</v>
          </cell>
          <cell r="H141">
            <v>0</v>
          </cell>
          <cell r="I141">
            <v>0</v>
          </cell>
          <cell r="J141">
            <v>0</v>
          </cell>
          <cell r="K141">
            <v>0</v>
          </cell>
          <cell r="L141">
            <v>0</v>
          </cell>
          <cell r="M141">
            <v>0</v>
          </cell>
          <cell r="N141">
            <v>0</v>
          </cell>
          <cell r="O141">
            <v>37986</v>
          </cell>
        </row>
        <row r="142">
          <cell r="A142" t="str">
            <v>TOTOM</v>
          </cell>
          <cell r="B142">
            <v>66968501</v>
          </cell>
          <cell r="C142">
            <v>0</v>
          </cell>
          <cell r="D142">
            <v>0</v>
          </cell>
          <cell r="E142">
            <v>0</v>
          </cell>
          <cell r="F142">
            <v>0</v>
          </cell>
          <cell r="G142">
            <v>0</v>
          </cell>
          <cell r="H142">
            <v>0</v>
          </cell>
          <cell r="I142">
            <v>0</v>
          </cell>
          <cell r="J142">
            <v>0</v>
          </cell>
          <cell r="K142">
            <v>0</v>
          </cell>
          <cell r="L142">
            <v>0</v>
          </cell>
          <cell r="M142">
            <v>0</v>
          </cell>
          <cell r="N142">
            <v>0</v>
          </cell>
          <cell r="O142">
            <v>37986</v>
          </cell>
        </row>
        <row r="143">
          <cell r="A143" t="str">
            <v>WNRMLZ</v>
          </cell>
          <cell r="B143">
            <v>0</v>
          </cell>
          <cell r="C143">
            <v>0</v>
          </cell>
          <cell r="D143">
            <v>0</v>
          </cell>
          <cell r="E143">
            <v>0</v>
          </cell>
          <cell r="F143">
            <v>0</v>
          </cell>
          <cell r="G143">
            <v>0</v>
          </cell>
          <cell r="H143">
            <v>0</v>
          </cell>
          <cell r="I143">
            <v>0</v>
          </cell>
          <cell r="J143">
            <v>0</v>
          </cell>
          <cell r="K143">
            <v>0</v>
          </cell>
          <cell r="L143">
            <v>0</v>
          </cell>
          <cell r="M143">
            <v>0</v>
          </cell>
          <cell r="N143">
            <v>0</v>
          </cell>
          <cell r="O143">
            <v>37986</v>
          </cell>
        </row>
        <row r="144">
          <cell r="A144" t="str">
            <v>XMRGN</v>
          </cell>
          <cell r="B144">
            <v>0</v>
          </cell>
          <cell r="C144">
            <v>0</v>
          </cell>
          <cell r="D144">
            <v>0</v>
          </cell>
          <cell r="E144">
            <v>0</v>
          </cell>
          <cell r="F144">
            <v>0</v>
          </cell>
          <cell r="G144">
            <v>0</v>
          </cell>
          <cell r="H144">
            <v>0</v>
          </cell>
          <cell r="I144">
            <v>0</v>
          </cell>
          <cell r="J144">
            <v>0</v>
          </cell>
          <cell r="K144">
            <v>0</v>
          </cell>
          <cell r="L144">
            <v>0</v>
          </cell>
          <cell r="M144">
            <v>0</v>
          </cell>
          <cell r="N144">
            <v>0</v>
          </cell>
          <cell r="O144">
            <v>37986</v>
          </cell>
        </row>
      </sheetData>
      <sheetData sheetId="35"/>
      <sheetData sheetId="36" refreshError="1"/>
      <sheetData sheetId="37"/>
      <sheetData sheetId="3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1"/>
      <sheetName val="A-4"/>
      <sheetName val="B-1"/>
      <sheetName val="B-2"/>
      <sheetName val="B-5"/>
      <sheetName val="B-17"/>
      <sheetName val="C-1"/>
      <sheetName val="C-2"/>
      <sheetName val="C-3"/>
      <sheetName val="C-4"/>
      <sheetName val="C-2 (2)"/>
      <sheetName val="C-18"/>
      <sheetName val="C-23"/>
      <sheetName val="C-44"/>
      <sheetName val="D-1a"/>
      <sheetName val="D-1b"/>
      <sheetName val="D-3"/>
    </sheetNames>
    <sheetDataSet>
      <sheetData sheetId="0" refreshError="1">
        <row r="10">
          <cell r="B10" t="str">
            <v>Historical Prior Year Ended 12/31/2007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w-1.1 "/>
      <sheetName val="jrw-2.1"/>
      <sheetName val="jrw-2.2"/>
      <sheetName val="JRW-2.3"/>
      <sheetName val="JRW-2.4"/>
      <sheetName val="JRW-3.1"/>
      <sheetName val="JRW-4.1 "/>
      <sheetName val="JRW-5.1a"/>
      <sheetName val="JRW-5.2a"/>
      <sheetName val="JRW-5.3a"/>
      <sheetName val="JRW-13.4 (2)"/>
      <sheetName val="JRW-6.1"/>
      <sheetName val="JRW-6.2"/>
      <sheetName val="JRW-7.1 "/>
      <sheetName val="JRW-7.2"/>
      <sheetName val="JRW-7.3"/>
      <sheetName val="JRW-8.1"/>
      <sheetName val="JRW-9.1"/>
      <sheetName val="JRW-10.1"/>
      <sheetName val="JRW-10.2"/>
      <sheetName val="JRW 10.3"/>
      <sheetName val="JRW-10.4"/>
      <sheetName val="JRW-10.5"/>
      <sheetName val="JRW-10.6"/>
      <sheetName val="JRW-11.1"/>
      <sheetName val="JRW-11.2"/>
      <sheetName val="JRW-11.3"/>
      <sheetName val="JRW-11.4"/>
      <sheetName val="JRW-11.5"/>
      <sheetName val="JRW-11.6"/>
      <sheetName val="JRW-11.7 (2)"/>
      <sheetName val="JRW-11.8"/>
      <sheetName val="JRW-11.9"/>
      <sheetName val="JRW-11.10"/>
      <sheetName val="JRW-11.11 (2)"/>
      <sheetName val="JRW-12.1 "/>
      <sheetName val="JRW-12.2"/>
      <sheetName val="JRW-12.3"/>
      <sheetName val="JRW-12.4"/>
      <sheetName val="JRW-13.1"/>
      <sheetName val="JRW-13.2"/>
      <sheetName val="JRW-13.3"/>
      <sheetName val="JRW-13.4"/>
      <sheetName val="JRW-13.5"/>
      <sheetName val="jrw-14.1"/>
      <sheetName val="JRW-15.1"/>
      <sheetName val="JRW-15.2"/>
      <sheetName val="JRW-15.3"/>
      <sheetName val="JRW-15.4"/>
      <sheetName val="JRW-15.5"/>
      <sheetName val="JRW-16.1"/>
      <sheetName val="JRW-16.2"/>
      <sheetName val="JRW-16.3 "/>
      <sheetName val="JRW-16.4 "/>
      <sheetName val="JRW-16.5"/>
      <sheetName val="JRW-16.6"/>
      <sheetName val="JRW-17.1 "/>
      <sheetName val="Sheet1"/>
      <sheetName val="Sheet2"/>
      <sheetName val="Sheet5"/>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w-1.1 "/>
      <sheetName val="jrw-2.1"/>
      <sheetName val="jrw-2.2"/>
      <sheetName val="JRW-2.3"/>
      <sheetName val="JRW-2.4"/>
      <sheetName val="JRW-3.1"/>
      <sheetName val="JRW-4.1 "/>
      <sheetName val="JRW-5.1a"/>
      <sheetName val="JRW-5.2a"/>
      <sheetName val="JRW-5.3a"/>
      <sheetName val="JRW-13.4 (2)"/>
      <sheetName val="JRW-6.1"/>
      <sheetName val="JRW-6.2"/>
      <sheetName val="JRW-7.1 "/>
      <sheetName val="JRW-7.2"/>
      <sheetName val="JRW-7.3"/>
      <sheetName val="JRW-8.1"/>
      <sheetName val="JRW-9.1"/>
      <sheetName val="JRW-10.1"/>
      <sheetName val="JRW-10.2"/>
      <sheetName val="JRW 10.3"/>
      <sheetName val="JRW-10.4"/>
      <sheetName val="JRW-10.5"/>
      <sheetName val="JRW-10.6"/>
      <sheetName val="JRW-11.1"/>
      <sheetName val="JRW-11.2"/>
      <sheetName val="JRW-11.3"/>
      <sheetName val="JRW-11.4"/>
      <sheetName val="JRW-11.5"/>
      <sheetName val="JRW-11.6"/>
      <sheetName val="JRW-11.7 (2)"/>
      <sheetName val="JRW-11.8"/>
      <sheetName val="JRW-11.9"/>
      <sheetName val="JRW-11.10"/>
      <sheetName val="JRW-11.11 (2)"/>
      <sheetName val="JRW-12.1 "/>
      <sheetName val="JRW-12.2"/>
      <sheetName val="JRW-12.3"/>
      <sheetName val="JRW-12.4"/>
      <sheetName val="JRW-13.1"/>
      <sheetName val="JRW-13.2"/>
      <sheetName val="JRW-13.3"/>
      <sheetName val="JRW-13.4"/>
      <sheetName val="JRW-13.5"/>
      <sheetName val="jrw-14.1"/>
      <sheetName val="JRW-15.1"/>
      <sheetName val="JRW-15.2"/>
      <sheetName val="JRW-15.3"/>
      <sheetName val="JRW-15.4"/>
      <sheetName val="JRW-15.5"/>
      <sheetName val="JRW-16.1"/>
      <sheetName val="JRW-16.2"/>
      <sheetName val="JRW-16.3 "/>
      <sheetName val="JRW-16.4 "/>
      <sheetName val="JRW-16.5"/>
      <sheetName val="JRW-16.6"/>
      <sheetName val="JRW-17.1 "/>
      <sheetName val="Sheet1"/>
      <sheetName val="Sheet2"/>
      <sheetName val="Sheet5"/>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0"/>
      <sheetName val="WP B-1a"/>
      <sheetName val="WP B-1b"/>
      <sheetName val="B-2.0 "/>
      <sheetName val="B-2.1"/>
      <sheetName val="B-2.2"/>
      <sheetName val="B-2.3"/>
      <sheetName val="B-3"/>
      <sheetName val="B-3.2"/>
      <sheetName val="B-4.0"/>
      <sheetName val="B-5.0"/>
      <sheetName val="B-7.0"/>
      <sheetName val="B-8.0 "/>
      <sheetName val="B-10.0"/>
      <sheetName val="C-1,C-2"/>
      <sheetName val="WPC-3.1a"/>
      <sheetName val="WPC-3.1b"/>
      <sheetName val="C-3.1"/>
      <sheetName val="C-3.10"/>
      <sheetName val="WPC-3.10a"/>
      <sheetName val="WPC-3.10b"/>
      <sheetName val="WPC-3.10c"/>
      <sheetName val="WPC-3.10d"/>
      <sheetName val="WPC-3.10e"/>
      <sheetName val="C-3.11 (2)"/>
      <sheetName val="C-3.xxxxx"/>
      <sheetName val="C-3.13"/>
      <sheetName val="C-3.18"/>
      <sheetName val="C-3.19"/>
      <sheetName val="C-3.2"/>
      <sheetName val="WPC-3.2A"/>
      <sheetName val="WPC-3.2B"/>
      <sheetName val="WPC-3.2C"/>
      <sheetName val="C-3.22"/>
      <sheetName val=" C-3.3"/>
      <sheetName val="C-3.30"/>
      <sheetName val="C-3.31"/>
      <sheetName val="C-3.4"/>
      <sheetName val="C-3.4a"/>
      <sheetName val="C-3.47"/>
      <sheetName val="C-3.48"/>
      <sheetName val="C-3.50"/>
      <sheetName val="C-3.51"/>
      <sheetName val="C-3.5"/>
      <sheetName val="C-3.55"/>
      <sheetName val="WPC-3.5a"/>
      <sheetName val="C-3.6"/>
      <sheetName val="C-3.xx"/>
      <sheetName val="C-3.xxx"/>
      <sheetName val="WPC-3.xxxx"/>
      <sheetName val="C-3.xxxxxx"/>
      <sheetName val="C-3.9"/>
      <sheetName val="E-3.1"/>
      <sheetName val="E-3.2 Page 1 of 9 (GSSTE)"/>
      <sheetName val="E-3.2 Page 2 of 9 (GSSII)"/>
      <sheetName val="E-3.2 Page 3 of 9 (FSMA)"/>
      <sheetName val="E-3.2 Page 4 of 9 (SS)"/>
      <sheetName val="E-3.2 Page 5 of 9 (SS-1)"/>
      <sheetName val="E-3.2 Page 6 of 9 (GSSF2)"/>
      <sheetName val="E-3.2 Page 7 of 9 (M2M3)"/>
      <sheetName val="E-3.2 Page 8 of 9 (LNG)"/>
      <sheetName val="E-3.2 Page 9 of 9 (PROPANE)"/>
      <sheetName val="E-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xy Group Ticker"/>
      <sheetName val="Exhibit List"/>
      <sheetName val="2 (1)"/>
      <sheetName val="2 (2)"/>
      <sheetName val="3"/>
      <sheetName val="4  (1)"/>
      <sheetName val="4 (2)"/>
      <sheetName val="4 (3)"/>
      <sheetName val="5"/>
      <sheetName val="6 (1)"/>
      <sheetName val="6 (2)"/>
      <sheetName val="7 (1)"/>
      <sheetName val="7 (2)"/>
      <sheetName val="7 (3)"/>
      <sheetName val="7 (4)"/>
      <sheetName val="8 (1)"/>
      <sheetName val="8 (2)"/>
      <sheetName val="9"/>
      <sheetName val="10 (1)"/>
      <sheetName val="10 (2)"/>
      <sheetName val="10 (3)"/>
      <sheetName val="Utility Proxy Group"/>
      <sheetName val="Proxy Group Risk Measures"/>
      <sheetName val="Stock Price (Electric)"/>
      <sheetName val="Stock Price (Non-Utility)"/>
      <sheetName val="2013 07 Market DCF"/>
      <sheetName val="Bond Yields"/>
      <sheetName val="Size Premium"/>
      <sheetName val="Ordinal Ratings"/>
      <sheetName val="Electric Utility Data"/>
      <sheetName val="C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C1" t="str">
            <v>ALE</v>
          </cell>
          <cell r="D1" t="str">
            <v>LNT</v>
          </cell>
          <cell r="E1" t="str">
            <v>AEE</v>
          </cell>
          <cell r="F1" t="str">
            <v>AEP</v>
          </cell>
          <cell r="G1" t="str">
            <v>AVA</v>
          </cell>
          <cell r="H1" t="str">
            <v>BKH</v>
          </cell>
          <cell r="I1" t="str">
            <v>CNP</v>
          </cell>
          <cell r="J1" t="str">
            <v>CNL</v>
          </cell>
          <cell r="K1" t="str">
            <v>CMS</v>
          </cell>
          <cell r="L1" t="str">
            <v>ED</v>
          </cell>
          <cell r="M1" t="str">
            <v>D</v>
          </cell>
          <cell r="N1" t="str">
            <v>DTE</v>
          </cell>
          <cell r="O1" t="str">
            <v>DUK</v>
          </cell>
          <cell r="P1" t="str">
            <v>EIX</v>
          </cell>
          <cell r="Q1" t="str">
            <v>EE</v>
          </cell>
          <cell r="R1" t="str">
            <v>EDE</v>
          </cell>
          <cell r="S1" t="str">
            <v>ETR</v>
          </cell>
          <cell r="T1" t="str">
            <v>EXC</v>
          </cell>
          <cell r="U1" t="str">
            <v>FE</v>
          </cell>
          <cell r="V1" t="str">
            <v>GXP</v>
          </cell>
          <cell r="W1" t="str">
            <v>HE</v>
          </cell>
          <cell r="X1" t="str">
            <v>IDA</v>
          </cell>
          <cell r="Y1" t="str">
            <v>TEG</v>
          </cell>
          <cell r="Z1" t="str">
            <v>ITC</v>
          </cell>
          <cell r="AA1" t="str">
            <v>MGEE</v>
          </cell>
          <cell r="AB1" t="str">
            <v>NEE</v>
          </cell>
          <cell r="AC1" t="str">
            <v>NU</v>
          </cell>
          <cell r="AD1" t="str">
            <v>NWE</v>
          </cell>
          <cell r="AE1" t="str">
            <v>NVE</v>
          </cell>
          <cell r="AF1" t="str">
            <v>OGE</v>
          </cell>
          <cell r="AG1" t="str">
            <v>OTTR</v>
          </cell>
          <cell r="AH1" t="str">
            <v>POM</v>
          </cell>
          <cell r="AI1" t="str">
            <v>PCG</v>
          </cell>
          <cell r="AJ1" t="str">
            <v>PNW</v>
          </cell>
          <cell r="AK1" t="str">
            <v>PNM</v>
          </cell>
          <cell r="AL1" t="str">
            <v>POR</v>
          </cell>
          <cell r="AM1" t="str">
            <v>PPL</v>
          </cell>
          <cell r="AN1" t="str">
            <v>PEG</v>
          </cell>
          <cell r="AO1" t="str">
            <v>SCG</v>
          </cell>
          <cell r="AP1" t="str">
            <v>SRE</v>
          </cell>
          <cell r="AQ1" t="str">
            <v>SO</v>
          </cell>
          <cell r="AR1" t="str">
            <v>TE</v>
          </cell>
          <cell r="AS1" t="str">
            <v>UIL</v>
          </cell>
          <cell r="AT1" t="str">
            <v>UNS</v>
          </cell>
          <cell r="AU1" t="str">
            <v>VVC</v>
          </cell>
          <cell r="AV1" t="str">
            <v>WR</v>
          </cell>
          <cell r="AW1" t="str">
            <v>WEC</v>
          </cell>
          <cell r="AX1" t="str">
            <v>XEL</v>
          </cell>
        </row>
        <row r="2">
          <cell r="C2">
            <v>47.8</v>
          </cell>
          <cell r="D2">
            <v>50.59</v>
          </cell>
          <cell r="E2">
            <v>33.86</v>
          </cell>
          <cell r="F2">
            <v>43.16</v>
          </cell>
          <cell r="G2">
            <v>26.76</v>
          </cell>
          <cell r="H2">
            <v>49.48</v>
          </cell>
          <cell r="I2">
            <v>23.17</v>
          </cell>
          <cell r="J2">
            <v>45.88</v>
          </cell>
          <cell r="K2">
            <v>26.94</v>
          </cell>
          <cell r="L2">
            <v>56.59</v>
          </cell>
          <cell r="M2">
            <v>58.86</v>
          </cell>
          <cell r="N2">
            <v>67.38</v>
          </cell>
          <cell r="O2">
            <v>66.349999999999994</v>
          </cell>
          <cell r="P2">
            <v>46.48</v>
          </cell>
          <cell r="Q2">
            <v>34.75</v>
          </cell>
          <cell r="R2">
            <v>21.98</v>
          </cell>
          <cell r="S2">
            <v>63.94</v>
          </cell>
          <cell r="T2">
            <v>30.96</v>
          </cell>
          <cell r="U2">
            <v>38.130000000000003</v>
          </cell>
          <cell r="V2">
            <v>22.6</v>
          </cell>
          <cell r="W2">
            <v>25.24</v>
          </cell>
          <cell r="X2">
            <v>48.61</v>
          </cell>
          <cell r="Y2">
            <v>57.53</v>
          </cell>
          <cell r="Z2">
            <v>89.37</v>
          </cell>
          <cell r="AA2">
            <v>55.34</v>
          </cell>
          <cell r="AB2">
            <v>81.41</v>
          </cell>
          <cell r="AC2">
            <v>41.71</v>
          </cell>
          <cell r="AD2">
            <v>40.950000000000003</v>
          </cell>
          <cell r="AE2">
            <v>23.74</v>
          </cell>
          <cell r="AF2">
            <v>36.21</v>
          </cell>
          <cell r="AG2">
            <v>27.91</v>
          </cell>
          <cell r="AH2">
            <v>19.13</v>
          </cell>
          <cell r="AI2">
            <v>41.51</v>
          </cell>
          <cell r="AJ2">
            <v>54.77</v>
          </cell>
          <cell r="AK2">
            <v>22.85</v>
          </cell>
          <cell r="AL2">
            <v>28.87</v>
          </cell>
          <cell r="AM2">
            <v>30.88</v>
          </cell>
          <cell r="AN2">
            <v>32.76</v>
          </cell>
          <cell r="AO2">
            <v>48.92</v>
          </cell>
          <cell r="AP2">
            <v>84</v>
          </cell>
          <cell r="AQ2">
            <v>42.23</v>
          </cell>
          <cell r="AR2">
            <v>30.3</v>
          </cell>
          <cell r="AS2">
            <v>37.31</v>
          </cell>
          <cell r="AT2">
            <v>46.84</v>
          </cell>
          <cell r="AU2">
            <v>33.630000000000003</v>
          </cell>
          <cell r="AV2">
            <v>31.51</v>
          </cell>
          <cell r="AW2">
            <v>41.29</v>
          </cell>
          <cell r="AX2">
            <v>27.92</v>
          </cell>
        </row>
        <row r="3">
          <cell r="C3">
            <v>47.58</v>
          </cell>
          <cell r="D3">
            <v>50.21</v>
          </cell>
          <cell r="E3">
            <v>33.61</v>
          </cell>
          <cell r="F3">
            <v>42.69</v>
          </cell>
          <cell r="G3">
            <v>26.47</v>
          </cell>
          <cell r="H3">
            <v>49.4</v>
          </cell>
          <cell r="I3">
            <v>23.01</v>
          </cell>
          <cell r="J3">
            <v>45.54</v>
          </cell>
          <cell r="K3">
            <v>26.75</v>
          </cell>
          <cell r="L3">
            <v>56.05</v>
          </cell>
          <cell r="M3">
            <v>57.76</v>
          </cell>
          <cell r="N3">
            <v>66.930000000000007</v>
          </cell>
          <cell r="O3">
            <v>65.94</v>
          </cell>
          <cell r="P3">
            <v>46.19</v>
          </cell>
          <cell r="Q3">
            <v>34.57</v>
          </cell>
          <cell r="R3">
            <v>21.83</v>
          </cell>
          <cell r="S3">
            <v>63.34</v>
          </cell>
          <cell r="T3">
            <v>30.72</v>
          </cell>
          <cell r="U3">
            <v>38.18</v>
          </cell>
          <cell r="V3">
            <v>22.4</v>
          </cell>
          <cell r="W3">
            <v>25.12</v>
          </cell>
          <cell r="X3">
            <v>48.52</v>
          </cell>
          <cell r="Y3">
            <v>57.21</v>
          </cell>
          <cell r="Z3">
            <v>90.17</v>
          </cell>
          <cell r="AA3">
            <v>55.35</v>
          </cell>
          <cell r="AB3">
            <v>80.97</v>
          </cell>
          <cell r="AC3">
            <v>41.24</v>
          </cell>
          <cell r="AD3">
            <v>40.450000000000003</v>
          </cell>
          <cell r="AE3">
            <v>23.73</v>
          </cell>
          <cell r="AF3">
            <v>35.92</v>
          </cell>
          <cell r="AG3">
            <v>27.81</v>
          </cell>
          <cell r="AH3">
            <v>18.899999999999999</v>
          </cell>
          <cell r="AI3">
            <v>41.43</v>
          </cell>
          <cell r="AJ3">
            <v>54.36</v>
          </cell>
          <cell r="AK3">
            <v>22.58</v>
          </cell>
          <cell r="AL3">
            <v>28.72</v>
          </cell>
          <cell r="AM3">
            <v>30.56</v>
          </cell>
          <cell r="AN3">
            <v>32.51</v>
          </cell>
          <cell r="AO3">
            <v>48.53</v>
          </cell>
          <cell r="AP3">
            <v>83.34</v>
          </cell>
          <cell r="AQ3">
            <v>41.93</v>
          </cell>
          <cell r="AR3">
            <v>30.32</v>
          </cell>
          <cell r="AS3">
            <v>37.119999999999997</v>
          </cell>
          <cell r="AT3">
            <v>46.6</v>
          </cell>
          <cell r="AU3">
            <v>33.49</v>
          </cell>
          <cell r="AV3">
            <v>31.33</v>
          </cell>
          <cell r="AW3">
            <v>40.869999999999997</v>
          </cell>
          <cell r="AX3">
            <v>27.7</v>
          </cell>
        </row>
        <row r="4">
          <cell r="C4">
            <v>47.43</v>
          </cell>
          <cell r="D4">
            <v>50.16</v>
          </cell>
          <cell r="E4">
            <v>33.43</v>
          </cell>
          <cell r="F4">
            <v>42.37</v>
          </cell>
          <cell r="G4">
            <v>26.42</v>
          </cell>
          <cell r="H4">
            <v>49.68</v>
          </cell>
          <cell r="I4">
            <v>23</v>
          </cell>
          <cell r="J4">
            <v>45.26</v>
          </cell>
          <cell r="K4">
            <v>26.64</v>
          </cell>
          <cell r="L4">
            <v>55.73</v>
          </cell>
          <cell r="M4">
            <v>57.29</v>
          </cell>
          <cell r="N4">
            <v>66.78</v>
          </cell>
          <cell r="O4">
            <v>65.81</v>
          </cell>
          <cell r="P4">
            <v>46.19</v>
          </cell>
          <cell r="Q4">
            <v>34.31</v>
          </cell>
          <cell r="R4">
            <v>21.61</v>
          </cell>
          <cell r="S4">
            <v>62.95</v>
          </cell>
          <cell r="T4">
            <v>29.86</v>
          </cell>
          <cell r="U4">
            <v>37.56</v>
          </cell>
          <cell r="V4">
            <v>22.36</v>
          </cell>
          <cell r="W4">
            <v>24.96</v>
          </cell>
          <cell r="X4">
            <v>48.76</v>
          </cell>
          <cell r="Y4">
            <v>57.08</v>
          </cell>
          <cell r="Z4">
            <v>88</v>
          </cell>
          <cell r="AA4">
            <v>54.81</v>
          </cell>
          <cell r="AB4">
            <v>80.78</v>
          </cell>
          <cell r="AC4">
            <v>41.01</v>
          </cell>
          <cell r="AD4">
            <v>40.340000000000003</v>
          </cell>
          <cell r="AE4">
            <v>23.71</v>
          </cell>
          <cell r="AF4">
            <v>35.71</v>
          </cell>
          <cell r="AG4">
            <v>27.63</v>
          </cell>
          <cell r="AH4">
            <v>18.84</v>
          </cell>
          <cell r="AI4">
            <v>42.04</v>
          </cell>
          <cell r="AJ4">
            <v>54.14</v>
          </cell>
          <cell r="AK4">
            <v>22.48</v>
          </cell>
          <cell r="AL4">
            <v>28.51</v>
          </cell>
          <cell r="AM4">
            <v>30.38</v>
          </cell>
          <cell r="AN4">
            <v>32.130000000000003</v>
          </cell>
          <cell r="AO4">
            <v>48.22</v>
          </cell>
          <cell r="AP4">
            <v>82.46</v>
          </cell>
          <cell r="AQ4">
            <v>41.67</v>
          </cell>
          <cell r="AR4">
            <v>30.32</v>
          </cell>
          <cell r="AS4">
            <v>36.93</v>
          </cell>
          <cell r="AT4">
            <v>46.65</v>
          </cell>
          <cell r="AU4">
            <v>33.340000000000003</v>
          </cell>
          <cell r="AV4">
            <v>31.16</v>
          </cell>
          <cell r="AW4">
            <v>40.57</v>
          </cell>
          <cell r="AX4">
            <v>27.44</v>
          </cell>
        </row>
        <row r="5">
          <cell r="C5">
            <v>47.92</v>
          </cell>
          <cell r="D5">
            <v>50.91</v>
          </cell>
          <cell r="E5">
            <v>33.75</v>
          </cell>
          <cell r="F5">
            <v>42.82</v>
          </cell>
          <cell r="G5">
            <v>26.85</v>
          </cell>
          <cell r="H5">
            <v>50.42</v>
          </cell>
          <cell r="I5">
            <v>23.31</v>
          </cell>
          <cell r="J5">
            <v>45.92</v>
          </cell>
          <cell r="K5">
            <v>27</v>
          </cell>
          <cell r="L5">
            <v>56.42</v>
          </cell>
          <cell r="M5">
            <v>57.88</v>
          </cell>
          <cell r="N5">
            <v>67.59</v>
          </cell>
          <cell r="O5">
            <v>66.790000000000006</v>
          </cell>
          <cell r="P5">
            <v>46.74</v>
          </cell>
          <cell r="Q5">
            <v>34.950000000000003</v>
          </cell>
          <cell r="R5">
            <v>21.85</v>
          </cell>
          <cell r="S5">
            <v>63.99</v>
          </cell>
          <cell r="T5">
            <v>30.12</v>
          </cell>
          <cell r="U5">
            <v>37.229999999999997</v>
          </cell>
          <cell r="V5">
            <v>22.72</v>
          </cell>
          <cell r="W5">
            <v>25.44</v>
          </cell>
          <cell r="X5">
            <v>49.58</v>
          </cell>
          <cell r="Y5">
            <v>58.02</v>
          </cell>
          <cell r="Z5">
            <v>88</v>
          </cell>
          <cell r="AA5">
            <v>55.75</v>
          </cell>
          <cell r="AB5">
            <v>82.19</v>
          </cell>
          <cell r="AC5">
            <v>41.57</v>
          </cell>
          <cell r="AD5">
            <v>40.72</v>
          </cell>
          <cell r="AE5">
            <v>23.76</v>
          </cell>
          <cell r="AF5">
            <v>35.93</v>
          </cell>
          <cell r="AG5">
            <v>27.95</v>
          </cell>
          <cell r="AH5">
            <v>19.13</v>
          </cell>
          <cell r="AI5">
            <v>42.77</v>
          </cell>
          <cell r="AJ5">
            <v>55.11</v>
          </cell>
          <cell r="AK5">
            <v>22.97</v>
          </cell>
          <cell r="AL5">
            <v>28.7</v>
          </cell>
          <cell r="AM5">
            <v>30.75</v>
          </cell>
          <cell r="AN5">
            <v>32.549999999999997</v>
          </cell>
          <cell r="AO5">
            <v>48.91</v>
          </cell>
          <cell r="AP5">
            <v>83.21</v>
          </cell>
          <cell r="AQ5">
            <v>42.25</v>
          </cell>
          <cell r="AR5">
            <v>30.64</v>
          </cell>
          <cell r="AS5">
            <v>37.6</v>
          </cell>
          <cell r="AT5">
            <v>47.1</v>
          </cell>
          <cell r="AU5">
            <v>33.85</v>
          </cell>
          <cell r="AV5">
            <v>31.62</v>
          </cell>
          <cell r="AW5">
            <v>41.16</v>
          </cell>
          <cell r="AX5">
            <v>27.82</v>
          </cell>
        </row>
        <row r="6">
          <cell r="C6">
            <v>47.73</v>
          </cell>
          <cell r="D6">
            <v>50.4</v>
          </cell>
          <cell r="E6">
            <v>33.340000000000003</v>
          </cell>
          <cell r="F6">
            <v>42.68</v>
          </cell>
          <cell r="G6">
            <v>26.87</v>
          </cell>
          <cell r="H6">
            <v>49.92</v>
          </cell>
          <cell r="I6">
            <v>22.93</v>
          </cell>
          <cell r="J6">
            <v>45.5</v>
          </cell>
          <cell r="K6">
            <v>26.75</v>
          </cell>
          <cell r="L6">
            <v>56.1</v>
          </cell>
          <cell r="M6">
            <v>57.38</v>
          </cell>
          <cell r="N6">
            <v>67.16</v>
          </cell>
          <cell r="O6">
            <v>66.33</v>
          </cell>
          <cell r="P6">
            <v>46.59</v>
          </cell>
          <cell r="Q6">
            <v>34.58</v>
          </cell>
          <cell r="R6">
            <v>21.62</v>
          </cell>
          <cell r="S6">
            <v>63.54</v>
          </cell>
          <cell r="T6">
            <v>29.86</v>
          </cell>
          <cell r="U6">
            <v>36.39</v>
          </cell>
          <cell r="V6">
            <v>22.46</v>
          </cell>
          <cell r="W6">
            <v>25.38</v>
          </cell>
          <cell r="X6">
            <v>49.24</v>
          </cell>
          <cell r="Y6">
            <v>57.82</v>
          </cell>
          <cell r="Z6">
            <v>86.31</v>
          </cell>
          <cell r="AA6">
            <v>55.13</v>
          </cell>
          <cell r="AB6">
            <v>81.540000000000006</v>
          </cell>
          <cell r="AC6">
            <v>41.22</v>
          </cell>
          <cell r="AD6">
            <v>40.229999999999997</v>
          </cell>
          <cell r="AE6">
            <v>23.73</v>
          </cell>
          <cell r="AF6">
            <v>35.51</v>
          </cell>
          <cell r="AG6">
            <v>27.25</v>
          </cell>
          <cell r="AH6">
            <v>19.100000000000001</v>
          </cell>
          <cell r="AI6">
            <v>42.41</v>
          </cell>
          <cell r="AJ6">
            <v>54.54</v>
          </cell>
          <cell r="AK6">
            <v>22.5</v>
          </cell>
          <cell r="AL6">
            <v>28.51</v>
          </cell>
          <cell r="AM6">
            <v>30.55</v>
          </cell>
          <cell r="AN6">
            <v>32.26</v>
          </cell>
          <cell r="AO6">
            <v>48.41</v>
          </cell>
          <cell r="AP6">
            <v>82.1</v>
          </cell>
          <cell r="AQ6">
            <v>42.05</v>
          </cell>
          <cell r="AR6">
            <v>30.77</v>
          </cell>
          <cell r="AS6">
            <v>37.31</v>
          </cell>
          <cell r="AT6">
            <v>46.4</v>
          </cell>
          <cell r="AU6">
            <v>33.549999999999997</v>
          </cell>
          <cell r="AV6">
            <v>31.49</v>
          </cell>
          <cell r="AW6">
            <v>40.909999999999997</v>
          </cell>
          <cell r="AX6">
            <v>27.7</v>
          </cell>
        </row>
        <row r="7">
          <cell r="C7">
            <v>48.57</v>
          </cell>
          <cell r="D7">
            <v>50.79</v>
          </cell>
          <cell r="E7">
            <v>33.630000000000003</v>
          </cell>
          <cell r="F7">
            <v>43.31</v>
          </cell>
          <cell r="G7">
            <v>27.11</v>
          </cell>
          <cell r="H7">
            <v>50.59</v>
          </cell>
          <cell r="I7">
            <v>23.18</v>
          </cell>
          <cell r="J7">
            <v>45.97</v>
          </cell>
          <cell r="K7">
            <v>26.87</v>
          </cell>
          <cell r="L7">
            <v>56.64</v>
          </cell>
          <cell r="M7">
            <v>57.44</v>
          </cell>
          <cell r="N7">
            <v>67.59</v>
          </cell>
          <cell r="O7">
            <v>67.05</v>
          </cell>
          <cell r="P7">
            <v>46.98</v>
          </cell>
          <cell r="Q7">
            <v>35.1</v>
          </cell>
          <cell r="R7">
            <v>22.05</v>
          </cell>
          <cell r="S7">
            <v>64.59</v>
          </cell>
          <cell r="T7">
            <v>30.16</v>
          </cell>
          <cell r="U7">
            <v>36.81</v>
          </cell>
          <cell r="V7">
            <v>22.75</v>
          </cell>
          <cell r="W7">
            <v>25.96</v>
          </cell>
          <cell r="X7">
            <v>49.71</v>
          </cell>
          <cell r="Y7">
            <v>58.72</v>
          </cell>
          <cell r="Z7">
            <v>86.56</v>
          </cell>
          <cell r="AA7">
            <v>55.63</v>
          </cell>
          <cell r="AB7">
            <v>82.15</v>
          </cell>
          <cell r="AC7">
            <v>41.3</v>
          </cell>
          <cell r="AD7">
            <v>40.83</v>
          </cell>
          <cell r="AE7">
            <v>23.76</v>
          </cell>
          <cell r="AF7">
            <v>36.049999999999997</v>
          </cell>
          <cell r="AG7">
            <v>27.77</v>
          </cell>
          <cell r="AH7">
            <v>19.22</v>
          </cell>
          <cell r="AI7">
            <v>42.64</v>
          </cell>
          <cell r="AJ7">
            <v>55.12</v>
          </cell>
          <cell r="AK7">
            <v>22.54</v>
          </cell>
          <cell r="AL7">
            <v>28.92</v>
          </cell>
          <cell r="AM7">
            <v>30.55</v>
          </cell>
          <cell r="AN7">
            <v>32.58</v>
          </cell>
          <cell r="AO7">
            <v>48.92</v>
          </cell>
          <cell r="AP7">
            <v>82.87</v>
          </cell>
          <cell r="AQ7">
            <v>42.39</v>
          </cell>
          <cell r="AR7">
            <v>30.93</v>
          </cell>
          <cell r="AS7">
            <v>37.94</v>
          </cell>
          <cell r="AT7">
            <v>46.7</v>
          </cell>
          <cell r="AU7">
            <v>33.65</v>
          </cell>
          <cell r="AV7">
            <v>31.82</v>
          </cell>
          <cell r="AW7">
            <v>41.23</v>
          </cell>
          <cell r="AX7">
            <v>27.95</v>
          </cell>
        </row>
        <row r="8">
          <cell r="C8">
            <v>49.44</v>
          </cell>
          <cell r="D8">
            <v>51.54</v>
          </cell>
          <cell r="E8">
            <v>34.07</v>
          </cell>
          <cell r="F8">
            <v>43.78</v>
          </cell>
          <cell r="G8">
            <v>27.54</v>
          </cell>
          <cell r="H8">
            <v>50.83</v>
          </cell>
          <cell r="I8">
            <v>23.29</v>
          </cell>
          <cell r="J8">
            <v>46.74</v>
          </cell>
          <cell r="K8">
            <v>26.92</v>
          </cell>
          <cell r="L8">
            <v>57.39</v>
          </cell>
          <cell r="M8">
            <v>57.91</v>
          </cell>
          <cell r="N8">
            <v>68.459999999999994</v>
          </cell>
          <cell r="O8">
            <v>67.91</v>
          </cell>
          <cell r="P8">
            <v>47.22</v>
          </cell>
          <cell r="Q8">
            <v>35.74</v>
          </cell>
          <cell r="R8">
            <v>22.3</v>
          </cell>
          <cell r="S8">
            <v>65.760000000000005</v>
          </cell>
          <cell r="T8">
            <v>30.47</v>
          </cell>
          <cell r="U8">
            <v>37.119999999999997</v>
          </cell>
          <cell r="V8">
            <v>23.11</v>
          </cell>
          <cell r="W8">
            <v>26.11</v>
          </cell>
          <cell r="X8">
            <v>50.57</v>
          </cell>
          <cell r="Y8">
            <v>59.17</v>
          </cell>
          <cell r="Z8">
            <v>88.15</v>
          </cell>
          <cell r="AA8">
            <v>56.64</v>
          </cell>
          <cell r="AB8">
            <v>83</v>
          </cell>
          <cell r="AC8">
            <v>41.87</v>
          </cell>
          <cell r="AD8">
            <v>41.2</v>
          </cell>
          <cell r="AE8">
            <v>23.71</v>
          </cell>
          <cell r="AF8">
            <v>36.6</v>
          </cell>
          <cell r="AG8">
            <v>28.01</v>
          </cell>
          <cell r="AH8">
            <v>19.48</v>
          </cell>
          <cell r="AI8">
            <v>43.35</v>
          </cell>
          <cell r="AJ8">
            <v>55.66</v>
          </cell>
          <cell r="AK8">
            <v>22.9</v>
          </cell>
          <cell r="AL8">
            <v>29.26</v>
          </cell>
          <cell r="AM8">
            <v>30.88</v>
          </cell>
          <cell r="AN8">
            <v>32.9</v>
          </cell>
          <cell r="AO8">
            <v>49.65</v>
          </cell>
          <cell r="AP8">
            <v>83.79</v>
          </cell>
          <cell r="AQ8">
            <v>42.9</v>
          </cell>
          <cell r="AR8">
            <v>31.24</v>
          </cell>
          <cell r="AS8">
            <v>38.47</v>
          </cell>
          <cell r="AT8">
            <v>47.8</v>
          </cell>
          <cell r="AU8">
            <v>34.14</v>
          </cell>
          <cell r="AV8">
            <v>32.28</v>
          </cell>
          <cell r="AW8">
            <v>41.6</v>
          </cell>
          <cell r="AX8">
            <v>28.3</v>
          </cell>
        </row>
        <row r="9">
          <cell r="C9">
            <v>50.58</v>
          </cell>
          <cell r="D9">
            <v>52.25</v>
          </cell>
          <cell r="E9">
            <v>34.67</v>
          </cell>
          <cell r="F9">
            <v>44.37</v>
          </cell>
          <cell r="G9">
            <v>28.13</v>
          </cell>
          <cell r="H9">
            <v>51.62</v>
          </cell>
          <cell r="I9">
            <v>23.55</v>
          </cell>
          <cell r="J9">
            <v>47.63</v>
          </cell>
          <cell r="K9">
            <v>27.36</v>
          </cell>
          <cell r="L9">
            <v>58.24</v>
          </cell>
          <cell r="M9">
            <v>58.86</v>
          </cell>
          <cell r="N9">
            <v>69.37</v>
          </cell>
          <cell r="O9">
            <v>69.02</v>
          </cell>
          <cell r="P9">
            <v>48.16</v>
          </cell>
          <cell r="Q9">
            <v>36.92</v>
          </cell>
          <cell r="R9">
            <v>22.71</v>
          </cell>
          <cell r="S9">
            <v>66.23</v>
          </cell>
          <cell r="T9">
            <v>30.44</v>
          </cell>
          <cell r="U9">
            <v>37.18</v>
          </cell>
          <cell r="V9">
            <v>23.6</v>
          </cell>
          <cell r="W9">
            <v>26.35</v>
          </cell>
          <cell r="X9">
            <v>51.53</v>
          </cell>
          <cell r="Y9">
            <v>60.65</v>
          </cell>
          <cell r="Z9">
            <v>88.03</v>
          </cell>
          <cell r="AA9">
            <v>58.1</v>
          </cell>
          <cell r="AB9">
            <v>84.42</v>
          </cell>
          <cell r="AC9">
            <v>42.61</v>
          </cell>
          <cell r="AD9">
            <v>41.65</v>
          </cell>
          <cell r="AE9">
            <v>23.74</v>
          </cell>
          <cell r="AF9">
            <v>37.22</v>
          </cell>
          <cell r="AG9">
            <v>28.93</v>
          </cell>
          <cell r="AH9">
            <v>19.760000000000002</v>
          </cell>
          <cell r="AI9">
            <v>43.93</v>
          </cell>
          <cell r="AJ9">
            <v>56.65</v>
          </cell>
          <cell r="AK9">
            <v>23.5</v>
          </cell>
          <cell r="AL9">
            <v>29.85</v>
          </cell>
          <cell r="AM9">
            <v>31.29</v>
          </cell>
          <cell r="AN9">
            <v>33.270000000000003</v>
          </cell>
          <cell r="AO9">
            <v>50.45</v>
          </cell>
          <cell r="AP9">
            <v>85.49</v>
          </cell>
          <cell r="AQ9">
            <v>43.61</v>
          </cell>
          <cell r="AR9">
            <v>29.77</v>
          </cell>
          <cell r="AS9">
            <v>39.590000000000003</v>
          </cell>
          <cell r="AT9">
            <v>48.85</v>
          </cell>
          <cell r="AU9">
            <v>34.880000000000003</v>
          </cell>
          <cell r="AV9">
            <v>32.82</v>
          </cell>
          <cell r="AW9">
            <v>42.19</v>
          </cell>
          <cell r="AX9">
            <v>28.8</v>
          </cell>
        </row>
        <row r="10">
          <cell r="C10">
            <v>51.09</v>
          </cell>
          <cell r="D10">
            <v>52.57</v>
          </cell>
          <cell r="E10">
            <v>35.049999999999997</v>
          </cell>
          <cell r="F10">
            <v>44.31</v>
          </cell>
          <cell r="G10">
            <v>28.27</v>
          </cell>
          <cell r="H10">
            <v>52.73</v>
          </cell>
          <cell r="I10">
            <v>24.03</v>
          </cell>
          <cell r="J10">
            <v>48.09</v>
          </cell>
          <cell r="K10">
            <v>27.6</v>
          </cell>
          <cell r="L10">
            <v>58.71</v>
          </cell>
          <cell r="M10">
            <v>60.25</v>
          </cell>
          <cell r="N10">
            <v>69.92</v>
          </cell>
          <cell r="O10">
            <v>70.819999999999993</v>
          </cell>
          <cell r="P10">
            <v>48.23</v>
          </cell>
          <cell r="Q10">
            <v>37.24</v>
          </cell>
          <cell r="R10">
            <v>22.77</v>
          </cell>
          <cell r="S10">
            <v>65.709999999999994</v>
          </cell>
          <cell r="T10">
            <v>30.42</v>
          </cell>
          <cell r="U10">
            <v>36.97</v>
          </cell>
          <cell r="V10">
            <v>23.74</v>
          </cell>
          <cell r="W10">
            <v>26.62</v>
          </cell>
          <cell r="X10">
            <v>52.08</v>
          </cell>
          <cell r="Y10">
            <v>61.34</v>
          </cell>
          <cell r="Z10">
            <v>89.26</v>
          </cell>
          <cell r="AA10">
            <v>58.41</v>
          </cell>
          <cell r="AB10">
            <v>85.1</v>
          </cell>
          <cell r="AC10">
            <v>43.06</v>
          </cell>
          <cell r="AD10">
            <v>41.88</v>
          </cell>
          <cell r="AE10">
            <v>23.73</v>
          </cell>
          <cell r="AF10">
            <v>37.659999999999997</v>
          </cell>
          <cell r="AG10">
            <v>28.86</v>
          </cell>
          <cell r="AH10">
            <v>20.05</v>
          </cell>
          <cell r="AI10">
            <v>44.14</v>
          </cell>
          <cell r="AJ10">
            <v>57.12</v>
          </cell>
          <cell r="AK10">
            <v>23.59</v>
          </cell>
          <cell r="AL10">
            <v>30.06</v>
          </cell>
          <cell r="AM10">
            <v>31.46</v>
          </cell>
          <cell r="AN10">
            <v>33.5</v>
          </cell>
          <cell r="AO10">
            <v>50.8</v>
          </cell>
          <cell r="AP10">
            <v>85.9</v>
          </cell>
          <cell r="AQ10">
            <v>43.78</v>
          </cell>
          <cell r="AR10">
            <v>30.17</v>
          </cell>
          <cell r="AS10">
            <v>40.049999999999997</v>
          </cell>
          <cell r="AT10">
            <v>48.94</v>
          </cell>
          <cell r="AU10">
            <v>35.18</v>
          </cell>
          <cell r="AV10">
            <v>33.21</v>
          </cell>
          <cell r="AW10">
            <v>42.46</v>
          </cell>
          <cell r="AX10">
            <v>29.02</v>
          </cell>
        </row>
        <row r="11">
          <cell r="C11">
            <v>51.71</v>
          </cell>
          <cell r="D11">
            <v>52.91</v>
          </cell>
          <cell r="E11">
            <v>35.19</v>
          </cell>
          <cell r="F11">
            <v>44.69</v>
          </cell>
          <cell r="G11">
            <v>28.56</v>
          </cell>
          <cell r="H11">
            <v>53.18</v>
          </cell>
          <cell r="I11">
            <v>24.11</v>
          </cell>
          <cell r="J11">
            <v>48.33</v>
          </cell>
          <cell r="K11">
            <v>27.9</v>
          </cell>
          <cell r="L11">
            <v>59.28</v>
          </cell>
          <cell r="M11">
            <v>60.07</v>
          </cell>
          <cell r="N11">
            <v>70.45</v>
          </cell>
          <cell r="O11">
            <v>70.77</v>
          </cell>
          <cell r="P11">
            <v>48.44</v>
          </cell>
          <cell r="Q11">
            <v>37.49</v>
          </cell>
          <cell r="R11">
            <v>22.85</v>
          </cell>
          <cell r="S11">
            <v>66.14</v>
          </cell>
          <cell r="T11">
            <v>31.06</v>
          </cell>
          <cell r="U11">
            <v>37.340000000000003</v>
          </cell>
          <cell r="V11">
            <v>23.91</v>
          </cell>
          <cell r="W11">
            <v>26.78</v>
          </cell>
          <cell r="X11">
            <v>52.69</v>
          </cell>
          <cell r="Y11">
            <v>61.68</v>
          </cell>
          <cell r="Z11">
            <v>91.19</v>
          </cell>
          <cell r="AA11">
            <v>58.32</v>
          </cell>
          <cell r="AB11">
            <v>85.59</v>
          </cell>
          <cell r="AC11">
            <v>43.49</v>
          </cell>
          <cell r="AD11">
            <v>42</v>
          </cell>
          <cell r="AE11">
            <v>23.73</v>
          </cell>
          <cell r="AF11">
            <v>37.75</v>
          </cell>
          <cell r="AG11">
            <v>29.16</v>
          </cell>
          <cell r="AH11">
            <v>20.2</v>
          </cell>
          <cell r="AI11">
            <v>44.71</v>
          </cell>
          <cell r="AJ11">
            <v>57.31</v>
          </cell>
          <cell r="AK11">
            <v>23.71</v>
          </cell>
          <cell r="AL11">
            <v>30.21</v>
          </cell>
          <cell r="AM11">
            <v>31.73</v>
          </cell>
          <cell r="AN11">
            <v>33.9</v>
          </cell>
          <cell r="AO11">
            <v>51.18</v>
          </cell>
          <cell r="AP11">
            <v>86.15</v>
          </cell>
          <cell r="AQ11">
            <v>43.56</v>
          </cell>
          <cell r="AR11">
            <v>29.92</v>
          </cell>
          <cell r="AS11">
            <v>40.04</v>
          </cell>
          <cell r="AT11">
            <v>49.28</v>
          </cell>
          <cell r="AU11">
            <v>35.79</v>
          </cell>
          <cell r="AV11">
            <v>33.4</v>
          </cell>
          <cell r="AW11">
            <v>42.79</v>
          </cell>
          <cell r="AX11">
            <v>29.24</v>
          </cell>
        </row>
        <row r="12">
          <cell r="C12">
            <v>51.65</v>
          </cell>
          <cell r="D12">
            <v>52.92</v>
          </cell>
          <cell r="E12">
            <v>35.409999999999997</v>
          </cell>
          <cell r="F12">
            <v>45</v>
          </cell>
          <cell r="G12">
            <v>28.62</v>
          </cell>
          <cell r="H12">
            <v>52.79</v>
          </cell>
          <cell r="I12">
            <v>24.25</v>
          </cell>
          <cell r="J12">
            <v>48.32</v>
          </cell>
          <cell r="K12">
            <v>27.96</v>
          </cell>
          <cell r="L12">
            <v>60.3</v>
          </cell>
          <cell r="M12">
            <v>60.33</v>
          </cell>
          <cell r="N12">
            <v>70.8</v>
          </cell>
          <cell r="O12">
            <v>70.77</v>
          </cell>
          <cell r="P12">
            <v>49.08</v>
          </cell>
          <cell r="Q12">
            <v>37.53</v>
          </cell>
          <cell r="R12">
            <v>22.9</v>
          </cell>
          <cell r="S12">
            <v>66.900000000000006</v>
          </cell>
          <cell r="T12">
            <v>31.26</v>
          </cell>
          <cell r="U12">
            <v>37.9</v>
          </cell>
          <cell r="V12">
            <v>23.93</v>
          </cell>
          <cell r="W12">
            <v>26.72</v>
          </cell>
          <cell r="X12">
            <v>52.49</v>
          </cell>
          <cell r="Y12">
            <v>62.19</v>
          </cell>
          <cell r="Z12">
            <v>92.03</v>
          </cell>
          <cell r="AA12">
            <v>58.5</v>
          </cell>
          <cell r="AB12">
            <v>86.26</v>
          </cell>
          <cell r="AC12">
            <v>43.77</v>
          </cell>
          <cell r="AD12">
            <v>41.99</v>
          </cell>
          <cell r="AE12">
            <v>23.74</v>
          </cell>
          <cell r="AF12">
            <v>38.04</v>
          </cell>
          <cell r="AG12">
            <v>28.95</v>
          </cell>
          <cell r="AH12">
            <v>20.37</v>
          </cell>
          <cell r="AI12">
            <v>45.02</v>
          </cell>
          <cell r="AJ12">
            <v>57.74</v>
          </cell>
          <cell r="AK12">
            <v>23.63</v>
          </cell>
          <cell r="AL12">
            <v>30.35</v>
          </cell>
          <cell r="AM12">
            <v>31.9</v>
          </cell>
          <cell r="AN12">
            <v>33.92</v>
          </cell>
          <cell r="AO12">
            <v>51.46</v>
          </cell>
          <cell r="AP12">
            <v>86.43</v>
          </cell>
          <cell r="AQ12">
            <v>43.87</v>
          </cell>
          <cell r="AR12">
            <v>30.02</v>
          </cell>
          <cell r="AS12">
            <v>39.97</v>
          </cell>
          <cell r="AT12">
            <v>49.66</v>
          </cell>
          <cell r="AU12">
            <v>36</v>
          </cell>
          <cell r="AV12">
            <v>33.31</v>
          </cell>
          <cell r="AW12">
            <v>43.32</v>
          </cell>
          <cell r="AX12">
            <v>29.45</v>
          </cell>
        </row>
        <row r="13">
          <cell r="C13">
            <v>51.93</v>
          </cell>
          <cell r="D13">
            <v>53.05</v>
          </cell>
          <cell r="E13">
            <v>35.840000000000003</v>
          </cell>
          <cell r="F13">
            <v>45.52</v>
          </cell>
          <cell r="G13">
            <v>29.11</v>
          </cell>
          <cell r="H13">
            <v>53.22</v>
          </cell>
          <cell r="I13">
            <v>24.4</v>
          </cell>
          <cell r="J13">
            <v>48.59</v>
          </cell>
          <cell r="K13">
            <v>28.22</v>
          </cell>
          <cell r="L13">
            <v>60.59</v>
          </cell>
          <cell r="M13">
            <v>60.29</v>
          </cell>
          <cell r="N13">
            <v>71.069999999999993</v>
          </cell>
          <cell r="O13">
            <v>71.23</v>
          </cell>
          <cell r="P13">
            <v>49.37</v>
          </cell>
          <cell r="Q13">
            <v>37.92</v>
          </cell>
          <cell r="R13">
            <v>23.07</v>
          </cell>
          <cell r="S13">
            <v>69.16</v>
          </cell>
          <cell r="T13">
            <v>31.35</v>
          </cell>
          <cell r="U13">
            <v>38.409999999999997</v>
          </cell>
          <cell r="V13">
            <v>23.83</v>
          </cell>
          <cell r="W13">
            <v>26.81</v>
          </cell>
          <cell r="X13">
            <v>52.96</v>
          </cell>
          <cell r="Y13">
            <v>62.36</v>
          </cell>
          <cell r="Z13">
            <v>92.84</v>
          </cell>
          <cell r="AA13">
            <v>59.52</v>
          </cell>
          <cell r="AB13">
            <v>86.63</v>
          </cell>
          <cell r="AC13">
            <v>44.21</v>
          </cell>
          <cell r="AD13">
            <v>42.31</v>
          </cell>
          <cell r="AE13">
            <v>23.77</v>
          </cell>
          <cell r="AF13">
            <v>38.31</v>
          </cell>
          <cell r="AG13">
            <v>29.19</v>
          </cell>
          <cell r="AH13">
            <v>20.58</v>
          </cell>
          <cell r="AI13">
            <v>45.39</v>
          </cell>
          <cell r="AJ13">
            <v>58</v>
          </cell>
          <cell r="AK13">
            <v>23.84</v>
          </cell>
          <cell r="AL13">
            <v>30.68</v>
          </cell>
          <cell r="AM13">
            <v>31.85</v>
          </cell>
          <cell r="AN13">
            <v>34.07</v>
          </cell>
          <cell r="AO13">
            <v>51.57</v>
          </cell>
          <cell r="AP13">
            <v>87.5</v>
          </cell>
          <cell r="AQ13">
            <v>44.04</v>
          </cell>
          <cell r="AR13">
            <v>29.66</v>
          </cell>
          <cell r="AS13">
            <v>40.270000000000003</v>
          </cell>
          <cell r="AT13">
            <v>50.48</v>
          </cell>
          <cell r="AU13">
            <v>35.99</v>
          </cell>
          <cell r="AV13">
            <v>33.51</v>
          </cell>
          <cell r="AW13">
            <v>43.51</v>
          </cell>
          <cell r="AX13">
            <v>30</v>
          </cell>
        </row>
        <row r="14">
          <cell r="C14">
            <v>51.8</v>
          </cell>
          <cell r="D14">
            <v>52.9</v>
          </cell>
          <cell r="E14">
            <v>35.549999999999997</v>
          </cell>
          <cell r="F14">
            <v>45.47</v>
          </cell>
          <cell r="G14">
            <v>28.92</v>
          </cell>
          <cell r="H14">
            <v>53.46</v>
          </cell>
          <cell r="I14">
            <v>24.53</v>
          </cell>
          <cell r="J14">
            <v>48.56</v>
          </cell>
          <cell r="K14">
            <v>28.02</v>
          </cell>
          <cell r="L14">
            <v>60.54</v>
          </cell>
          <cell r="M14">
            <v>59.87</v>
          </cell>
          <cell r="N14">
            <v>70.63</v>
          </cell>
          <cell r="O14">
            <v>71.05</v>
          </cell>
          <cell r="P14">
            <v>48.99</v>
          </cell>
          <cell r="Q14">
            <v>37.96</v>
          </cell>
          <cell r="R14">
            <v>23.09</v>
          </cell>
          <cell r="S14">
            <v>68.77</v>
          </cell>
          <cell r="T14">
            <v>30.84</v>
          </cell>
          <cell r="U14">
            <v>38.21</v>
          </cell>
          <cell r="V14">
            <v>23.99</v>
          </cell>
          <cell r="W14">
            <v>26.45</v>
          </cell>
          <cell r="X14">
            <v>53.06</v>
          </cell>
          <cell r="Y14">
            <v>62.64</v>
          </cell>
          <cell r="Z14">
            <v>91.47</v>
          </cell>
          <cell r="AA14">
            <v>58.74</v>
          </cell>
          <cell r="AB14">
            <v>86.76</v>
          </cell>
          <cell r="AC14">
            <v>44.16</v>
          </cell>
          <cell r="AD14">
            <v>42.2</v>
          </cell>
          <cell r="AE14">
            <v>23.76</v>
          </cell>
          <cell r="AF14">
            <v>37.49</v>
          </cell>
          <cell r="AG14">
            <v>28.81</v>
          </cell>
          <cell r="AH14">
            <v>20.41</v>
          </cell>
          <cell r="AI14">
            <v>45.31</v>
          </cell>
          <cell r="AJ14">
            <v>57.61</v>
          </cell>
          <cell r="AK14">
            <v>23.66</v>
          </cell>
          <cell r="AL14">
            <v>30.92</v>
          </cell>
          <cell r="AM14">
            <v>31.87</v>
          </cell>
          <cell r="AN14">
            <v>33.770000000000003</v>
          </cell>
          <cell r="AO14">
            <v>51.18</v>
          </cell>
          <cell r="AP14">
            <v>87.87</v>
          </cell>
          <cell r="AQ14">
            <v>44.14</v>
          </cell>
          <cell r="AR14">
            <v>29.89</v>
          </cell>
          <cell r="AS14">
            <v>40.25</v>
          </cell>
          <cell r="AT14">
            <v>50.45</v>
          </cell>
          <cell r="AU14">
            <v>36.14</v>
          </cell>
          <cell r="AV14">
            <v>33.6</v>
          </cell>
          <cell r="AW14">
            <v>43.55</v>
          </cell>
          <cell r="AX14">
            <v>29.75</v>
          </cell>
        </row>
        <row r="15">
          <cell r="C15">
            <v>52.2</v>
          </cell>
          <cell r="D15">
            <v>52.93</v>
          </cell>
          <cell r="E15">
            <v>35.93</v>
          </cell>
          <cell r="F15">
            <v>45.79</v>
          </cell>
          <cell r="G15">
            <v>28.48</v>
          </cell>
          <cell r="H15">
            <v>54.04</v>
          </cell>
          <cell r="I15">
            <v>24.62</v>
          </cell>
          <cell r="J15">
            <v>48.37</v>
          </cell>
          <cell r="K15">
            <v>27.89</v>
          </cell>
          <cell r="L15">
            <v>59.8</v>
          </cell>
          <cell r="M15">
            <v>59.32</v>
          </cell>
          <cell r="N15">
            <v>70.73</v>
          </cell>
          <cell r="O15">
            <v>71.12</v>
          </cell>
          <cell r="P15">
            <v>48.45</v>
          </cell>
          <cell r="Q15">
            <v>37.770000000000003</v>
          </cell>
          <cell r="R15">
            <v>23.14</v>
          </cell>
          <cell r="S15">
            <v>66.86</v>
          </cell>
          <cell r="T15">
            <v>30.25</v>
          </cell>
          <cell r="U15">
            <v>38.01</v>
          </cell>
          <cell r="V15">
            <v>24.15</v>
          </cell>
          <cell r="W15">
            <v>26.48</v>
          </cell>
          <cell r="X15">
            <v>52.72</v>
          </cell>
          <cell r="Y15">
            <v>63.07</v>
          </cell>
          <cell r="Z15">
            <v>91.55</v>
          </cell>
          <cell r="AA15">
            <v>58.07</v>
          </cell>
          <cell r="AB15">
            <v>86.82</v>
          </cell>
          <cell r="AC15">
            <v>43.66</v>
          </cell>
          <cell r="AD15">
            <v>42.24</v>
          </cell>
          <cell r="AE15">
            <v>23.75</v>
          </cell>
          <cell r="AF15">
            <v>37.51</v>
          </cell>
          <cell r="AG15">
            <v>29.24</v>
          </cell>
          <cell r="AH15">
            <v>20.28</v>
          </cell>
          <cell r="AI15">
            <v>45.08</v>
          </cell>
          <cell r="AJ15">
            <v>57.57</v>
          </cell>
          <cell r="AK15">
            <v>23.79</v>
          </cell>
          <cell r="AL15">
            <v>30.45</v>
          </cell>
          <cell r="AM15">
            <v>31.66</v>
          </cell>
          <cell r="AN15">
            <v>33.71</v>
          </cell>
          <cell r="AO15">
            <v>51.31</v>
          </cell>
          <cell r="AP15">
            <v>87.66</v>
          </cell>
          <cell r="AQ15">
            <v>43.77</v>
          </cell>
          <cell r="AR15">
            <v>30.19</v>
          </cell>
          <cell r="AS15">
            <v>40.229999999999997</v>
          </cell>
          <cell r="AT15">
            <v>50.56</v>
          </cell>
          <cell r="AU15">
            <v>36.35</v>
          </cell>
          <cell r="AV15">
            <v>33.58</v>
          </cell>
          <cell r="AW15">
            <v>43.47</v>
          </cell>
          <cell r="AX15">
            <v>29.82</v>
          </cell>
        </row>
        <row r="16">
          <cell r="C16">
            <v>52.69</v>
          </cell>
          <cell r="D16">
            <v>53.24</v>
          </cell>
          <cell r="E16">
            <v>36.42</v>
          </cell>
          <cell r="F16">
            <v>46.39</v>
          </cell>
          <cell r="G16">
            <v>29.01</v>
          </cell>
          <cell r="H16">
            <v>54.61</v>
          </cell>
          <cell r="I16">
            <v>24.58</v>
          </cell>
          <cell r="J16">
            <v>48.75</v>
          </cell>
          <cell r="K16">
            <v>28.14</v>
          </cell>
          <cell r="L16">
            <v>60.03</v>
          </cell>
          <cell r="M16">
            <v>59.6</v>
          </cell>
          <cell r="N16">
            <v>71.05</v>
          </cell>
          <cell r="O16">
            <v>71.37</v>
          </cell>
          <cell r="P16">
            <v>48.75</v>
          </cell>
          <cell r="Q16">
            <v>37.92</v>
          </cell>
          <cell r="R16">
            <v>23.22</v>
          </cell>
          <cell r="S16">
            <v>67.53</v>
          </cell>
          <cell r="T16">
            <v>30.63</v>
          </cell>
          <cell r="U16">
            <v>37.04</v>
          </cell>
          <cell r="V16">
            <v>24.43</v>
          </cell>
          <cell r="W16">
            <v>26.66</v>
          </cell>
          <cell r="X16">
            <v>53.08</v>
          </cell>
          <cell r="Y16">
            <v>63.01</v>
          </cell>
          <cell r="Z16">
            <v>91.95</v>
          </cell>
          <cell r="AA16">
            <v>58.7</v>
          </cell>
          <cell r="AB16">
            <v>87.08</v>
          </cell>
          <cell r="AC16">
            <v>44.26</v>
          </cell>
          <cell r="AD16">
            <v>42.54</v>
          </cell>
          <cell r="AE16">
            <v>23.76</v>
          </cell>
          <cell r="AF16">
            <v>37.85</v>
          </cell>
          <cell r="AG16">
            <v>31.2</v>
          </cell>
          <cell r="AH16">
            <v>20.52</v>
          </cell>
          <cell r="AI16">
            <v>45.56</v>
          </cell>
          <cell r="AJ16">
            <v>58.36</v>
          </cell>
          <cell r="AK16">
            <v>24.04</v>
          </cell>
          <cell r="AL16">
            <v>31.05</v>
          </cell>
          <cell r="AM16">
            <v>32.01</v>
          </cell>
          <cell r="AN16">
            <v>34.15</v>
          </cell>
          <cell r="AO16">
            <v>51.95</v>
          </cell>
          <cell r="AP16">
            <v>87.45</v>
          </cell>
          <cell r="AQ16">
            <v>44.07</v>
          </cell>
          <cell r="AR16">
            <v>30.54</v>
          </cell>
          <cell r="AS16">
            <v>40.71</v>
          </cell>
          <cell r="AT16">
            <v>51.06</v>
          </cell>
          <cell r="AU16">
            <v>36.65</v>
          </cell>
          <cell r="AV16">
            <v>33.880000000000003</v>
          </cell>
          <cell r="AW16">
            <v>43.67</v>
          </cell>
          <cell r="AX16">
            <v>30.07</v>
          </cell>
        </row>
        <row r="17">
          <cell r="C17">
            <v>53.16</v>
          </cell>
          <cell r="D17">
            <v>53.54</v>
          </cell>
          <cell r="E17">
            <v>36.67</v>
          </cell>
          <cell r="F17">
            <v>46.58</v>
          </cell>
          <cell r="G17">
            <v>29.15</v>
          </cell>
          <cell r="H17">
            <v>54.8</v>
          </cell>
          <cell r="I17">
            <v>25.11</v>
          </cell>
          <cell r="J17">
            <v>48.86</v>
          </cell>
          <cell r="K17">
            <v>28.52</v>
          </cell>
          <cell r="L17">
            <v>60.37</v>
          </cell>
          <cell r="M17">
            <v>59.43</v>
          </cell>
          <cell r="N17">
            <v>71.64</v>
          </cell>
          <cell r="O17">
            <v>71.75</v>
          </cell>
          <cell r="P17">
            <v>49.37</v>
          </cell>
          <cell r="Q17">
            <v>37.880000000000003</v>
          </cell>
          <cell r="R17">
            <v>23.24</v>
          </cell>
          <cell r="S17">
            <v>68.19</v>
          </cell>
          <cell r="T17">
            <v>30.62</v>
          </cell>
          <cell r="U17">
            <v>38.130000000000003</v>
          </cell>
          <cell r="V17">
            <v>24.6</v>
          </cell>
          <cell r="W17">
            <v>26.96</v>
          </cell>
          <cell r="X17">
            <v>52.8</v>
          </cell>
          <cell r="Y17">
            <v>63.55</v>
          </cell>
          <cell r="Z17">
            <v>92.83</v>
          </cell>
          <cell r="AA17">
            <v>59</v>
          </cell>
          <cell r="AB17">
            <v>87.94</v>
          </cell>
          <cell r="AC17">
            <v>44.69</v>
          </cell>
          <cell r="AD17">
            <v>42.91</v>
          </cell>
          <cell r="AE17">
            <v>23.73</v>
          </cell>
          <cell r="AF17">
            <v>38.36</v>
          </cell>
          <cell r="AG17">
            <v>31.21</v>
          </cell>
          <cell r="AH17">
            <v>20.61</v>
          </cell>
          <cell r="AI17">
            <v>46.18</v>
          </cell>
          <cell r="AJ17">
            <v>59.05</v>
          </cell>
          <cell r="AK17">
            <v>24.29</v>
          </cell>
          <cell r="AL17">
            <v>31.71</v>
          </cell>
          <cell r="AM17">
            <v>31.93</v>
          </cell>
          <cell r="AN17">
            <v>34.53</v>
          </cell>
          <cell r="AO17">
            <v>52.22</v>
          </cell>
          <cell r="AP17">
            <v>88.6</v>
          </cell>
          <cell r="AQ17">
            <v>44.34</v>
          </cell>
          <cell r="AR17">
            <v>30.24</v>
          </cell>
          <cell r="AS17">
            <v>40.94</v>
          </cell>
          <cell r="AT17">
            <v>51.71</v>
          </cell>
          <cell r="AU17">
            <v>37.22</v>
          </cell>
          <cell r="AV17">
            <v>34.119999999999997</v>
          </cell>
          <cell r="AW17">
            <v>43.99</v>
          </cell>
          <cell r="AX17">
            <v>30.36</v>
          </cell>
        </row>
        <row r="18">
          <cell r="C18">
            <v>53.34</v>
          </cell>
          <cell r="D18">
            <v>53.74</v>
          </cell>
          <cell r="E18">
            <v>36.299999999999997</v>
          </cell>
          <cell r="F18">
            <v>46.55</v>
          </cell>
          <cell r="G18">
            <v>29.15</v>
          </cell>
          <cell r="H18">
            <v>54.82</v>
          </cell>
          <cell r="I18">
            <v>25.16</v>
          </cell>
          <cell r="J18">
            <v>49.4</v>
          </cell>
          <cell r="K18">
            <v>28.46</v>
          </cell>
          <cell r="L18">
            <v>60.33</v>
          </cell>
          <cell r="M18">
            <v>59.44</v>
          </cell>
          <cell r="N18">
            <v>71.59</v>
          </cell>
          <cell r="O18">
            <v>71.510000000000005</v>
          </cell>
          <cell r="P18">
            <v>49.9</v>
          </cell>
          <cell r="Q18">
            <v>38.130000000000003</v>
          </cell>
          <cell r="R18">
            <v>23.26</v>
          </cell>
          <cell r="S18">
            <v>67.89</v>
          </cell>
          <cell r="T18">
            <v>30.8</v>
          </cell>
          <cell r="U18">
            <v>38.25</v>
          </cell>
          <cell r="V18">
            <v>24.54</v>
          </cell>
          <cell r="W18">
            <v>27.11</v>
          </cell>
          <cell r="X18">
            <v>52.87</v>
          </cell>
          <cell r="Y18">
            <v>63.34</v>
          </cell>
          <cell r="Z18">
            <v>92.39</v>
          </cell>
          <cell r="AA18">
            <v>59.26</v>
          </cell>
          <cell r="AB18">
            <v>88.29</v>
          </cell>
          <cell r="AC18">
            <v>45.05</v>
          </cell>
          <cell r="AD18">
            <v>42.78</v>
          </cell>
          <cell r="AE18">
            <v>23.69</v>
          </cell>
          <cell r="AF18">
            <v>38.33</v>
          </cell>
          <cell r="AG18">
            <v>31.21</v>
          </cell>
          <cell r="AH18">
            <v>20.67</v>
          </cell>
          <cell r="AI18">
            <v>46.31</v>
          </cell>
          <cell r="AJ18">
            <v>59</v>
          </cell>
          <cell r="AK18">
            <v>23.76</v>
          </cell>
          <cell r="AL18">
            <v>31.92</v>
          </cell>
          <cell r="AM18">
            <v>31.98</v>
          </cell>
          <cell r="AN18">
            <v>34.340000000000003</v>
          </cell>
          <cell r="AO18">
            <v>52.34</v>
          </cell>
          <cell r="AP18">
            <v>88.49</v>
          </cell>
          <cell r="AQ18">
            <v>44.35</v>
          </cell>
          <cell r="AR18">
            <v>30.35</v>
          </cell>
          <cell r="AS18">
            <v>41.01</v>
          </cell>
          <cell r="AT18">
            <v>51.46</v>
          </cell>
          <cell r="AU18">
            <v>37.229999999999997</v>
          </cell>
          <cell r="AV18">
            <v>34.03</v>
          </cell>
          <cell r="AW18">
            <v>43.84</v>
          </cell>
          <cell r="AX18">
            <v>30.34</v>
          </cell>
        </row>
        <row r="19">
          <cell r="C19">
            <v>53.62</v>
          </cell>
          <cell r="D19">
            <v>52.97</v>
          </cell>
          <cell r="E19">
            <v>35.81</v>
          </cell>
          <cell r="F19">
            <v>46.35</v>
          </cell>
          <cell r="G19">
            <v>28.78</v>
          </cell>
          <cell r="H19">
            <v>53.05</v>
          </cell>
          <cell r="I19">
            <v>24.82</v>
          </cell>
          <cell r="J19">
            <v>48.51</v>
          </cell>
          <cell r="K19">
            <v>27.99</v>
          </cell>
          <cell r="L19">
            <v>59.9</v>
          </cell>
          <cell r="M19">
            <v>59.31</v>
          </cell>
          <cell r="N19">
            <v>70.7</v>
          </cell>
          <cell r="O19">
            <v>71</v>
          </cell>
          <cell r="P19">
            <v>49.85</v>
          </cell>
          <cell r="Q19">
            <v>37.770000000000003</v>
          </cell>
          <cell r="R19">
            <v>23.18</v>
          </cell>
          <cell r="S19">
            <v>67.5</v>
          </cell>
          <cell r="T19">
            <v>30.59</v>
          </cell>
          <cell r="U19">
            <v>38.07</v>
          </cell>
          <cell r="V19">
            <v>24.19</v>
          </cell>
          <cell r="W19">
            <v>26.66</v>
          </cell>
          <cell r="X19">
            <v>52.77</v>
          </cell>
          <cell r="Y19">
            <v>62.8</v>
          </cell>
          <cell r="Z19">
            <v>91.77</v>
          </cell>
          <cell r="AA19">
            <v>58.71</v>
          </cell>
          <cell r="AB19">
            <v>86.61</v>
          </cell>
          <cell r="AC19">
            <v>44.41</v>
          </cell>
          <cell r="AD19">
            <v>42.2</v>
          </cell>
          <cell r="AE19">
            <v>23.63</v>
          </cell>
          <cell r="AF19">
            <v>37.4</v>
          </cell>
          <cell r="AG19">
            <v>30.59</v>
          </cell>
          <cell r="AH19">
            <v>20.55</v>
          </cell>
          <cell r="AI19">
            <v>45.89</v>
          </cell>
          <cell r="AJ19">
            <v>58.9</v>
          </cell>
          <cell r="AK19">
            <v>23.48</v>
          </cell>
          <cell r="AL19">
            <v>31.7</v>
          </cell>
          <cell r="AM19">
            <v>31.77</v>
          </cell>
          <cell r="AN19">
            <v>33.79</v>
          </cell>
          <cell r="AO19">
            <v>51.91</v>
          </cell>
          <cell r="AP19">
            <v>87.63</v>
          </cell>
          <cell r="AQ19">
            <v>44.84</v>
          </cell>
          <cell r="AR19">
            <v>30.61</v>
          </cell>
          <cell r="AS19">
            <v>40.840000000000003</v>
          </cell>
          <cell r="AT19">
            <v>50.85</v>
          </cell>
          <cell r="AU19">
            <v>37.020000000000003</v>
          </cell>
          <cell r="AV19">
            <v>33.590000000000003</v>
          </cell>
          <cell r="AW19">
            <v>43.48</v>
          </cell>
          <cell r="AX19">
            <v>29.95</v>
          </cell>
        </row>
        <row r="20">
          <cell r="C20">
            <v>53.68</v>
          </cell>
          <cell r="D20">
            <v>52.82</v>
          </cell>
          <cell r="E20">
            <v>36.11</v>
          </cell>
          <cell r="F20">
            <v>46.55</v>
          </cell>
          <cell r="G20">
            <v>28.8</v>
          </cell>
          <cell r="H20">
            <v>52.76</v>
          </cell>
          <cell r="I20">
            <v>24.83</v>
          </cell>
          <cell r="J20">
            <v>48.66</v>
          </cell>
          <cell r="K20">
            <v>28.47</v>
          </cell>
          <cell r="L20">
            <v>60.3</v>
          </cell>
          <cell r="M20">
            <v>59.4</v>
          </cell>
          <cell r="N20">
            <v>71.23</v>
          </cell>
          <cell r="O20">
            <v>71.489999999999995</v>
          </cell>
          <cell r="P20">
            <v>49.93</v>
          </cell>
          <cell r="Q20">
            <v>38.14</v>
          </cell>
          <cell r="R20">
            <v>23.34</v>
          </cell>
          <cell r="S20">
            <v>69.599999999999994</v>
          </cell>
          <cell r="T20">
            <v>31.46</v>
          </cell>
          <cell r="U20">
            <v>39.299999999999997</v>
          </cell>
          <cell r="V20">
            <v>24.27</v>
          </cell>
          <cell r="W20">
            <v>26.87</v>
          </cell>
          <cell r="X20">
            <v>52.85</v>
          </cell>
          <cell r="Y20">
            <v>62.92</v>
          </cell>
          <cell r="Z20">
            <v>92.98</v>
          </cell>
          <cell r="AA20">
            <v>59.36</v>
          </cell>
          <cell r="AB20">
            <v>86.48</v>
          </cell>
          <cell r="AC20">
            <v>44.57</v>
          </cell>
          <cell r="AD20">
            <v>42.4</v>
          </cell>
          <cell r="AE20">
            <v>23.64</v>
          </cell>
          <cell r="AF20">
            <v>37.47</v>
          </cell>
          <cell r="AG20">
            <v>31.05</v>
          </cell>
          <cell r="AH20">
            <v>20.75</v>
          </cell>
          <cell r="AI20">
            <v>46.3</v>
          </cell>
          <cell r="AJ20">
            <v>59.26</v>
          </cell>
          <cell r="AK20">
            <v>23.76</v>
          </cell>
          <cell r="AL20">
            <v>31.86</v>
          </cell>
          <cell r="AM20">
            <v>31.73</v>
          </cell>
          <cell r="AN20">
            <v>34.24</v>
          </cell>
          <cell r="AO20">
            <v>52.22</v>
          </cell>
          <cell r="AP20">
            <v>87.16</v>
          </cell>
          <cell r="AQ20">
            <v>45.42</v>
          </cell>
          <cell r="AR20">
            <v>30.82</v>
          </cell>
          <cell r="AS20">
            <v>41.04</v>
          </cell>
          <cell r="AT20">
            <v>51.21</v>
          </cell>
          <cell r="AU20">
            <v>36.700000000000003</v>
          </cell>
          <cell r="AV20">
            <v>33.79</v>
          </cell>
          <cell r="AW20">
            <v>43.66</v>
          </cell>
          <cell r="AX20">
            <v>30.18</v>
          </cell>
        </row>
        <row r="21">
          <cell r="C21">
            <v>53.46</v>
          </cell>
          <cell r="D21">
            <v>52.8</v>
          </cell>
          <cell r="E21">
            <v>36.11</v>
          </cell>
          <cell r="F21">
            <v>46.7</v>
          </cell>
          <cell r="G21">
            <v>28.81</v>
          </cell>
          <cell r="H21">
            <v>52.52</v>
          </cell>
          <cell r="I21">
            <v>24.67</v>
          </cell>
          <cell r="J21">
            <v>48.73</v>
          </cell>
          <cell r="K21">
            <v>28.28</v>
          </cell>
          <cell r="L21">
            <v>60.27</v>
          </cell>
          <cell r="M21">
            <v>59.36</v>
          </cell>
          <cell r="N21">
            <v>70.599999999999994</v>
          </cell>
          <cell r="O21">
            <v>71.22</v>
          </cell>
          <cell r="P21">
            <v>49.78</v>
          </cell>
          <cell r="Q21">
            <v>38.4</v>
          </cell>
          <cell r="R21">
            <v>23.42</v>
          </cell>
          <cell r="S21">
            <v>70.53</v>
          </cell>
          <cell r="T21">
            <v>31.69</v>
          </cell>
          <cell r="U21">
            <v>39.18</v>
          </cell>
          <cell r="V21">
            <v>24.23</v>
          </cell>
          <cell r="W21">
            <v>26.81</v>
          </cell>
          <cell r="X21">
            <v>52.67</v>
          </cell>
          <cell r="Y21">
            <v>62.79</v>
          </cell>
          <cell r="Z21">
            <v>92.55</v>
          </cell>
          <cell r="AA21">
            <v>59.11</v>
          </cell>
          <cell r="AB21">
            <v>84.79</v>
          </cell>
          <cell r="AC21">
            <v>44.04</v>
          </cell>
          <cell r="AD21">
            <v>42.37</v>
          </cell>
          <cell r="AE21">
            <v>23.59</v>
          </cell>
          <cell r="AF21">
            <v>37.479999999999997</v>
          </cell>
          <cell r="AG21">
            <v>31.19</v>
          </cell>
          <cell r="AH21">
            <v>20.54</v>
          </cell>
          <cell r="AI21">
            <v>46.24</v>
          </cell>
          <cell r="AJ21">
            <v>59.61</v>
          </cell>
          <cell r="AK21">
            <v>23.64</v>
          </cell>
          <cell r="AL21">
            <v>31.64</v>
          </cell>
          <cell r="AM21">
            <v>31.69</v>
          </cell>
          <cell r="AN21">
            <v>34.25</v>
          </cell>
          <cell r="AO21">
            <v>52.13</v>
          </cell>
          <cell r="AP21">
            <v>87.08</v>
          </cell>
          <cell r="AQ21">
            <v>45.4</v>
          </cell>
          <cell r="AR21">
            <v>31.14</v>
          </cell>
          <cell r="AS21">
            <v>41.07</v>
          </cell>
          <cell r="AT21">
            <v>50.93</v>
          </cell>
          <cell r="AU21">
            <v>36.51</v>
          </cell>
          <cell r="AV21">
            <v>33.65</v>
          </cell>
          <cell r="AW21">
            <v>43.31</v>
          </cell>
          <cell r="AX21">
            <v>29.87</v>
          </cell>
        </row>
        <row r="22">
          <cell r="C22">
            <v>53.1</v>
          </cell>
          <cell r="D22">
            <v>53.64</v>
          </cell>
          <cell r="E22">
            <v>35.950000000000003</v>
          </cell>
          <cell r="F22">
            <v>46.47</v>
          </cell>
          <cell r="G22">
            <v>28.82</v>
          </cell>
          <cell r="H22">
            <v>52.71</v>
          </cell>
          <cell r="I22">
            <v>24.82</v>
          </cell>
          <cell r="J22">
            <v>48.85</v>
          </cell>
          <cell r="K22">
            <v>28.2</v>
          </cell>
          <cell r="L22">
            <v>59.93</v>
          </cell>
          <cell r="M22">
            <v>59.52</v>
          </cell>
          <cell r="N22">
            <v>70.150000000000006</v>
          </cell>
          <cell r="O22">
            <v>70.790000000000006</v>
          </cell>
          <cell r="P22">
            <v>49.09</v>
          </cell>
          <cell r="Q22">
            <v>38.51</v>
          </cell>
          <cell r="R22">
            <v>23.72</v>
          </cell>
          <cell r="S22">
            <v>70.13</v>
          </cell>
          <cell r="T22">
            <v>31.65</v>
          </cell>
          <cell r="U22">
            <v>38.909999999999997</v>
          </cell>
          <cell r="V22">
            <v>24.1</v>
          </cell>
          <cell r="W22">
            <v>26.77</v>
          </cell>
          <cell r="X22">
            <v>52.52</v>
          </cell>
          <cell r="Y22">
            <v>62.81</v>
          </cell>
          <cell r="Z22">
            <v>92.43</v>
          </cell>
          <cell r="AA22">
            <v>59.31</v>
          </cell>
          <cell r="AB22">
            <v>83.95</v>
          </cell>
          <cell r="AC22">
            <v>44.23</v>
          </cell>
          <cell r="AD22">
            <v>42.05</v>
          </cell>
          <cell r="AE22">
            <v>23.61</v>
          </cell>
          <cell r="AF22">
            <v>37.58</v>
          </cell>
          <cell r="AG22">
            <v>31.51</v>
          </cell>
          <cell r="AH22">
            <v>20.420000000000002</v>
          </cell>
          <cell r="AI22">
            <v>46.32</v>
          </cell>
          <cell r="AJ22">
            <v>59.67</v>
          </cell>
          <cell r="AK22">
            <v>23.66</v>
          </cell>
          <cell r="AL22">
            <v>31.76</v>
          </cell>
          <cell r="AM22">
            <v>31.33</v>
          </cell>
          <cell r="AN22">
            <v>34.32</v>
          </cell>
          <cell r="AO22">
            <v>52.15</v>
          </cell>
          <cell r="AP22">
            <v>87.24</v>
          </cell>
          <cell r="AQ22">
            <v>45.34</v>
          </cell>
          <cell r="AR22">
            <v>30.57</v>
          </cell>
          <cell r="AS22">
            <v>40.729999999999997</v>
          </cell>
          <cell r="AT22">
            <v>50.95</v>
          </cell>
          <cell r="AU22">
            <v>36.47</v>
          </cell>
          <cell r="AV22">
            <v>33.68</v>
          </cell>
          <cell r="AW22">
            <v>43.58</v>
          </cell>
          <cell r="AX22">
            <v>29.75</v>
          </cell>
        </row>
        <row r="23">
          <cell r="C23">
            <v>53.13</v>
          </cell>
          <cell r="D23">
            <v>53.53</v>
          </cell>
          <cell r="E23">
            <v>35.72</v>
          </cell>
          <cell r="F23">
            <v>45.81</v>
          </cell>
          <cell r="G23">
            <v>28.78</v>
          </cell>
          <cell r="H23">
            <v>52.51</v>
          </cell>
          <cell r="I23">
            <v>24.71</v>
          </cell>
          <cell r="J23">
            <v>48.95</v>
          </cell>
          <cell r="K23">
            <v>28.21</v>
          </cell>
          <cell r="L23">
            <v>59.42</v>
          </cell>
          <cell r="M23">
            <v>59.36</v>
          </cell>
          <cell r="N23">
            <v>70.02</v>
          </cell>
          <cell r="O23">
            <v>70.599999999999994</v>
          </cell>
          <cell r="P23">
            <v>48.7</v>
          </cell>
          <cell r="Q23">
            <v>38.729999999999997</v>
          </cell>
          <cell r="R23">
            <v>23.93</v>
          </cell>
          <cell r="S23">
            <v>70.09</v>
          </cell>
          <cell r="T23">
            <v>31.51</v>
          </cell>
          <cell r="U23">
            <v>38.26</v>
          </cell>
          <cell r="V23">
            <v>24.19</v>
          </cell>
          <cell r="W23">
            <v>26.81</v>
          </cell>
          <cell r="X23">
            <v>52.63</v>
          </cell>
          <cell r="Y23">
            <v>62.64</v>
          </cell>
          <cell r="Z23">
            <v>93.4</v>
          </cell>
          <cell r="AA23">
            <v>59.8</v>
          </cell>
          <cell r="AB23">
            <v>84.08</v>
          </cell>
          <cell r="AC23">
            <v>44.37</v>
          </cell>
          <cell r="AD23">
            <v>41.99</v>
          </cell>
          <cell r="AE23">
            <v>23.61</v>
          </cell>
          <cell r="AF23">
            <v>37.82</v>
          </cell>
          <cell r="AG23">
            <v>31.63</v>
          </cell>
          <cell r="AH23">
            <v>20.309999999999999</v>
          </cell>
          <cell r="AI23">
            <v>45.61</v>
          </cell>
          <cell r="AJ23">
            <v>59.5</v>
          </cell>
          <cell r="AK23">
            <v>23.58</v>
          </cell>
          <cell r="AL23">
            <v>31.74</v>
          </cell>
          <cell r="AM23">
            <v>31.26</v>
          </cell>
          <cell r="AN23">
            <v>34.1</v>
          </cell>
          <cell r="AO23">
            <v>52.27</v>
          </cell>
          <cell r="AP23">
            <v>87.11</v>
          </cell>
          <cell r="AQ23">
            <v>45.14</v>
          </cell>
          <cell r="AR23">
            <v>30.41</v>
          </cell>
          <cell r="AS23">
            <v>40.65</v>
          </cell>
          <cell r="AT23">
            <v>50.99</v>
          </cell>
          <cell r="AU23">
            <v>36.36</v>
          </cell>
          <cell r="AV23">
            <v>33.64</v>
          </cell>
          <cell r="AW23">
            <v>43.42</v>
          </cell>
          <cell r="AX23">
            <v>29.8</v>
          </cell>
        </row>
        <row r="24">
          <cell r="C24">
            <v>52.4</v>
          </cell>
          <cell r="D24">
            <v>53.19</v>
          </cell>
          <cell r="E24">
            <v>35.58</v>
          </cell>
          <cell r="F24">
            <v>46.38</v>
          </cell>
          <cell r="G24">
            <v>28.44</v>
          </cell>
          <cell r="H24">
            <v>51.7</v>
          </cell>
          <cell r="I24">
            <v>24.45</v>
          </cell>
          <cell r="J24">
            <v>48.43</v>
          </cell>
          <cell r="K24">
            <v>27.98</v>
          </cell>
          <cell r="L24">
            <v>59.63</v>
          </cell>
          <cell r="M24">
            <v>58.85</v>
          </cell>
          <cell r="N24">
            <v>69.650000000000006</v>
          </cell>
          <cell r="O24">
            <v>70.5</v>
          </cell>
          <cell r="P24">
            <v>49.25</v>
          </cell>
          <cell r="Q24">
            <v>38.159999999999997</v>
          </cell>
          <cell r="R24">
            <v>24.05</v>
          </cell>
          <cell r="S24">
            <v>70.42</v>
          </cell>
          <cell r="T24">
            <v>31.18</v>
          </cell>
          <cell r="U24">
            <v>38.24</v>
          </cell>
          <cell r="V24">
            <v>24.17</v>
          </cell>
          <cell r="W24">
            <v>26.57</v>
          </cell>
          <cell r="X24">
            <v>52.08</v>
          </cell>
          <cell r="Y24">
            <v>62.09</v>
          </cell>
          <cell r="Z24">
            <v>93.79</v>
          </cell>
          <cell r="AA24">
            <v>59.09</v>
          </cell>
          <cell r="AB24">
            <v>83.76</v>
          </cell>
          <cell r="AC24">
            <v>44.17</v>
          </cell>
          <cell r="AD24">
            <v>42.3</v>
          </cell>
          <cell r="AE24">
            <v>23.62</v>
          </cell>
          <cell r="AF24">
            <v>36.92</v>
          </cell>
          <cell r="AG24">
            <v>30.93</v>
          </cell>
          <cell r="AH24">
            <v>20.12</v>
          </cell>
          <cell r="AI24">
            <v>45.14</v>
          </cell>
          <cell r="AJ24">
            <v>58.8</v>
          </cell>
          <cell r="AK24">
            <v>23.34</v>
          </cell>
          <cell r="AL24">
            <v>31.49</v>
          </cell>
          <cell r="AM24">
            <v>31.16</v>
          </cell>
          <cell r="AN24">
            <v>33.82</v>
          </cell>
          <cell r="AO24">
            <v>51.87</v>
          </cell>
          <cell r="AP24">
            <v>85.96</v>
          </cell>
          <cell r="AQ24">
            <v>45.04</v>
          </cell>
          <cell r="AR24">
            <v>30.08</v>
          </cell>
          <cell r="AS24">
            <v>40.369999999999997</v>
          </cell>
          <cell r="AT24">
            <v>50.79</v>
          </cell>
          <cell r="AU24">
            <v>35.93</v>
          </cell>
          <cell r="AV24">
            <v>33.46</v>
          </cell>
          <cell r="AW24">
            <v>43.01</v>
          </cell>
          <cell r="AX24">
            <v>29.68</v>
          </cell>
        </row>
        <row r="25">
          <cell r="C25">
            <v>53.42</v>
          </cell>
          <cell r="D25">
            <v>53.77</v>
          </cell>
          <cell r="E25">
            <v>35.81</v>
          </cell>
          <cell r="F25">
            <v>47.1</v>
          </cell>
          <cell r="G25">
            <v>28.89</v>
          </cell>
          <cell r="H25">
            <v>52.65</v>
          </cell>
          <cell r="I25">
            <v>24.78</v>
          </cell>
          <cell r="J25">
            <v>49.08</v>
          </cell>
          <cell r="K25">
            <v>28.39</v>
          </cell>
          <cell r="L25">
            <v>60.4</v>
          </cell>
          <cell r="M25">
            <v>59.86</v>
          </cell>
          <cell r="N25">
            <v>70.84</v>
          </cell>
          <cell r="O25">
            <v>71.31</v>
          </cell>
          <cell r="P25">
            <v>49.7</v>
          </cell>
          <cell r="Q25">
            <v>38.85</v>
          </cell>
          <cell r="R25">
            <v>24.16</v>
          </cell>
          <cell r="S25">
            <v>72.33</v>
          </cell>
          <cell r="T25">
            <v>32.1</v>
          </cell>
          <cell r="U25">
            <v>39.17</v>
          </cell>
          <cell r="V25">
            <v>24.53</v>
          </cell>
          <cell r="W25">
            <v>27</v>
          </cell>
          <cell r="X25">
            <v>52.93</v>
          </cell>
          <cell r="Y25">
            <v>62.92</v>
          </cell>
          <cell r="Z25">
            <v>95.73</v>
          </cell>
          <cell r="AA25">
            <v>59.78</v>
          </cell>
          <cell r="AB25">
            <v>84.8</v>
          </cell>
          <cell r="AC25">
            <v>44.92</v>
          </cell>
          <cell r="AD25">
            <v>43.21</v>
          </cell>
          <cell r="AE25">
            <v>23.65</v>
          </cell>
          <cell r="AF25">
            <v>37.32</v>
          </cell>
          <cell r="AG25">
            <v>31.64</v>
          </cell>
          <cell r="AH25">
            <v>20.48</v>
          </cell>
          <cell r="AI25">
            <v>45.52</v>
          </cell>
          <cell r="AJ25">
            <v>59.97</v>
          </cell>
          <cell r="AK25">
            <v>23.94</v>
          </cell>
          <cell r="AL25">
            <v>32.24</v>
          </cell>
          <cell r="AM25">
            <v>31.61</v>
          </cell>
          <cell r="AN25">
            <v>34.47</v>
          </cell>
          <cell r="AO25">
            <v>52.78</v>
          </cell>
          <cell r="AP25">
            <v>86.85</v>
          </cell>
          <cell r="AQ25">
            <v>45.62</v>
          </cell>
          <cell r="AR25">
            <v>29.96</v>
          </cell>
          <cell r="AS25">
            <v>41.24</v>
          </cell>
          <cell r="AT25">
            <v>51.63</v>
          </cell>
          <cell r="AU25">
            <v>36.770000000000003</v>
          </cell>
          <cell r="AV25">
            <v>33.81</v>
          </cell>
          <cell r="AW25">
            <v>43.64</v>
          </cell>
          <cell r="AX25">
            <v>30.12</v>
          </cell>
        </row>
        <row r="26">
          <cell r="C26">
            <v>53.39</v>
          </cell>
          <cell r="D26">
            <v>53.69</v>
          </cell>
          <cell r="E26">
            <v>35.97</v>
          </cell>
          <cell r="F26">
            <v>47.09</v>
          </cell>
          <cell r="G26">
            <v>28.88</v>
          </cell>
          <cell r="H26">
            <v>52.85</v>
          </cell>
          <cell r="I26">
            <v>24.58</v>
          </cell>
          <cell r="J26">
            <v>48.99</v>
          </cell>
          <cell r="K26">
            <v>28.36</v>
          </cell>
          <cell r="L26">
            <v>60.13</v>
          </cell>
          <cell r="M26">
            <v>59.79</v>
          </cell>
          <cell r="N26">
            <v>70.48</v>
          </cell>
          <cell r="O26">
            <v>70.77</v>
          </cell>
          <cell r="P26">
            <v>49.72</v>
          </cell>
          <cell r="Q26">
            <v>38.86</v>
          </cell>
          <cell r="R26">
            <v>24.04</v>
          </cell>
          <cell r="S26">
            <v>72.349999999999994</v>
          </cell>
          <cell r="T26">
            <v>32.31</v>
          </cell>
          <cell r="U26">
            <v>39.18</v>
          </cell>
          <cell r="V26">
            <v>24.53</v>
          </cell>
          <cell r="W26">
            <v>26.96</v>
          </cell>
          <cell r="X26">
            <v>52.7</v>
          </cell>
          <cell r="Y26">
            <v>62.31</v>
          </cell>
          <cell r="Z26">
            <v>95.29</v>
          </cell>
          <cell r="AA26">
            <v>60.07</v>
          </cell>
          <cell r="AB26">
            <v>84.88</v>
          </cell>
          <cell r="AC26">
            <v>44.68</v>
          </cell>
          <cell r="AD26">
            <v>43.24</v>
          </cell>
          <cell r="AE26">
            <v>23.68</v>
          </cell>
          <cell r="AF26">
            <v>37.049999999999997</v>
          </cell>
          <cell r="AG26">
            <v>31.66</v>
          </cell>
          <cell r="AH26">
            <v>20.32</v>
          </cell>
          <cell r="AI26">
            <v>45.12</v>
          </cell>
          <cell r="AJ26">
            <v>59.97</v>
          </cell>
          <cell r="AK26">
            <v>23.84</v>
          </cell>
          <cell r="AL26">
            <v>32.299999999999997</v>
          </cell>
          <cell r="AM26">
            <v>31.54</v>
          </cell>
          <cell r="AN26">
            <v>34.19</v>
          </cell>
          <cell r="AO26">
            <v>52.5</v>
          </cell>
          <cell r="AP26">
            <v>86.13</v>
          </cell>
          <cell r="AQ26">
            <v>45.51</v>
          </cell>
          <cell r="AR26">
            <v>29.67</v>
          </cell>
          <cell r="AS26">
            <v>41.23</v>
          </cell>
          <cell r="AT26">
            <v>51.5</v>
          </cell>
          <cell r="AU26">
            <v>36.4</v>
          </cell>
          <cell r="AV26">
            <v>33.71</v>
          </cell>
          <cell r="AW26">
            <v>43.43</v>
          </cell>
          <cell r="AX26">
            <v>30.06</v>
          </cell>
        </row>
        <row r="27">
          <cell r="C27">
            <v>53.67</v>
          </cell>
          <cell r="D27">
            <v>53.94</v>
          </cell>
          <cell r="E27">
            <v>36.1</v>
          </cell>
          <cell r="F27">
            <v>47.14</v>
          </cell>
          <cell r="G27">
            <v>28.8</v>
          </cell>
          <cell r="H27">
            <v>53.04</v>
          </cell>
          <cell r="I27">
            <v>24.64</v>
          </cell>
          <cell r="J27">
            <v>48.89</v>
          </cell>
          <cell r="K27">
            <v>28.48</v>
          </cell>
          <cell r="L27">
            <v>60.48</v>
          </cell>
          <cell r="M27">
            <v>59.68</v>
          </cell>
          <cell r="N27">
            <v>70.27</v>
          </cell>
          <cell r="O27">
            <v>70.88</v>
          </cell>
          <cell r="P27">
            <v>49.71</v>
          </cell>
          <cell r="Q27">
            <v>38.96</v>
          </cell>
          <cell r="R27">
            <v>24.02</v>
          </cell>
          <cell r="S27">
            <v>71.91</v>
          </cell>
          <cell r="T27">
            <v>32.04</v>
          </cell>
          <cell r="U27">
            <v>38.92</v>
          </cell>
          <cell r="V27">
            <v>24.5</v>
          </cell>
          <cell r="W27">
            <v>26.87</v>
          </cell>
          <cell r="X27">
            <v>52.57</v>
          </cell>
          <cell r="Y27">
            <v>62.41</v>
          </cell>
          <cell r="Z27">
            <v>94.61</v>
          </cell>
          <cell r="AA27">
            <v>60.3</v>
          </cell>
          <cell r="AB27">
            <v>84.96</v>
          </cell>
          <cell r="AC27">
            <v>44.83</v>
          </cell>
          <cell r="AD27">
            <v>43.25</v>
          </cell>
          <cell r="AE27">
            <v>23.69</v>
          </cell>
          <cell r="AF27">
            <v>36.5</v>
          </cell>
          <cell r="AG27">
            <v>31.7</v>
          </cell>
          <cell r="AH27">
            <v>20.38</v>
          </cell>
          <cell r="AI27">
            <v>45</v>
          </cell>
          <cell r="AJ27">
            <v>59.97</v>
          </cell>
          <cell r="AK27">
            <v>23.96</v>
          </cell>
          <cell r="AL27">
            <v>32.21</v>
          </cell>
          <cell r="AM27">
            <v>31.55</v>
          </cell>
          <cell r="AN27">
            <v>34.22</v>
          </cell>
          <cell r="AO27">
            <v>52.48</v>
          </cell>
          <cell r="AP27">
            <v>86.85</v>
          </cell>
          <cell r="AQ27">
            <v>45.56</v>
          </cell>
          <cell r="AR27">
            <v>30.51</v>
          </cell>
          <cell r="AS27">
            <v>41.25</v>
          </cell>
          <cell r="AT27">
            <v>51.34</v>
          </cell>
          <cell r="AU27">
            <v>36.380000000000003</v>
          </cell>
          <cell r="AV27">
            <v>33.700000000000003</v>
          </cell>
          <cell r="AW27">
            <v>43.27</v>
          </cell>
          <cell r="AX27">
            <v>30.09</v>
          </cell>
        </row>
        <row r="28">
          <cell r="C28">
            <v>53.51</v>
          </cell>
          <cell r="D28">
            <v>53.89</v>
          </cell>
          <cell r="E28">
            <v>36.31</v>
          </cell>
          <cell r="F28">
            <v>47.22</v>
          </cell>
          <cell r="G28">
            <v>28.85</v>
          </cell>
          <cell r="H28">
            <v>53.8</v>
          </cell>
          <cell r="I28">
            <v>24.74</v>
          </cell>
          <cell r="J28">
            <v>48.84</v>
          </cell>
          <cell r="K28">
            <v>28.46</v>
          </cell>
          <cell r="L28">
            <v>60.12</v>
          </cell>
          <cell r="M28">
            <v>60.16</v>
          </cell>
          <cell r="N28">
            <v>70.53</v>
          </cell>
          <cell r="O28">
            <v>71.150000000000006</v>
          </cell>
          <cell r="P28">
            <v>49.5</v>
          </cell>
          <cell r="Q28">
            <v>38.880000000000003</v>
          </cell>
          <cell r="R28">
            <v>23.97</v>
          </cell>
          <cell r="S28">
            <v>71.77</v>
          </cell>
          <cell r="T28">
            <v>31.83</v>
          </cell>
          <cell r="U28">
            <v>39.090000000000003</v>
          </cell>
          <cell r="V28">
            <v>24.52</v>
          </cell>
          <cell r="W28">
            <v>26.82</v>
          </cell>
          <cell r="X28">
            <v>52.25</v>
          </cell>
          <cell r="Y28">
            <v>62.39</v>
          </cell>
          <cell r="Z28">
            <v>95.37</v>
          </cell>
          <cell r="AA28">
            <v>60.3</v>
          </cell>
          <cell r="AB28">
            <v>85.43</v>
          </cell>
          <cell r="AC28">
            <v>44.62</v>
          </cell>
          <cell r="AD28">
            <v>43.09</v>
          </cell>
          <cell r="AE28">
            <v>23.7</v>
          </cell>
          <cell r="AF28">
            <v>36.270000000000003</v>
          </cell>
          <cell r="AG28">
            <v>31.63</v>
          </cell>
          <cell r="AH28">
            <v>20.57</v>
          </cell>
          <cell r="AI28">
            <v>45.52</v>
          </cell>
          <cell r="AJ28">
            <v>59.82</v>
          </cell>
          <cell r="AK28">
            <v>23.62</v>
          </cell>
          <cell r="AL28">
            <v>32.1</v>
          </cell>
          <cell r="AM28">
            <v>31.56</v>
          </cell>
          <cell r="AN28">
            <v>34.159999999999997</v>
          </cell>
          <cell r="AO28">
            <v>52.36</v>
          </cell>
          <cell r="AP28">
            <v>85.95</v>
          </cell>
          <cell r="AQ28">
            <v>45.62</v>
          </cell>
          <cell r="AR28">
            <v>30.41</v>
          </cell>
          <cell r="AS28">
            <v>41.21</v>
          </cell>
          <cell r="AT28">
            <v>51.24</v>
          </cell>
          <cell r="AU28">
            <v>36.56</v>
          </cell>
          <cell r="AV28">
            <v>33.69</v>
          </cell>
          <cell r="AW28">
            <v>43.32</v>
          </cell>
          <cell r="AX28">
            <v>29.99</v>
          </cell>
        </row>
        <row r="29">
          <cell r="C29">
            <v>53.11</v>
          </cell>
          <cell r="D29">
            <v>53.19</v>
          </cell>
          <cell r="E29">
            <v>35.950000000000003</v>
          </cell>
          <cell r="F29">
            <v>47.09</v>
          </cell>
          <cell r="G29">
            <v>28.5</v>
          </cell>
          <cell r="H29">
            <v>53.25</v>
          </cell>
          <cell r="I29">
            <v>24.46</v>
          </cell>
          <cell r="J29">
            <v>48.65</v>
          </cell>
          <cell r="K29">
            <v>28.11</v>
          </cell>
          <cell r="L29">
            <v>59.77</v>
          </cell>
          <cell r="M29">
            <v>59.48</v>
          </cell>
          <cell r="N29">
            <v>69.599999999999994</v>
          </cell>
          <cell r="O29">
            <v>70.709999999999994</v>
          </cell>
          <cell r="P29">
            <v>49.03</v>
          </cell>
          <cell r="Q29">
            <v>38.4</v>
          </cell>
          <cell r="R29">
            <v>23.7</v>
          </cell>
          <cell r="S29">
            <v>70.64</v>
          </cell>
          <cell r="T29">
            <v>31.43</v>
          </cell>
          <cell r="U29">
            <v>38.43</v>
          </cell>
          <cell r="V29">
            <v>24.14</v>
          </cell>
          <cell r="W29">
            <v>26.63</v>
          </cell>
          <cell r="X29">
            <v>51.61</v>
          </cell>
          <cell r="Y29">
            <v>61.57</v>
          </cell>
          <cell r="Z29">
            <v>94.73</v>
          </cell>
          <cell r="AA29">
            <v>59.61</v>
          </cell>
          <cell r="AB29">
            <v>84.81</v>
          </cell>
          <cell r="AC29">
            <v>43.93</v>
          </cell>
          <cell r="AD29">
            <v>42.66</v>
          </cell>
          <cell r="AE29">
            <v>23.71</v>
          </cell>
          <cell r="AF29">
            <v>35.93</v>
          </cell>
          <cell r="AG29">
            <v>31.32</v>
          </cell>
          <cell r="AH29">
            <v>20.37</v>
          </cell>
          <cell r="AI29">
            <v>45.14</v>
          </cell>
          <cell r="AJ29">
            <v>58.96</v>
          </cell>
          <cell r="AK29">
            <v>23.3</v>
          </cell>
          <cell r="AL29">
            <v>31.81</v>
          </cell>
          <cell r="AM29">
            <v>31.08</v>
          </cell>
          <cell r="AN29">
            <v>33.659999999999997</v>
          </cell>
          <cell r="AO29">
            <v>51.62</v>
          </cell>
          <cell r="AP29">
            <v>84.83</v>
          </cell>
          <cell r="AQ29">
            <v>45.26</v>
          </cell>
          <cell r="AR29">
            <v>30.58</v>
          </cell>
          <cell r="AS29">
            <v>40.630000000000003</v>
          </cell>
          <cell r="AT29">
            <v>50.39</v>
          </cell>
          <cell r="AU29">
            <v>36.1</v>
          </cell>
          <cell r="AV29">
            <v>33.299999999999997</v>
          </cell>
          <cell r="AW29">
            <v>42.82</v>
          </cell>
          <cell r="AX29">
            <v>29.73</v>
          </cell>
        </row>
        <row r="30">
          <cell r="C30">
            <v>52.92</v>
          </cell>
          <cell r="D30">
            <v>53.2</v>
          </cell>
          <cell r="E30">
            <v>35.99</v>
          </cell>
          <cell r="F30">
            <v>47.23</v>
          </cell>
          <cell r="G30">
            <v>28.56</v>
          </cell>
          <cell r="H30">
            <v>52.87</v>
          </cell>
          <cell r="I30">
            <v>24.51</v>
          </cell>
          <cell r="J30">
            <v>48.64</v>
          </cell>
          <cell r="K30">
            <v>28.12</v>
          </cell>
          <cell r="L30">
            <v>59.74</v>
          </cell>
          <cell r="M30">
            <v>59.44</v>
          </cell>
          <cell r="N30">
            <v>69.56</v>
          </cell>
          <cell r="O30">
            <v>70.489999999999995</v>
          </cell>
          <cell r="P30">
            <v>49.09</v>
          </cell>
          <cell r="Q30">
            <v>38.36</v>
          </cell>
          <cell r="R30">
            <v>23.66</v>
          </cell>
          <cell r="S30">
            <v>71.02</v>
          </cell>
          <cell r="T30">
            <v>31.47</v>
          </cell>
          <cell r="U30">
            <v>38.33</v>
          </cell>
          <cell r="V30">
            <v>24.06</v>
          </cell>
          <cell r="W30">
            <v>26.56</v>
          </cell>
          <cell r="X30">
            <v>51.68</v>
          </cell>
          <cell r="Y30">
            <v>61.31</v>
          </cell>
          <cell r="Z30">
            <v>95.17</v>
          </cell>
          <cell r="AA30">
            <v>59.32</v>
          </cell>
          <cell r="AB30">
            <v>84.96</v>
          </cell>
          <cell r="AC30">
            <v>43.89</v>
          </cell>
          <cell r="AD30">
            <v>42.26</v>
          </cell>
          <cell r="AE30">
            <v>23.65</v>
          </cell>
          <cell r="AF30">
            <v>35.92</v>
          </cell>
          <cell r="AG30">
            <v>30.93</v>
          </cell>
          <cell r="AH30">
            <v>20.39</v>
          </cell>
          <cell r="AI30">
            <v>46.37</v>
          </cell>
          <cell r="AJ30">
            <v>58.58</v>
          </cell>
          <cell r="AK30">
            <v>23.29</v>
          </cell>
          <cell r="AL30">
            <v>31.94</v>
          </cell>
          <cell r="AM30">
            <v>30.86</v>
          </cell>
          <cell r="AN30">
            <v>33.65</v>
          </cell>
          <cell r="AO30">
            <v>51.76</v>
          </cell>
          <cell r="AP30">
            <v>84.35</v>
          </cell>
          <cell r="AQ30">
            <v>45.25</v>
          </cell>
          <cell r="AR30">
            <v>30.69</v>
          </cell>
          <cell r="AS30">
            <v>40.549999999999997</v>
          </cell>
          <cell r="AT30">
            <v>50.3</v>
          </cell>
          <cell r="AU30">
            <v>36.1</v>
          </cell>
          <cell r="AV30">
            <v>33.090000000000003</v>
          </cell>
          <cell r="AW30">
            <v>42.86</v>
          </cell>
          <cell r="AX30">
            <v>29.79</v>
          </cell>
        </row>
        <row r="31">
          <cell r="C31">
            <v>53.17</v>
          </cell>
          <cell r="D31">
            <v>53.4</v>
          </cell>
          <cell r="E31">
            <v>36.06</v>
          </cell>
          <cell r="F31">
            <v>47.5</v>
          </cell>
          <cell r="G31">
            <v>28.6</v>
          </cell>
          <cell r="H31">
            <v>53.91</v>
          </cell>
          <cell r="I31">
            <v>24.64</v>
          </cell>
          <cell r="J31">
            <v>48.65</v>
          </cell>
          <cell r="K31">
            <v>28.23</v>
          </cell>
          <cell r="L31">
            <v>60.05</v>
          </cell>
          <cell r="M31">
            <v>59.72</v>
          </cell>
          <cell r="N31">
            <v>69.81</v>
          </cell>
          <cell r="O31">
            <v>71.010000000000005</v>
          </cell>
          <cell r="P31">
            <v>49.26</v>
          </cell>
          <cell r="Q31">
            <v>38.44</v>
          </cell>
          <cell r="R31">
            <v>23.71</v>
          </cell>
          <cell r="S31">
            <v>71.599999999999994</v>
          </cell>
          <cell r="T31">
            <v>31.55</v>
          </cell>
          <cell r="U31">
            <v>38.450000000000003</v>
          </cell>
          <cell r="V31">
            <v>24.16</v>
          </cell>
          <cell r="W31">
            <v>26.67</v>
          </cell>
          <cell r="X31">
            <v>51.89</v>
          </cell>
          <cell r="Y31">
            <v>61.4</v>
          </cell>
          <cell r="Z31">
            <v>94.92</v>
          </cell>
          <cell r="AA31">
            <v>59.87</v>
          </cell>
          <cell r="AB31">
            <v>85.44</v>
          </cell>
          <cell r="AC31">
            <v>44.1</v>
          </cell>
          <cell r="AD31">
            <v>42.3</v>
          </cell>
          <cell r="AE31">
            <v>23.67</v>
          </cell>
          <cell r="AF31">
            <v>36.08</v>
          </cell>
          <cell r="AG31">
            <v>30.57</v>
          </cell>
          <cell r="AH31">
            <v>20.43</v>
          </cell>
          <cell r="AI31">
            <v>46.19</v>
          </cell>
          <cell r="AJ31">
            <v>59.05</v>
          </cell>
          <cell r="AK31">
            <v>23.32</v>
          </cell>
          <cell r="AL31">
            <v>32.380000000000003</v>
          </cell>
          <cell r="AM31">
            <v>30.89</v>
          </cell>
          <cell r="AN31">
            <v>33.909999999999997</v>
          </cell>
          <cell r="AO31">
            <v>51.82</v>
          </cell>
          <cell r="AP31">
            <v>85.46</v>
          </cell>
          <cell r="AQ31">
            <v>45.55</v>
          </cell>
          <cell r="AR31">
            <v>30.53</v>
          </cell>
          <cell r="AS31">
            <v>40.840000000000003</v>
          </cell>
          <cell r="AT31">
            <v>49.73</v>
          </cell>
          <cell r="AU31">
            <v>36.200000000000003</v>
          </cell>
          <cell r="AV31">
            <v>33.369999999999997</v>
          </cell>
          <cell r="AW31">
            <v>43.1</v>
          </cell>
          <cell r="AX31">
            <v>29.86</v>
          </cell>
        </row>
        <row r="32">
          <cell r="C32" t="str">
            <v xml:space="preserve">           </v>
          </cell>
          <cell r="D32" t="str">
            <v xml:space="preserve">           </v>
          </cell>
          <cell r="E32" t="str">
            <v xml:space="preserve">           </v>
          </cell>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cell r="AA32" t="str">
            <v xml:space="preserve">           </v>
          </cell>
          <cell r="AB32" t="str">
            <v xml:space="preserve">           </v>
          </cell>
          <cell r="AC32" t="str">
            <v xml:space="preserve">           </v>
          </cell>
          <cell r="AD32" t="str">
            <v xml:space="preserve">           </v>
          </cell>
          <cell r="AE32" t="str">
            <v xml:space="preserve">           </v>
          </cell>
          <cell r="AF32" t="str">
            <v xml:space="preserve">           </v>
          </cell>
          <cell r="AG32" t="str">
            <v xml:space="preserve">           </v>
          </cell>
          <cell r="AH32" t="str">
            <v xml:space="preserve">           </v>
          </cell>
          <cell r="AI32" t="str">
            <v xml:space="preserve">           </v>
          </cell>
          <cell r="AJ32" t="str">
            <v xml:space="preserve">           </v>
          </cell>
          <cell r="AK32" t="str">
            <v xml:space="preserve">           </v>
          </cell>
          <cell r="AL32" t="str">
            <v xml:space="preserve">           </v>
          </cell>
          <cell r="AM32" t="str">
            <v xml:space="preserve">           </v>
          </cell>
          <cell r="AN32" t="str">
            <v xml:space="preserve">           </v>
          </cell>
          <cell r="AO32" t="str">
            <v xml:space="preserve">           </v>
          </cell>
          <cell r="AP32" t="str">
            <v xml:space="preserve">           </v>
          </cell>
          <cell r="AQ32" t="str">
            <v xml:space="preserve">           </v>
          </cell>
          <cell r="AR32" t="str">
            <v xml:space="preserve">           </v>
          </cell>
          <cell r="AS32" t="str">
            <v xml:space="preserve">           </v>
          </cell>
          <cell r="AT32" t="str">
            <v xml:space="preserve">           </v>
          </cell>
          <cell r="AU32" t="str">
            <v xml:space="preserve">           </v>
          </cell>
          <cell r="AV32" t="str">
            <v xml:space="preserve">           </v>
          </cell>
          <cell r="AW32" t="str">
            <v xml:space="preserve">           </v>
          </cell>
          <cell r="AX32" t="str">
            <v xml:space="preserve">           </v>
          </cell>
        </row>
        <row r="33">
          <cell r="C33">
            <v>51.640000000000008</v>
          </cell>
          <cell r="D33">
            <v>52.622666666666682</v>
          </cell>
          <cell r="E33">
            <v>35.339666666666673</v>
          </cell>
          <cell r="F33">
            <v>45.470333333333329</v>
          </cell>
          <cell r="G33">
            <v>28.297666666666665</v>
          </cell>
          <cell r="H33">
            <v>52.440333333333335</v>
          </cell>
          <cell r="I33">
            <v>24.229333333333336</v>
          </cell>
          <cell r="J33">
            <v>47.986000000000011</v>
          </cell>
          <cell r="K33">
            <v>27.840666666666667</v>
          </cell>
          <cell r="L33">
            <v>59.108333333333341</v>
          </cell>
          <cell r="M33">
            <v>59.196999999999996</v>
          </cell>
          <cell r="N33">
            <v>69.75266666666667</v>
          </cell>
          <cell r="O33">
            <v>69.916999999999987</v>
          </cell>
          <cell r="P33">
            <v>48.591333333333331</v>
          </cell>
          <cell r="Q33">
            <v>37.373999999999995</v>
          </cell>
          <cell r="R33">
            <v>23.079666666666665</v>
          </cell>
          <cell r="S33">
            <v>68.045999999999992</v>
          </cell>
          <cell r="T33">
            <v>31.020999999999997</v>
          </cell>
          <cell r="U33">
            <v>38.079666666666661</v>
          </cell>
          <cell r="V33">
            <v>23.823666666666661</v>
          </cell>
          <cell r="W33">
            <v>26.438333333333333</v>
          </cell>
          <cell r="X33">
            <v>51.747333333333337</v>
          </cell>
          <cell r="Y33">
            <v>61.324666666666666</v>
          </cell>
          <cell r="Z33">
            <v>91.76133333333334</v>
          </cell>
          <cell r="AA33">
            <v>58.32999999999997</v>
          </cell>
          <cell r="AB33">
            <v>84.729333333333315</v>
          </cell>
          <cell r="AC33">
            <v>43.521333333333331</v>
          </cell>
          <cell r="AD33">
            <v>42.017999999999994</v>
          </cell>
          <cell r="AE33">
            <v>23.699666666666662</v>
          </cell>
          <cell r="AF33">
            <v>37.006333333333338</v>
          </cell>
          <cell r="AG33">
            <v>29.914666666666665</v>
          </cell>
          <cell r="AH33">
            <v>20.096000000000004</v>
          </cell>
          <cell r="AI33">
            <v>44.738000000000007</v>
          </cell>
          <cell r="AJ33">
            <v>57.80566666666666</v>
          </cell>
          <cell r="AK33">
            <v>23.445333333333341</v>
          </cell>
          <cell r="AL33">
            <v>30.795333333333335</v>
          </cell>
          <cell r="AM33">
            <v>31.341999999999999</v>
          </cell>
          <cell r="AN33">
            <v>33.654333333333327</v>
          </cell>
          <cell r="AO33">
            <v>51.129666666666658</v>
          </cell>
          <cell r="AP33">
            <v>85.86366666666666</v>
          </cell>
          <cell r="AQ33">
            <v>44.149999999999991</v>
          </cell>
          <cell r="AR33">
            <v>30.375000000000007</v>
          </cell>
          <cell r="AS33">
            <v>39.913000000000004</v>
          </cell>
          <cell r="AT33">
            <v>49.746333333333347</v>
          </cell>
          <cell r="AU33">
            <v>35.686000000000007</v>
          </cell>
          <cell r="AV33">
            <v>33.105000000000004</v>
          </cell>
          <cell r="AW33">
            <v>42.777333333333324</v>
          </cell>
          <cell r="AX33">
            <v>29.351666666666663</v>
          </cell>
        </row>
      </sheetData>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xy Group Ticker"/>
      <sheetName val="Exhibit List"/>
      <sheetName val="2 (1)"/>
      <sheetName val="2 (2)"/>
      <sheetName val="3"/>
      <sheetName val="4  (1)"/>
      <sheetName val="4 (2)"/>
      <sheetName val="4 (3)"/>
      <sheetName val="5"/>
      <sheetName val="6 (1)"/>
      <sheetName val="6 (2)"/>
      <sheetName val="7 (1)"/>
      <sheetName val="7 (2)"/>
      <sheetName val="7 (3)"/>
      <sheetName val="7 (4)"/>
      <sheetName val="8 (1)"/>
      <sheetName val="8 (2)"/>
      <sheetName val="9"/>
      <sheetName val="10 (1)"/>
      <sheetName val="10 (2)"/>
      <sheetName val="10 (3)"/>
      <sheetName val="Utility Proxy Group"/>
      <sheetName val="Proxy Group Risk Measures"/>
      <sheetName val="Stock Price (Electric)"/>
      <sheetName val="Stock Price (Non-Utility)"/>
      <sheetName val="2013 07 Market DCF"/>
      <sheetName val="Bond Yields"/>
      <sheetName val="Size Premium"/>
      <sheetName val="Ordinal Ratings"/>
      <sheetName val="Electric Utility Data"/>
      <sheetName val="C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C1" t="str">
            <v>ALE</v>
          </cell>
          <cell r="D1" t="str">
            <v>LNT</v>
          </cell>
          <cell r="E1" t="str">
            <v>AEE</v>
          </cell>
          <cell r="F1" t="str">
            <v>AEP</v>
          </cell>
          <cell r="G1" t="str">
            <v>AVA</v>
          </cell>
          <cell r="H1" t="str">
            <v>BKH</v>
          </cell>
          <cell r="I1" t="str">
            <v>CNP</v>
          </cell>
          <cell r="J1" t="str">
            <v>CNL</v>
          </cell>
          <cell r="K1" t="str">
            <v>CMS</v>
          </cell>
          <cell r="L1" t="str">
            <v>ED</v>
          </cell>
          <cell r="M1" t="str">
            <v>D</v>
          </cell>
          <cell r="N1" t="str">
            <v>DTE</v>
          </cell>
          <cell r="O1" t="str">
            <v>DUK</v>
          </cell>
          <cell r="P1" t="str">
            <v>EIX</v>
          </cell>
          <cell r="Q1" t="str">
            <v>EE</v>
          </cell>
          <cell r="R1" t="str">
            <v>EDE</v>
          </cell>
          <cell r="S1" t="str">
            <v>ETR</v>
          </cell>
          <cell r="T1" t="str">
            <v>EXC</v>
          </cell>
          <cell r="U1" t="str">
            <v>FE</v>
          </cell>
          <cell r="V1" t="str">
            <v>GXP</v>
          </cell>
          <cell r="W1" t="str">
            <v>HE</v>
          </cell>
          <cell r="X1" t="str">
            <v>IDA</v>
          </cell>
          <cell r="Y1" t="str">
            <v>TEG</v>
          </cell>
          <cell r="Z1" t="str">
            <v>ITC</v>
          </cell>
          <cell r="AA1" t="str">
            <v>MGEE</v>
          </cell>
          <cell r="AB1" t="str">
            <v>NEE</v>
          </cell>
          <cell r="AC1" t="str">
            <v>NU</v>
          </cell>
          <cell r="AD1" t="str">
            <v>NWE</v>
          </cell>
          <cell r="AE1" t="str">
            <v>NVE</v>
          </cell>
          <cell r="AF1" t="str">
            <v>OGE</v>
          </cell>
          <cell r="AG1" t="str">
            <v>OTTR</v>
          </cell>
          <cell r="AH1" t="str">
            <v>POM</v>
          </cell>
          <cell r="AI1" t="str">
            <v>PCG</v>
          </cell>
          <cell r="AJ1" t="str">
            <v>PNW</v>
          </cell>
          <cell r="AK1" t="str">
            <v>PNM</v>
          </cell>
          <cell r="AL1" t="str">
            <v>POR</v>
          </cell>
          <cell r="AM1" t="str">
            <v>PPL</v>
          </cell>
          <cell r="AN1" t="str">
            <v>PEG</v>
          </cell>
          <cell r="AO1" t="str">
            <v>SCG</v>
          </cell>
          <cell r="AP1" t="str">
            <v>SRE</v>
          </cell>
          <cell r="AQ1" t="str">
            <v>SO</v>
          </cell>
          <cell r="AR1" t="str">
            <v>TE</v>
          </cell>
          <cell r="AS1" t="str">
            <v>UIL</v>
          </cell>
          <cell r="AT1" t="str">
            <v>UNS</v>
          </cell>
          <cell r="AU1" t="str">
            <v>VVC</v>
          </cell>
          <cell r="AV1" t="str">
            <v>WR</v>
          </cell>
          <cell r="AW1" t="str">
            <v>WEC</v>
          </cell>
          <cell r="AX1" t="str">
            <v>XEL</v>
          </cell>
        </row>
        <row r="2">
          <cell r="C2">
            <v>47.8</v>
          </cell>
          <cell r="D2">
            <v>50.59</v>
          </cell>
          <cell r="E2">
            <v>33.86</v>
          </cell>
          <cell r="F2">
            <v>43.16</v>
          </cell>
          <cell r="G2">
            <v>26.76</v>
          </cell>
          <cell r="H2">
            <v>49.48</v>
          </cell>
          <cell r="I2">
            <v>23.17</v>
          </cell>
          <cell r="J2">
            <v>45.88</v>
          </cell>
          <cell r="K2">
            <v>26.94</v>
          </cell>
          <cell r="L2">
            <v>56.59</v>
          </cell>
          <cell r="M2">
            <v>58.86</v>
          </cell>
          <cell r="N2">
            <v>67.38</v>
          </cell>
          <cell r="O2">
            <v>66.349999999999994</v>
          </cell>
          <cell r="P2">
            <v>46.48</v>
          </cell>
          <cell r="Q2">
            <v>34.75</v>
          </cell>
          <cell r="R2">
            <v>21.98</v>
          </cell>
          <cell r="S2">
            <v>63.94</v>
          </cell>
          <cell r="T2">
            <v>30.96</v>
          </cell>
          <cell r="U2">
            <v>38.130000000000003</v>
          </cell>
          <cell r="V2">
            <v>22.6</v>
          </cell>
          <cell r="W2">
            <v>25.24</v>
          </cell>
          <cell r="X2">
            <v>48.61</v>
          </cell>
          <cell r="Y2">
            <v>57.53</v>
          </cell>
          <cell r="Z2">
            <v>89.37</v>
          </cell>
          <cell r="AA2">
            <v>55.34</v>
          </cell>
          <cell r="AB2">
            <v>81.41</v>
          </cell>
          <cell r="AC2">
            <v>41.71</v>
          </cell>
          <cell r="AD2">
            <v>40.950000000000003</v>
          </cell>
          <cell r="AE2">
            <v>23.74</v>
          </cell>
          <cell r="AF2">
            <v>36.21</v>
          </cell>
          <cell r="AG2">
            <v>27.91</v>
          </cell>
          <cell r="AH2">
            <v>19.13</v>
          </cell>
          <cell r="AI2">
            <v>41.51</v>
          </cell>
          <cell r="AJ2">
            <v>54.77</v>
          </cell>
          <cell r="AK2">
            <v>22.85</v>
          </cell>
          <cell r="AL2">
            <v>28.87</v>
          </cell>
          <cell r="AM2">
            <v>30.88</v>
          </cell>
          <cell r="AN2">
            <v>32.76</v>
          </cell>
          <cell r="AO2">
            <v>48.92</v>
          </cell>
          <cell r="AP2">
            <v>84</v>
          </cell>
          <cell r="AQ2">
            <v>42.23</v>
          </cell>
          <cell r="AR2">
            <v>30.3</v>
          </cell>
          <cell r="AS2">
            <v>37.31</v>
          </cell>
          <cell r="AT2">
            <v>46.84</v>
          </cell>
          <cell r="AU2">
            <v>33.630000000000003</v>
          </cell>
          <cell r="AV2">
            <v>31.51</v>
          </cell>
          <cell r="AW2">
            <v>41.29</v>
          </cell>
          <cell r="AX2">
            <v>27.92</v>
          </cell>
        </row>
        <row r="3">
          <cell r="C3">
            <v>47.58</v>
          </cell>
          <cell r="D3">
            <v>50.21</v>
          </cell>
          <cell r="E3">
            <v>33.61</v>
          </cell>
          <cell r="F3">
            <v>42.69</v>
          </cell>
          <cell r="G3">
            <v>26.47</v>
          </cell>
          <cell r="H3">
            <v>49.4</v>
          </cell>
          <cell r="I3">
            <v>23.01</v>
          </cell>
          <cell r="J3">
            <v>45.54</v>
          </cell>
          <cell r="K3">
            <v>26.75</v>
          </cell>
          <cell r="L3">
            <v>56.05</v>
          </cell>
          <cell r="M3">
            <v>57.76</v>
          </cell>
          <cell r="N3">
            <v>66.930000000000007</v>
          </cell>
          <cell r="O3">
            <v>65.94</v>
          </cell>
          <cell r="P3">
            <v>46.19</v>
          </cell>
          <cell r="Q3">
            <v>34.57</v>
          </cell>
          <cell r="R3">
            <v>21.83</v>
          </cell>
          <cell r="S3">
            <v>63.34</v>
          </cell>
          <cell r="T3">
            <v>30.72</v>
          </cell>
          <cell r="U3">
            <v>38.18</v>
          </cell>
          <cell r="V3">
            <v>22.4</v>
          </cell>
          <cell r="W3">
            <v>25.12</v>
          </cell>
          <cell r="X3">
            <v>48.52</v>
          </cell>
          <cell r="Y3">
            <v>57.21</v>
          </cell>
          <cell r="Z3">
            <v>90.17</v>
          </cell>
          <cell r="AA3">
            <v>55.35</v>
          </cell>
          <cell r="AB3">
            <v>80.97</v>
          </cell>
          <cell r="AC3">
            <v>41.24</v>
          </cell>
          <cell r="AD3">
            <v>40.450000000000003</v>
          </cell>
          <cell r="AE3">
            <v>23.73</v>
          </cell>
          <cell r="AF3">
            <v>35.92</v>
          </cell>
          <cell r="AG3">
            <v>27.81</v>
          </cell>
          <cell r="AH3">
            <v>18.899999999999999</v>
          </cell>
          <cell r="AI3">
            <v>41.43</v>
          </cell>
          <cell r="AJ3">
            <v>54.36</v>
          </cell>
          <cell r="AK3">
            <v>22.58</v>
          </cell>
          <cell r="AL3">
            <v>28.72</v>
          </cell>
          <cell r="AM3">
            <v>30.56</v>
          </cell>
          <cell r="AN3">
            <v>32.51</v>
          </cell>
          <cell r="AO3">
            <v>48.53</v>
          </cell>
          <cell r="AP3">
            <v>83.34</v>
          </cell>
          <cell r="AQ3">
            <v>41.93</v>
          </cell>
          <cell r="AR3">
            <v>30.32</v>
          </cell>
          <cell r="AS3">
            <v>37.119999999999997</v>
          </cell>
          <cell r="AT3">
            <v>46.6</v>
          </cell>
          <cell r="AU3">
            <v>33.49</v>
          </cell>
          <cell r="AV3">
            <v>31.33</v>
          </cell>
          <cell r="AW3">
            <v>40.869999999999997</v>
          </cell>
          <cell r="AX3">
            <v>27.7</v>
          </cell>
        </row>
        <row r="4">
          <cell r="C4">
            <v>47.43</v>
          </cell>
          <cell r="D4">
            <v>50.16</v>
          </cell>
          <cell r="E4">
            <v>33.43</v>
          </cell>
          <cell r="F4">
            <v>42.37</v>
          </cell>
          <cell r="G4">
            <v>26.42</v>
          </cell>
          <cell r="H4">
            <v>49.68</v>
          </cell>
          <cell r="I4">
            <v>23</v>
          </cell>
          <cell r="J4">
            <v>45.26</v>
          </cell>
          <cell r="K4">
            <v>26.64</v>
          </cell>
          <cell r="L4">
            <v>55.73</v>
          </cell>
          <cell r="M4">
            <v>57.29</v>
          </cell>
          <cell r="N4">
            <v>66.78</v>
          </cell>
          <cell r="O4">
            <v>65.81</v>
          </cell>
          <cell r="P4">
            <v>46.19</v>
          </cell>
          <cell r="Q4">
            <v>34.31</v>
          </cell>
          <cell r="R4">
            <v>21.61</v>
          </cell>
          <cell r="S4">
            <v>62.95</v>
          </cell>
          <cell r="T4">
            <v>29.86</v>
          </cell>
          <cell r="U4">
            <v>37.56</v>
          </cell>
          <cell r="V4">
            <v>22.36</v>
          </cell>
          <cell r="W4">
            <v>24.96</v>
          </cell>
          <cell r="X4">
            <v>48.76</v>
          </cell>
          <cell r="Y4">
            <v>57.08</v>
          </cell>
          <cell r="Z4">
            <v>88</v>
          </cell>
          <cell r="AA4">
            <v>54.81</v>
          </cell>
          <cell r="AB4">
            <v>80.78</v>
          </cell>
          <cell r="AC4">
            <v>41.01</v>
          </cell>
          <cell r="AD4">
            <v>40.340000000000003</v>
          </cell>
          <cell r="AE4">
            <v>23.71</v>
          </cell>
          <cell r="AF4">
            <v>35.71</v>
          </cell>
          <cell r="AG4">
            <v>27.63</v>
          </cell>
          <cell r="AH4">
            <v>18.84</v>
          </cell>
          <cell r="AI4">
            <v>42.04</v>
          </cell>
          <cell r="AJ4">
            <v>54.14</v>
          </cell>
          <cell r="AK4">
            <v>22.48</v>
          </cell>
          <cell r="AL4">
            <v>28.51</v>
          </cell>
          <cell r="AM4">
            <v>30.38</v>
          </cell>
          <cell r="AN4">
            <v>32.130000000000003</v>
          </cell>
          <cell r="AO4">
            <v>48.22</v>
          </cell>
          <cell r="AP4">
            <v>82.46</v>
          </cell>
          <cell r="AQ4">
            <v>41.67</v>
          </cell>
          <cell r="AR4">
            <v>30.32</v>
          </cell>
          <cell r="AS4">
            <v>36.93</v>
          </cell>
          <cell r="AT4">
            <v>46.65</v>
          </cell>
          <cell r="AU4">
            <v>33.340000000000003</v>
          </cell>
          <cell r="AV4">
            <v>31.16</v>
          </cell>
          <cell r="AW4">
            <v>40.57</v>
          </cell>
          <cell r="AX4">
            <v>27.44</v>
          </cell>
        </row>
        <row r="5">
          <cell r="C5">
            <v>47.92</v>
          </cell>
          <cell r="D5">
            <v>50.91</v>
          </cell>
          <cell r="E5">
            <v>33.75</v>
          </cell>
          <cell r="F5">
            <v>42.82</v>
          </cell>
          <cell r="G5">
            <v>26.85</v>
          </cell>
          <cell r="H5">
            <v>50.42</v>
          </cell>
          <cell r="I5">
            <v>23.31</v>
          </cell>
          <cell r="J5">
            <v>45.92</v>
          </cell>
          <cell r="K5">
            <v>27</v>
          </cell>
          <cell r="L5">
            <v>56.42</v>
          </cell>
          <cell r="M5">
            <v>57.88</v>
          </cell>
          <cell r="N5">
            <v>67.59</v>
          </cell>
          <cell r="O5">
            <v>66.790000000000006</v>
          </cell>
          <cell r="P5">
            <v>46.74</v>
          </cell>
          <cell r="Q5">
            <v>34.950000000000003</v>
          </cell>
          <cell r="R5">
            <v>21.85</v>
          </cell>
          <cell r="S5">
            <v>63.99</v>
          </cell>
          <cell r="T5">
            <v>30.12</v>
          </cell>
          <cell r="U5">
            <v>37.229999999999997</v>
          </cell>
          <cell r="V5">
            <v>22.72</v>
          </cell>
          <cell r="W5">
            <v>25.44</v>
          </cell>
          <cell r="X5">
            <v>49.58</v>
          </cell>
          <cell r="Y5">
            <v>58.02</v>
          </cell>
          <cell r="Z5">
            <v>88</v>
          </cell>
          <cell r="AA5">
            <v>55.75</v>
          </cell>
          <cell r="AB5">
            <v>82.19</v>
          </cell>
          <cell r="AC5">
            <v>41.57</v>
          </cell>
          <cell r="AD5">
            <v>40.72</v>
          </cell>
          <cell r="AE5">
            <v>23.76</v>
          </cell>
          <cell r="AF5">
            <v>35.93</v>
          </cell>
          <cell r="AG5">
            <v>27.95</v>
          </cell>
          <cell r="AH5">
            <v>19.13</v>
          </cell>
          <cell r="AI5">
            <v>42.77</v>
          </cell>
          <cell r="AJ5">
            <v>55.11</v>
          </cell>
          <cell r="AK5">
            <v>22.97</v>
          </cell>
          <cell r="AL5">
            <v>28.7</v>
          </cell>
          <cell r="AM5">
            <v>30.75</v>
          </cell>
          <cell r="AN5">
            <v>32.549999999999997</v>
          </cell>
          <cell r="AO5">
            <v>48.91</v>
          </cell>
          <cell r="AP5">
            <v>83.21</v>
          </cell>
          <cell r="AQ5">
            <v>42.25</v>
          </cell>
          <cell r="AR5">
            <v>30.64</v>
          </cell>
          <cell r="AS5">
            <v>37.6</v>
          </cell>
          <cell r="AT5">
            <v>47.1</v>
          </cell>
          <cell r="AU5">
            <v>33.85</v>
          </cell>
          <cell r="AV5">
            <v>31.62</v>
          </cell>
          <cell r="AW5">
            <v>41.16</v>
          </cell>
          <cell r="AX5">
            <v>27.82</v>
          </cell>
        </row>
        <row r="6">
          <cell r="C6">
            <v>47.73</v>
          </cell>
          <cell r="D6">
            <v>50.4</v>
          </cell>
          <cell r="E6">
            <v>33.340000000000003</v>
          </cell>
          <cell r="F6">
            <v>42.68</v>
          </cell>
          <cell r="G6">
            <v>26.87</v>
          </cell>
          <cell r="H6">
            <v>49.92</v>
          </cell>
          <cell r="I6">
            <v>22.93</v>
          </cell>
          <cell r="J6">
            <v>45.5</v>
          </cell>
          <cell r="K6">
            <v>26.75</v>
          </cell>
          <cell r="L6">
            <v>56.1</v>
          </cell>
          <cell r="M6">
            <v>57.38</v>
          </cell>
          <cell r="N6">
            <v>67.16</v>
          </cell>
          <cell r="O6">
            <v>66.33</v>
          </cell>
          <cell r="P6">
            <v>46.59</v>
          </cell>
          <cell r="Q6">
            <v>34.58</v>
          </cell>
          <cell r="R6">
            <v>21.62</v>
          </cell>
          <cell r="S6">
            <v>63.54</v>
          </cell>
          <cell r="T6">
            <v>29.86</v>
          </cell>
          <cell r="U6">
            <v>36.39</v>
          </cell>
          <cell r="V6">
            <v>22.46</v>
          </cell>
          <cell r="W6">
            <v>25.38</v>
          </cell>
          <cell r="X6">
            <v>49.24</v>
          </cell>
          <cell r="Y6">
            <v>57.82</v>
          </cell>
          <cell r="Z6">
            <v>86.31</v>
          </cell>
          <cell r="AA6">
            <v>55.13</v>
          </cell>
          <cell r="AB6">
            <v>81.540000000000006</v>
          </cell>
          <cell r="AC6">
            <v>41.22</v>
          </cell>
          <cell r="AD6">
            <v>40.229999999999997</v>
          </cell>
          <cell r="AE6">
            <v>23.73</v>
          </cell>
          <cell r="AF6">
            <v>35.51</v>
          </cell>
          <cell r="AG6">
            <v>27.25</v>
          </cell>
          <cell r="AH6">
            <v>19.100000000000001</v>
          </cell>
          <cell r="AI6">
            <v>42.41</v>
          </cell>
          <cell r="AJ6">
            <v>54.54</v>
          </cell>
          <cell r="AK6">
            <v>22.5</v>
          </cell>
          <cell r="AL6">
            <v>28.51</v>
          </cell>
          <cell r="AM6">
            <v>30.55</v>
          </cell>
          <cell r="AN6">
            <v>32.26</v>
          </cell>
          <cell r="AO6">
            <v>48.41</v>
          </cell>
          <cell r="AP6">
            <v>82.1</v>
          </cell>
          <cell r="AQ6">
            <v>42.05</v>
          </cell>
          <cell r="AR6">
            <v>30.77</v>
          </cell>
          <cell r="AS6">
            <v>37.31</v>
          </cell>
          <cell r="AT6">
            <v>46.4</v>
          </cell>
          <cell r="AU6">
            <v>33.549999999999997</v>
          </cell>
          <cell r="AV6">
            <v>31.49</v>
          </cell>
          <cell r="AW6">
            <v>40.909999999999997</v>
          </cell>
          <cell r="AX6">
            <v>27.7</v>
          </cell>
        </row>
        <row r="7">
          <cell r="C7">
            <v>48.57</v>
          </cell>
          <cell r="D7">
            <v>50.79</v>
          </cell>
          <cell r="E7">
            <v>33.630000000000003</v>
          </cell>
          <cell r="F7">
            <v>43.31</v>
          </cell>
          <cell r="G7">
            <v>27.11</v>
          </cell>
          <cell r="H7">
            <v>50.59</v>
          </cell>
          <cell r="I7">
            <v>23.18</v>
          </cell>
          <cell r="J7">
            <v>45.97</v>
          </cell>
          <cell r="K7">
            <v>26.87</v>
          </cell>
          <cell r="L7">
            <v>56.64</v>
          </cell>
          <cell r="M7">
            <v>57.44</v>
          </cell>
          <cell r="N7">
            <v>67.59</v>
          </cell>
          <cell r="O7">
            <v>67.05</v>
          </cell>
          <cell r="P7">
            <v>46.98</v>
          </cell>
          <cell r="Q7">
            <v>35.1</v>
          </cell>
          <cell r="R7">
            <v>22.05</v>
          </cell>
          <cell r="S7">
            <v>64.59</v>
          </cell>
          <cell r="T7">
            <v>30.16</v>
          </cell>
          <cell r="U7">
            <v>36.81</v>
          </cell>
          <cell r="V7">
            <v>22.75</v>
          </cell>
          <cell r="W7">
            <v>25.96</v>
          </cell>
          <cell r="X7">
            <v>49.71</v>
          </cell>
          <cell r="Y7">
            <v>58.72</v>
          </cell>
          <cell r="Z7">
            <v>86.56</v>
          </cell>
          <cell r="AA7">
            <v>55.63</v>
          </cell>
          <cell r="AB7">
            <v>82.15</v>
          </cell>
          <cell r="AC7">
            <v>41.3</v>
          </cell>
          <cell r="AD7">
            <v>40.83</v>
          </cell>
          <cell r="AE7">
            <v>23.76</v>
          </cell>
          <cell r="AF7">
            <v>36.049999999999997</v>
          </cell>
          <cell r="AG7">
            <v>27.77</v>
          </cell>
          <cell r="AH7">
            <v>19.22</v>
          </cell>
          <cell r="AI7">
            <v>42.64</v>
          </cell>
          <cell r="AJ7">
            <v>55.12</v>
          </cell>
          <cell r="AK7">
            <v>22.54</v>
          </cell>
          <cell r="AL7">
            <v>28.92</v>
          </cell>
          <cell r="AM7">
            <v>30.55</v>
          </cell>
          <cell r="AN7">
            <v>32.58</v>
          </cell>
          <cell r="AO7">
            <v>48.92</v>
          </cell>
          <cell r="AP7">
            <v>82.87</v>
          </cell>
          <cell r="AQ7">
            <v>42.39</v>
          </cell>
          <cell r="AR7">
            <v>30.93</v>
          </cell>
          <cell r="AS7">
            <v>37.94</v>
          </cell>
          <cell r="AT7">
            <v>46.7</v>
          </cell>
          <cell r="AU7">
            <v>33.65</v>
          </cell>
          <cell r="AV7">
            <v>31.82</v>
          </cell>
          <cell r="AW7">
            <v>41.23</v>
          </cell>
          <cell r="AX7">
            <v>27.95</v>
          </cell>
        </row>
        <row r="8">
          <cell r="C8">
            <v>49.44</v>
          </cell>
          <cell r="D8">
            <v>51.54</v>
          </cell>
          <cell r="E8">
            <v>34.07</v>
          </cell>
          <cell r="F8">
            <v>43.78</v>
          </cell>
          <cell r="G8">
            <v>27.54</v>
          </cell>
          <cell r="H8">
            <v>50.83</v>
          </cell>
          <cell r="I8">
            <v>23.29</v>
          </cell>
          <cell r="J8">
            <v>46.74</v>
          </cell>
          <cell r="K8">
            <v>26.92</v>
          </cell>
          <cell r="L8">
            <v>57.39</v>
          </cell>
          <cell r="M8">
            <v>57.91</v>
          </cell>
          <cell r="N8">
            <v>68.459999999999994</v>
          </cell>
          <cell r="O8">
            <v>67.91</v>
          </cell>
          <cell r="P8">
            <v>47.22</v>
          </cell>
          <cell r="Q8">
            <v>35.74</v>
          </cell>
          <cell r="R8">
            <v>22.3</v>
          </cell>
          <cell r="S8">
            <v>65.760000000000005</v>
          </cell>
          <cell r="T8">
            <v>30.47</v>
          </cell>
          <cell r="U8">
            <v>37.119999999999997</v>
          </cell>
          <cell r="V8">
            <v>23.11</v>
          </cell>
          <cell r="W8">
            <v>26.11</v>
          </cell>
          <cell r="X8">
            <v>50.57</v>
          </cell>
          <cell r="Y8">
            <v>59.17</v>
          </cell>
          <cell r="Z8">
            <v>88.15</v>
          </cell>
          <cell r="AA8">
            <v>56.64</v>
          </cell>
          <cell r="AB8">
            <v>83</v>
          </cell>
          <cell r="AC8">
            <v>41.87</v>
          </cell>
          <cell r="AD8">
            <v>41.2</v>
          </cell>
          <cell r="AE8">
            <v>23.71</v>
          </cell>
          <cell r="AF8">
            <v>36.6</v>
          </cell>
          <cell r="AG8">
            <v>28.01</v>
          </cell>
          <cell r="AH8">
            <v>19.48</v>
          </cell>
          <cell r="AI8">
            <v>43.35</v>
          </cell>
          <cell r="AJ8">
            <v>55.66</v>
          </cell>
          <cell r="AK8">
            <v>22.9</v>
          </cell>
          <cell r="AL8">
            <v>29.26</v>
          </cell>
          <cell r="AM8">
            <v>30.88</v>
          </cell>
          <cell r="AN8">
            <v>32.9</v>
          </cell>
          <cell r="AO8">
            <v>49.65</v>
          </cell>
          <cell r="AP8">
            <v>83.79</v>
          </cell>
          <cell r="AQ8">
            <v>42.9</v>
          </cell>
          <cell r="AR8">
            <v>31.24</v>
          </cell>
          <cell r="AS8">
            <v>38.47</v>
          </cell>
          <cell r="AT8">
            <v>47.8</v>
          </cell>
          <cell r="AU8">
            <v>34.14</v>
          </cell>
          <cell r="AV8">
            <v>32.28</v>
          </cell>
          <cell r="AW8">
            <v>41.6</v>
          </cell>
          <cell r="AX8">
            <v>28.3</v>
          </cell>
        </row>
        <row r="9">
          <cell r="C9">
            <v>50.58</v>
          </cell>
          <cell r="D9">
            <v>52.25</v>
          </cell>
          <cell r="E9">
            <v>34.67</v>
          </cell>
          <cell r="F9">
            <v>44.37</v>
          </cell>
          <cell r="G9">
            <v>28.13</v>
          </cell>
          <cell r="H9">
            <v>51.62</v>
          </cell>
          <cell r="I9">
            <v>23.55</v>
          </cell>
          <cell r="J9">
            <v>47.63</v>
          </cell>
          <cell r="K9">
            <v>27.36</v>
          </cell>
          <cell r="L9">
            <v>58.24</v>
          </cell>
          <cell r="M9">
            <v>58.86</v>
          </cell>
          <cell r="N9">
            <v>69.37</v>
          </cell>
          <cell r="O9">
            <v>69.02</v>
          </cell>
          <cell r="P9">
            <v>48.16</v>
          </cell>
          <cell r="Q9">
            <v>36.92</v>
          </cell>
          <cell r="R9">
            <v>22.71</v>
          </cell>
          <cell r="S9">
            <v>66.23</v>
          </cell>
          <cell r="T9">
            <v>30.44</v>
          </cell>
          <cell r="U9">
            <v>37.18</v>
          </cell>
          <cell r="V9">
            <v>23.6</v>
          </cell>
          <cell r="W9">
            <v>26.35</v>
          </cell>
          <cell r="X9">
            <v>51.53</v>
          </cell>
          <cell r="Y9">
            <v>60.65</v>
          </cell>
          <cell r="Z9">
            <v>88.03</v>
          </cell>
          <cell r="AA9">
            <v>58.1</v>
          </cell>
          <cell r="AB9">
            <v>84.42</v>
          </cell>
          <cell r="AC9">
            <v>42.61</v>
          </cell>
          <cell r="AD9">
            <v>41.65</v>
          </cell>
          <cell r="AE9">
            <v>23.74</v>
          </cell>
          <cell r="AF9">
            <v>37.22</v>
          </cell>
          <cell r="AG9">
            <v>28.93</v>
          </cell>
          <cell r="AH9">
            <v>19.760000000000002</v>
          </cell>
          <cell r="AI9">
            <v>43.93</v>
          </cell>
          <cell r="AJ9">
            <v>56.65</v>
          </cell>
          <cell r="AK9">
            <v>23.5</v>
          </cell>
          <cell r="AL9">
            <v>29.85</v>
          </cell>
          <cell r="AM9">
            <v>31.29</v>
          </cell>
          <cell r="AN9">
            <v>33.270000000000003</v>
          </cell>
          <cell r="AO9">
            <v>50.45</v>
          </cell>
          <cell r="AP9">
            <v>85.49</v>
          </cell>
          <cell r="AQ9">
            <v>43.61</v>
          </cell>
          <cell r="AR9">
            <v>29.77</v>
          </cell>
          <cell r="AS9">
            <v>39.590000000000003</v>
          </cell>
          <cell r="AT9">
            <v>48.85</v>
          </cell>
          <cell r="AU9">
            <v>34.880000000000003</v>
          </cell>
          <cell r="AV9">
            <v>32.82</v>
          </cell>
          <cell r="AW9">
            <v>42.19</v>
          </cell>
          <cell r="AX9">
            <v>28.8</v>
          </cell>
        </row>
        <row r="10">
          <cell r="C10">
            <v>51.09</v>
          </cell>
          <cell r="D10">
            <v>52.57</v>
          </cell>
          <cell r="E10">
            <v>35.049999999999997</v>
          </cell>
          <cell r="F10">
            <v>44.31</v>
          </cell>
          <cell r="G10">
            <v>28.27</v>
          </cell>
          <cell r="H10">
            <v>52.73</v>
          </cell>
          <cell r="I10">
            <v>24.03</v>
          </cell>
          <cell r="J10">
            <v>48.09</v>
          </cell>
          <cell r="K10">
            <v>27.6</v>
          </cell>
          <cell r="L10">
            <v>58.71</v>
          </cell>
          <cell r="M10">
            <v>60.25</v>
          </cell>
          <cell r="N10">
            <v>69.92</v>
          </cell>
          <cell r="O10">
            <v>70.819999999999993</v>
          </cell>
          <cell r="P10">
            <v>48.23</v>
          </cell>
          <cell r="Q10">
            <v>37.24</v>
          </cell>
          <cell r="R10">
            <v>22.77</v>
          </cell>
          <cell r="S10">
            <v>65.709999999999994</v>
          </cell>
          <cell r="T10">
            <v>30.42</v>
          </cell>
          <cell r="U10">
            <v>36.97</v>
          </cell>
          <cell r="V10">
            <v>23.74</v>
          </cell>
          <cell r="W10">
            <v>26.62</v>
          </cell>
          <cell r="X10">
            <v>52.08</v>
          </cell>
          <cell r="Y10">
            <v>61.34</v>
          </cell>
          <cell r="Z10">
            <v>89.26</v>
          </cell>
          <cell r="AA10">
            <v>58.41</v>
          </cell>
          <cell r="AB10">
            <v>85.1</v>
          </cell>
          <cell r="AC10">
            <v>43.06</v>
          </cell>
          <cell r="AD10">
            <v>41.88</v>
          </cell>
          <cell r="AE10">
            <v>23.73</v>
          </cell>
          <cell r="AF10">
            <v>37.659999999999997</v>
          </cell>
          <cell r="AG10">
            <v>28.86</v>
          </cell>
          <cell r="AH10">
            <v>20.05</v>
          </cell>
          <cell r="AI10">
            <v>44.14</v>
          </cell>
          <cell r="AJ10">
            <v>57.12</v>
          </cell>
          <cell r="AK10">
            <v>23.59</v>
          </cell>
          <cell r="AL10">
            <v>30.06</v>
          </cell>
          <cell r="AM10">
            <v>31.46</v>
          </cell>
          <cell r="AN10">
            <v>33.5</v>
          </cell>
          <cell r="AO10">
            <v>50.8</v>
          </cell>
          <cell r="AP10">
            <v>85.9</v>
          </cell>
          <cell r="AQ10">
            <v>43.78</v>
          </cell>
          <cell r="AR10">
            <v>30.17</v>
          </cell>
          <cell r="AS10">
            <v>40.049999999999997</v>
          </cell>
          <cell r="AT10">
            <v>48.94</v>
          </cell>
          <cell r="AU10">
            <v>35.18</v>
          </cell>
          <cell r="AV10">
            <v>33.21</v>
          </cell>
          <cell r="AW10">
            <v>42.46</v>
          </cell>
          <cell r="AX10">
            <v>29.02</v>
          </cell>
        </row>
        <row r="11">
          <cell r="C11">
            <v>51.71</v>
          </cell>
          <cell r="D11">
            <v>52.91</v>
          </cell>
          <cell r="E11">
            <v>35.19</v>
          </cell>
          <cell r="F11">
            <v>44.69</v>
          </cell>
          <cell r="G11">
            <v>28.56</v>
          </cell>
          <cell r="H11">
            <v>53.18</v>
          </cell>
          <cell r="I11">
            <v>24.11</v>
          </cell>
          <cell r="J11">
            <v>48.33</v>
          </cell>
          <cell r="K11">
            <v>27.9</v>
          </cell>
          <cell r="L11">
            <v>59.28</v>
          </cell>
          <cell r="M11">
            <v>60.07</v>
          </cell>
          <cell r="N11">
            <v>70.45</v>
          </cell>
          <cell r="O11">
            <v>70.77</v>
          </cell>
          <cell r="P11">
            <v>48.44</v>
          </cell>
          <cell r="Q11">
            <v>37.49</v>
          </cell>
          <cell r="R11">
            <v>22.85</v>
          </cell>
          <cell r="S11">
            <v>66.14</v>
          </cell>
          <cell r="T11">
            <v>31.06</v>
          </cell>
          <cell r="U11">
            <v>37.340000000000003</v>
          </cell>
          <cell r="V11">
            <v>23.91</v>
          </cell>
          <cell r="W11">
            <v>26.78</v>
          </cell>
          <cell r="X11">
            <v>52.69</v>
          </cell>
          <cell r="Y11">
            <v>61.68</v>
          </cell>
          <cell r="Z11">
            <v>91.19</v>
          </cell>
          <cell r="AA11">
            <v>58.32</v>
          </cell>
          <cell r="AB11">
            <v>85.59</v>
          </cell>
          <cell r="AC11">
            <v>43.49</v>
          </cell>
          <cell r="AD11">
            <v>42</v>
          </cell>
          <cell r="AE11">
            <v>23.73</v>
          </cell>
          <cell r="AF11">
            <v>37.75</v>
          </cell>
          <cell r="AG11">
            <v>29.16</v>
          </cell>
          <cell r="AH11">
            <v>20.2</v>
          </cell>
          <cell r="AI11">
            <v>44.71</v>
          </cell>
          <cell r="AJ11">
            <v>57.31</v>
          </cell>
          <cell r="AK11">
            <v>23.71</v>
          </cell>
          <cell r="AL11">
            <v>30.21</v>
          </cell>
          <cell r="AM11">
            <v>31.73</v>
          </cell>
          <cell r="AN11">
            <v>33.9</v>
          </cell>
          <cell r="AO11">
            <v>51.18</v>
          </cell>
          <cell r="AP11">
            <v>86.15</v>
          </cell>
          <cell r="AQ11">
            <v>43.56</v>
          </cell>
          <cell r="AR11">
            <v>29.92</v>
          </cell>
          <cell r="AS11">
            <v>40.04</v>
          </cell>
          <cell r="AT11">
            <v>49.28</v>
          </cell>
          <cell r="AU11">
            <v>35.79</v>
          </cell>
          <cell r="AV11">
            <v>33.4</v>
          </cell>
          <cell r="AW11">
            <v>42.79</v>
          </cell>
          <cell r="AX11">
            <v>29.24</v>
          </cell>
        </row>
        <row r="12">
          <cell r="C12">
            <v>51.65</v>
          </cell>
          <cell r="D12">
            <v>52.92</v>
          </cell>
          <cell r="E12">
            <v>35.409999999999997</v>
          </cell>
          <cell r="F12">
            <v>45</v>
          </cell>
          <cell r="G12">
            <v>28.62</v>
          </cell>
          <cell r="H12">
            <v>52.79</v>
          </cell>
          <cell r="I12">
            <v>24.25</v>
          </cell>
          <cell r="J12">
            <v>48.32</v>
          </cell>
          <cell r="K12">
            <v>27.96</v>
          </cell>
          <cell r="L12">
            <v>60.3</v>
          </cell>
          <cell r="M12">
            <v>60.33</v>
          </cell>
          <cell r="N12">
            <v>70.8</v>
          </cell>
          <cell r="O12">
            <v>70.77</v>
          </cell>
          <cell r="P12">
            <v>49.08</v>
          </cell>
          <cell r="Q12">
            <v>37.53</v>
          </cell>
          <cell r="R12">
            <v>22.9</v>
          </cell>
          <cell r="S12">
            <v>66.900000000000006</v>
          </cell>
          <cell r="T12">
            <v>31.26</v>
          </cell>
          <cell r="U12">
            <v>37.9</v>
          </cell>
          <cell r="V12">
            <v>23.93</v>
          </cell>
          <cell r="W12">
            <v>26.72</v>
          </cell>
          <cell r="X12">
            <v>52.49</v>
          </cell>
          <cell r="Y12">
            <v>62.19</v>
          </cell>
          <cell r="Z12">
            <v>92.03</v>
          </cell>
          <cell r="AA12">
            <v>58.5</v>
          </cell>
          <cell r="AB12">
            <v>86.26</v>
          </cell>
          <cell r="AC12">
            <v>43.77</v>
          </cell>
          <cell r="AD12">
            <v>41.99</v>
          </cell>
          <cell r="AE12">
            <v>23.74</v>
          </cell>
          <cell r="AF12">
            <v>38.04</v>
          </cell>
          <cell r="AG12">
            <v>28.95</v>
          </cell>
          <cell r="AH12">
            <v>20.37</v>
          </cell>
          <cell r="AI12">
            <v>45.02</v>
          </cell>
          <cell r="AJ12">
            <v>57.74</v>
          </cell>
          <cell r="AK12">
            <v>23.63</v>
          </cell>
          <cell r="AL12">
            <v>30.35</v>
          </cell>
          <cell r="AM12">
            <v>31.9</v>
          </cell>
          <cell r="AN12">
            <v>33.92</v>
          </cell>
          <cell r="AO12">
            <v>51.46</v>
          </cell>
          <cell r="AP12">
            <v>86.43</v>
          </cell>
          <cell r="AQ12">
            <v>43.87</v>
          </cell>
          <cell r="AR12">
            <v>30.02</v>
          </cell>
          <cell r="AS12">
            <v>39.97</v>
          </cell>
          <cell r="AT12">
            <v>49.66</v>
          </cell>
          <cell r="AU12">
            <v>36</v>
          </cell>
          <cell r="AV12">
            <v>33.31</v>
          </cell>
          <cell r="AW12">
            <v>43.32</v>
          </cell>
          <cell r="AX12">
            <v>29.45</v>
          </cell>
        </row>
        <row r="13">
          <cell r="C13">
            <v>51.93</v>
          </cell>
          <cell r="D13">
            <v>53.05</v>
          </cell>
          <cell r="E13">
            <v>35.840000000000003</v>
          </cell>
          <cell r="F13">
            <v>45.52</v>
          </cell>
          <cell r="G13">
            <v>29.11</v>
          </cell>
          <cell r="H13">
            <v>53.22</v>
          </cell>
          <cell r="I13">
            <v>24.4</v>
          </cell>
          <cell r="J13">
            <v>48.59</v>
          </cell>
          <cell r="K13">
            <v>28.22</v>
          </cell>
          <cell r="L13">
            <v>60.59</v>
          </cell>
          <cell r="M13">
            <v>60.29</v>
          </cell>
          <cell r="N13">
            <v>71.069999999999993</v>
          </cell>
          <cell r="O13">
            <v>71.23</v>
          </cell>
          <cell r="P13">
            <v>49.37</v>
          </cell>
          <cell r="Q13">
            <v>37.92</v>
          </cell>
          <cell r="R13">
            <v>23.07</v>
          </cell>
          <cell r="S13">
            <v>69.16</v>
          </cell>
          <cell r="T13">
            <v>31.35</v>
          </cell>
          <cell r="U13">
            <v>38.409999999999997</v>
          </cell>
          <cell r="V13">
            <v>23.83</v>
          </cell>
          <cell r="W13">
            <v>26.81</v>
          </cell>
          <cell r="X13">
            <v>52.96</v>
          </cell>
          <cell r="Y13">
            <v>62.36</v>
          </cell>
          <cell r="Z13">
            <v>92.84</v>
          </cell>
          <cell r="AA13">
            <v>59.52</v>
          </cell>
          <cell r="AB13">
            <v>86.63</v>
          </cell>
          <cell r="AC13">
            <v>44.21</v>
          </cell>
          <cell r="AD13">
            <v>42.31</v>
          </cell>
          <cell r="AE13">
            <v>23.77</v>
          </cell>
          <cell r="AF13">
            <v>38.31</v>
          </cell>
          <cell r="AG13">
            <v>29.19</v>
          </cell>
          <cell r="AH13">
            <v>20.58</v>
          </cell>
          <cell r="AI13">
            <v>45.39</v>
          </cell>
          <cell r="AJ13">
            <v>58</v>
          </cell>
          <cell r="AK13">
            <v>23.84</v>
          </cell>
          <cell r="AL13">
            <v>30.68</v>
          </cell>
          <cell r="AM13">
            <v>31.85</v>
          </cell>
          <cell r="AN13">
            <v>34.07</v>
          </cell>
          <cell r="AO13">
            <v>51.57</v>
          </cell>
          <cell r="AP13">
            <v>87.5</v>
          </cell>
          <cell r="AQ13">
            <v>44.04</v>
          </cell>
          <cell r="AR13">
            <v>29.66</v>
          </cell>
          <cell r="AS13">
            <v>40.270000000000003</v>
          </cell>
          <cell r="AT13">
            <v>50.48</v>
          </cell>
          <cell r="AU13">
            <v>35.99</v>
          </cell>
          <cell r="AV13">
            <v>33.51</v>
          </cell>
          <cell r="AW13">
            <v>43.51</v>
          </cell>
          <cell r="AX13">
            <v>30</v>
          </cell>
        </row>
        <row r="14">
          <cell r="C14">
            <v>51.8</v>
          </cell>
          <cell r="D14">
            <v>52.9</v>
          </cell>
          <cell r="E14">
            <v>35.549999999999997</v>
          </cell>
          <cell r="F14">
            <v>45.47</v>
          </cell>
          <cell r="G14">
            <v>28.92</v>
          </cell>
          <cell r="H14">
            <v>53.46</v>
          </cell>
          <cell r="I14">
            <v>24.53</v>
          </cell>
          <cell r="J14">
            <v>48.56</v>
          </cell>
          <cell r="K14">
            <v>28.02</v>
          </cell>
          <cell r="L14">
            <v>60.54</v>
          </cell>
          <cell r="M14">
            <v>59.87</v>
          </cell>
          <cell r="N14">
            <v>70.63</v>
          </cell>
          <cell r="O14">
            <v>71.05</v>
          </cell>
          <cell r="P14">
            <v>48.99</v>
          </cell>
          <cell r="Q14">
            <v>37.96</v>
          </cell>
          <cell r="R14">
            <v>23.09</v>
          </cell>
          <cell r="S14">
            <v>68.77</v>
          </cell>
          <cell r="T14">
            <v>30.84</v>
          </cell>
          <cell r="U14">
            <v>38.21</v>
          </cell>
          <cell r="V14">
            <v>23.99</v>
          </cell>
          <cell r="W14">
            <v>26.45</v>
          </cell>
          <cell r="X14">
            <v>53.06</v>
          </cell>
          <cell r="Y14">
            <v>62.64</v>
          </cell>
          <cell r="Z14">
            <v>91.47</v>
          </cell>
          <cell r="AA14">
            <v>58.74</v>
          </cell>
          <cell r="AB14">
            <v>86.76</v>
          </cell>
          <cell r="AC14">
            <v>44.16</v>
          </cell>
          <cell r="AD14">
            <v>42.2</v>
          </cell>
          <cell r="AE14">
            <v>23.76</v>
          </cell>
          <cell r="AF14">
            <v>37.49</v>
          </cell>
          <cell r="AG14">
            <v>28.81</v>
          </cell>
          <cell r="AH14">
            <v>20.41</v>
          </cell>
          <cell r="AI14">
            <v>45.31</v>
          </cell>
          <cell r="AJ14">
            <v>57.61</v>
          </cell>
          <cell r="AK14">
            <v>23.66</v>
          </cell>
          <cell r="AL14">
            <v>30.92</v>
          </cell>
          <cell r="AM14">
            <v>31.87</v>
          </cell>
          <cell r="AN14">
            <v>33.770000000000003</v>
          </cell>
          <cell r="AO14">
            <v>51.18</v>
          </cell>
          <cell r="AP14">
            <v>87.87</v>
          </cell>
          <cell r="AQ14">
            <v>44.14</v>
          </cell>
          <cell r="AR14">
            <v>29.89</v>
          </cell>
          <cell r="AS14">
            <v>40.25</v>
          </cell>
          <cell r="AT14">
            <v>50.45</v>
          </cell>
          <cell r="AU14">
            <v>36.14</v>
          </cell>
          <cell r="AV14">
            <v>33.6</v>
          </cell>
          <cell r="AW14">
            <v>43.55</v>
          </cell>
          <cell r="AX14">
            <v>29.75</v>
          </cell>
        </row>
        <row r="15">
          <cell r="C15">
            <v>52.2</v>
          </cell>
          <cell r="D15">
            <v>52.93</v>
          </cell>
          <cell r="E15">
            <v>35.93</v>
          </cell>
          <cell r="F15">
            <v>45.79</v>
          </cell>
          <cell r="G15">
            <v>28.48</v>
          </cell>
          <cell r="H15">
            <v>54.04</v>
          </cell>
          <cell r="I15">
            <v>24.62</v>
          </cell>
          <cell r="J15">
            <v>48.37</v>
          </cell>
          <cell r="K15">
            <v>27.89</v>
          </cell>
          <cell r="L15">
            <v>59.8</v>
          </cell>
          <cell r="M15">
            <v>59.32</v>
          </cell>
          <cell r="N15">
            <v>70.73</v>
          </cell>
          <cell r="O15">
            <v>71.12</v>
          </cell>
          <cell r="P15">
            <v>48.45</v>
          </cell>
          <cell r="Q15">
            <v>37.770000000000003</v>
          </cell>
          <cell r="R15">
            <v>23.14</v>
          </cell>
          <cell r="S15">
            <v>66.86</v>
          </cell>
          <cell r="T15">
            <v>30.25</v>
          </cell>
          <cell r="U15">
            <v>38.01</v>
          </cell>
          <cell r="V15">
            <v>24.15</v>
          </cell>
          <cell r="W15">
            <v>26.48</v>
          </cell>
          <cell r="X15">
            <v>52.72</v>
          </cell>
          <cell r="Y15">
            <v>63.07</v>
          </cell>
          <cell r="Z15">
            <v>91.55</v>
          </cell>
          <cell r="AA15">
            <v>58.07</v>
          </cell>
          <cell r="AB15">
            <v>86.82</v>
          </cell>
          <cell r="AC15">
            <v>43.66</v>
          </cell>
          <cell r="AD15">
            <v>42.24</v>
          </cell>
          <cell r="AE15">
            <v>23.75</v>
          </cell>
          <cell r="AF15">
            <v>37.51</v>
          </cell>
          <cell r="AG15">
            <v>29.24</v>
          </cell>
          <cell r="AH15">
            <v>20.28</v>
          </cell>
          <cell r="AI15">
            <v>45.08</v>
          </cell>
          <cell r="AJ15">
            <v>57.57</v>
          </cell>
          <cell r="AK15">
            <v>23.79</v>
          </cell>
          <cell r="AL15">
            <v>30.45</v>
          </cell>
          <cell r="AM15">
            <v>31.66</v>
          </cell>
          <cell r="AN15">
            <v>33.71</v>
          </cell>
          <cell r="AO15">
            <v>51.31</v>
          </cell>
          <cell r="AP15">
            <v>87.66</v>
          </cell>
          <cell r="AQ15">
            <v>43.77</v>
          </cell>
          <cell r="AR15">
            <v>30.19</v>
          </cell>
          <cell r="AS15">
            <v>40.229999999999997</v>
          </cell>
          <cell r="AT15">
            <v>50.56</v>
          </cell>
          <cell r="AU15">
            <v>36.35</v>
          </cell>
          <cell r="AV15">
            <v>33.58</v>
          </cell>
          <cell r="AW15">
            <v>43.47</v>
          </cell>
          <cell r="AX15">
            <v>29.82</v>
          </cell>
        </row>
        <row r="16">
          <cell r="C16">
            <v>52.69</v>
          </cell>
          <cell r="D16">
            <v>53.24</v>
          </cell>
          <cell r="E16">
            <v>36.42</v>
          </cell>
          <cell r="F16">
            <v>46.39</v>
          </cell>
          <cell r="G16">
            <v>29.01</v>
          </cell>
          <cell r="H16">
            <v>54.61</v>
          </cell>
          <cell r="I16">
            <v>24.58</v>
          </cell>
          <cell r="J16">
            <v>48.75</v>
          </cell>
          <cell r="K16">
            <v>28.14</v>
          </cell>
          <cell r="L16">
            <v>60.03</v>
          </cell>
          <cell r="M16">
            <v>59.6</v>
          </cell>
          <cell r="N16">
            <v>71.05</v>
          </cell>
          <cell r="O16">
            <v>71.37</v>
          </cell>
          <cell r="P16">
            <v>48.75</v>
          </cell>
          <cell r="Q16">
            <v>37.92</v>
          </cell>
          <cell r="R16">
            <v>23.22</v>
          </cell>
          <cell r="S16">
            <v>67.53</v>
          </cell>
          <cell r="T16">
            <v>30.63</v>
          </cell>
          <cell r="U16">
            <v>37.04</v>
          </cell>
          <cell r="V16">
            <v>24.43</v>
          </cell>
          <cell r="W16">
            <v>26.66</v>
          </cell>
          <cell r="X16">
            <v>53.08</v>
          </cell>
          <cell r="Y16">
            <v>63.01</v>
          </cell>
          <cell r="Z16">
            <v>91.95</v>
          </cell>
          <cell r="AA16">
            <v>58.7</v>
          </cell>
          <cell r="AB16">
            <v>87.08</v>
          </cell>
          <cell r="AC16">
            <v>44.26</v>
          </cell>
          <cell r="AD16">
            <v>42.54</v>
          </cell>
          <cell r="AE16">
            <v>23.76</v>
          </cell>
          <cell r="AF16">
            <v>37.85</v>
          </cell>
          <cell r="AG16">
            <v>31.2</v>
          </cell>
          <cell r="AH16">
            <v>20.52</v>
          </cell>
          <cell r="AI16">
            <v>45.56</v>
          </cell>
          <cell r="AJ16">
            <v>58.36</v>
          </cell>
          <cell r="AK16">
            <v>24.04</v>
          </cell>
          <cell r="AL16">
            <v>31.05</v>
          </cell>
          <cell r="AM16">
            <v>32.01</v>
          </cell>
          <cell r="AN16">
            <v>34.15</v>
          </cell>
          <cell r="AO16">
            <v>51.95</v>
          </cell>
          <cell r="AP16">
            <v>87.45</v>
          </cell>
          <cell r="AQ16">
            <v>44.07</v>
          </cell>
          <cell r="AR16">
            <v>30.54</v>
          </cell>
          <cell r="AS16">
            <v>40.71</v>
          </cell>
          <cell r="AT16">
            <v>51.06</v>
          </cell>
          <cell r="AU16">
            <v>36.65</v>
          </cell>
          <cell r="AV16">
            <v>33.880000000000003</v>
          </cell>
          <cell r="AW16">
            <v>43.67</v>
          </cell>
          <cell r="AX16">
            <v>30.07</v>
          </cell>
        </row>
        <row r="17">
          <cell r="C17">
            <v>53.16</v>
          </cell>
          <cell r="D17">
            <v>53.54</v>
          </cell>
          <cell r="E17">
            <v>36.67</v>
          </cell>
          <cell r="F17">
            <v>46.58</v>
          </cell>
          <cell r="G17">
            <v>29.15</v>
          </cell>
          <cell r="H17">
            <v>54.8</v>
          </cell>
          <cell r="I17">
            <v>25.11</v>
          </cell>
          <cell r="J17">
            <v>48.86</v>
          </cell>
          <cell r="K17">
            <v>28.52</v>
          </cell>
          <cell r="L17">
            <v>60.37</v>
          </cell>
          <cell r="M17">
            <v>59.43</v>
          </cell>
          <cell r="N17">
            <v>71.64</v>
          </cell>
          <cell r="O17">
            <v>71.75</v>
          </cell>
          <cell r="P17">
            <v>49.37</v>
          </cell>
          <cell r="Q17">
            <v>37.880000000000003</v>
          </cell>
          <cell r="R17">
            <v>23.24</v>
          </cell>
          <cell r="S17">
            <v>68.19</v>
          </cell>
          <cell r="T17">
            <v>30.62</v>
          </cell>
          <cell r="U17">
            <v>38.130000000000003</v>
          </cell>
          <cell r="V17">
            <v>24.6</v>
          </cell>
          <cell r="W17">
            <v>26.96</v>
          </cell>
          <cell r="X17">
            <v>52.8</v>
          </cell>
          <cell r="Y17">
            <v>63.55</v>
          </cell>
          <cell r="Z17">
            <v>92.83</v>
          </cell>
          <cell r="AA17">
            <v>59</v>
          </cell>
          <cell r="AB17">
            <v>87.94</v>
          </cell>
          <cell r="AC17">
            <v>44.69</v>
          </cell>
          <cell r="AD17">
            <v>42.91</v>
          </cell>
          <cell r="AE17">
            <v>23.73</v>
          </cell>
          <cell r="AF17">
            <v>38.36</v>
          </cell>
          <cell r="AG17">
            <v>31.21</v>
          </cell>
          <cell r="AH17">
            <v>20.61</v>
          </cell>
          <cell r="AI17">
            <v>46.18</v>
          </cell>
          <cell r="AJ17">
            <v>59.05</v>
          </cell>
          <cell r="AK17">
            <v>24.29</v>
          </cell>
          <cell r="AL17">
            <v>31.71</v>
          </cell>
          <cell r="AM17">
            <v>31.93</v>
          </cell>
          <cell r="AN17">
            <v>34.53</v>
          </cell>
          <cell r="AO17">
            <v>52.22</v>
          </cell>
          <cell r="AP17">
            <v>88.6</v>
          </cell>
          <cell r="AQ17">
            <v>44.34</v>
          </cell>
          <cell r="AR17">
            <v>30.24</v>
          </cell>
          <cell r="AS17">
            <v>40.94</v>
          </cell>
          <cell r="AT17">
            <v>51.71</v>
          </cell>
          <cell r="AU17">
            <v>37.22</v>
          </cell>
          <cell r="AV17">
            <v>34.119999999999997</v>
          </cell>
          <cell r="AW17">
            <v>43.99</v>
          </cell>
          <cell r="AX17">
            <v>30.36</v>
          </cell>
        </row>
        <row r="18">
          <cell r="C18">
            <v>53.34</v>
          </cell>
          <cell r="D18">
            <v>53.74</v>
          </cell>
          <cell r="E18">
            <v>36.299999999999997</v>
          </cell>
          <cell r="F18">
            <v>46.55</v>
          </cell>
          <cell r="G18">
            <v>29.15</v>
          </cell>
          <cell r="H18">
            <v>54.82</v>
          </cell>
          <cell r="I18">
            <v>25.16</v>
          </cell>
          <cell r="J18">
            <v>49.4</v>
          </cell>
          <cell r="K18">
            <v>28.46</v>
          </cell>
          <cell r="L18">
            <v>60.33</v>
          </cell>
          <cell r="M18">
            <v>59.44</v>
          </cell>
          <cell r="N18">
            <v>71.59</v>
          </cell>
          <cell r="O18">
            <v>71.510000000000005</v>
          </cell>
          <cell r="P18">
            <v>49.9</v>
          </cell>
          <cell r="Q18">
            <v>38.130000000000003</v>
          </cell>
          <cell r="R18">
            <v>23.26</v>
          </cell>
          <cell r="S18">
            <v>67.89</v>
          </cell>
          <cell r="T18">
            <v>30.8</v>
          </cell>
          <cell r="U18">
            <v>38.25</v>
          </cell>
          <cell r="V18">
            <v>24.54</v>
          </cell>
          <cell r="W18">
            <v>27.11</v>
          </cell>
          <cell r="X18">
            <v>52.87</v>
          </cell>
          <cell r="Y18">
            <v>63.34</v>
          </cell>
          <cell r="Z18">
            <v>92.39</v>
          </cell>
          <cell r="AA18">
            <v>59.26</v>
          </cell>
          <cell r="AB18">
            <v>88.29</v>
          </cell>
          <cell r="AC18">
            <v>45.05</v>
          </cell>
          <cell r="AD18">
            <v>42.78</v>
          </cell>
          <cell r="AE18">
            <v>23.69</v>
          </cell>
          <cell r="AF18">
            <v>38.33</v>
          </cell>
          <cell r="AG18">
            <v>31.21</v>
          </cell>
          <cell r="AH18">
            <v>20.67</v>
          </cell>
          <cell r="AI18">
            <v>46.31</v>
          </cell>
          <cell r="AJ18">
            <v>59</v>
          </cell>
          <cell r="AK18">
            <v>23.76</v>
          </cell>
          <cell r="AL18">
            <v>31.92</v>
          </cell>
          <cell r="AM18">
            <v>31.98</v>
          </cell>
          <cell r="AN18">
            <v>34.340000000000003</v>
          </cell>
          <cell r="AO18">
            <v>52.34</v>
          </cell>
          <cell r="AP18">
            <v>88.49</v>
          </cell>
          <cell r="AQ18">
            <v>44.35</v>
          </cell>
          <cell r="AR18">
            <v>30.35</v>
          </cell>
          <cell r="AS18">
            <v>41.01</v>
          </cell>
          <cell r="AT18">
            <v>51.46</v>
          </cell>
          <cell r="AU18">
            <v>37.229999999999997</v>
          </cell>
          <cell r="AV18">
            <v>34.03</v>
          </cell>
          <cell r="AW18">
            <v>43.84</v>
          </cell>
          <cell r="AX18">
            <v>30.34</v>
          </cell>
        </row>
        <row r="19">
          <cell r="C19">
            <v>53.62</v>
          </cell>
          <cell r="D19">
            <v>52.97</v>
          </cell>
          <cell r="E19">
            <v>35.81</v>
          </cell>
          <cell r="F19">
            <v>46.35</v>
          </cell>
          <cell r="G19">
            <v>28.78</v>
          </cell>
          <cell r="H19">
            <v>53.05</v>
          </cell>
          <cell r="I19">
            <v>24.82</v>
          </cell>
          <cell r="J19">
            <v>48.51</v>
          </cell>
          <cell r="K19">
            <v>27.99</v>
          </cell>
          <cell r="L19">
            <v>59.9</v>
          </cell>
          <cell r="M19">
            <v>59.31</v>
          </cell>
          <cell r="N19">
            <v>70.7</v>
          </cell>
          <cell r="O19">
            <v>71</v>
          </cell>
          <cell r="P19">
            <v>49.85</v>
          </cell>
          <cell r="Q19">
            <v>37.770000000000003</v>
          </cell>
          <cell r="R19">
            <v>23.18</v>
          </cell>
          <cell r="S19">
            <v>67.5</v>
          </cell>
          <cell r="T19">
            <v>30.59</v>
          </cell>
          <cell r="U19">
            <v>38.07</v>
          </cell>
          <cell r="V19">
            <v>24.19</v>
          </cell>
          <cell r="W19">
            <v>26.66</v>
          </cell>
          <cell r="X19">
            <v>52.77</v>
          </cell>
          <cell r="Y19">
            <v>62.8</v>
          </cell>
          <cell r="Z19">
            <v>91.77</v>
          </cell>
          <cell r="AA19">
            <v>58.71</v>
          </cell>
          <cell r="AB19">
            <v>86.61</v>
          </cell>
          <cell r="AC19">
            <v>44.41</v>
          </cell>
          <cell r="AD19">
            <v>42.2</v>
          </cell>
          <cell r="AE19">
            <v>23.63</v>
          </cell>
          <cell r="AF19">
            <v>37.4</v>
          </cell>
          <cell r="AG19">
            <v>30.59</v>
          </cell>
          <cell r="AH19">
            <v>20.55</v>
          </cell>
          <cell r="AI19">
            <v>45.89</v>
          </cell>
          <cell r="AJ19">
            <v>58.9</v>
          </cell>
          <cell r="AK19">
            <v>23.48</v>
          </cell>
          <cell r="AL19">
            <v>31.7</v>
          </cell>
          <cell r="AM19">
            <v>31.77</v>
          </cell>
          <cell r="AN19">
            <v>33.79</v>
          </cell>
          <cell r="AO19">
            <v>51.91</v>
          </cell>
          <cell r="AP19">
            <v>87.63</v>
          </cell>
          <cell r="AQ19">
            <v>44.84</v>
          </cell>
          <cell r="AR19">
            <v>30.61</v>
          </cell>
          <cell r="AS19">
            <v>40.840000000000003</v>
          </cell>
          <cell r="AT19">
            <v>50.85</v>
          </cell>
          <cell r="AU19">
            <v>37.020000000000003</v>
          </cell>
          <cell r="AV19">
            <v>33.590000000000003</v>
          </cell>
          <cell r="AW19">
            <v>43.48</v>
          </cell>
          <cell r="AX19">
            <v>29.95</v>
          </cell>
        </row>
        <row r="20">
          <cell r="C20">
            <v>53.68</v>
          </cell>
          <cell r="D20">
            <v>52.82</v>
          </cell>
          <cell r="E20">
            <v>36.11</v>
          </cell>
          <cell r="F20">
            <v>46.55</v>
          </cell>
          <cell r="G20">
            <v>28.8</v>
          </cell>
          <cell r="H20">
            <v>52.76</v>
          </cell>
          <cell r="I20">
            <v>24.83</v>
          </cell>
          <cell r="J20">
            <v>48.66</v>
          </cell>
          <cell r="K20">
            <v>28.47</v>
          </cell>
          <cell r="L20">
            <v>60.3</v>
          </cell>
          <cell r="M20">
            <v>59.4</v>
          </cell>
          <cell r="N20">
            <v>71.23</v>
          </cell>
          <cell r="O20">
            <v>71.489999999999995</v>
          </cell>
          <cell r="P20">
            <v>49.93</v>
          </cell>
          <cell r="Q20">
            <v>38.14</v>
          </cell>
          <cell r="R20">
            <v>23.34</v>
          </cell>
          <cell r="S20">
            <v>69.599999999999994</v>
          </cell>
          <cell r="T20">
            <v>31.46</v>
          </cell>
          <cell r="U20">
            <v>39.299999999999997</v>
          </cell>
          <cell r="V20">
            <v>24.27</v>
          </cell>
          <cell r="W20">
            <v>26.87</v>
          </cell>
          <cell r="X20">
            <v>52.85</v>
          </cell>
          <cell r="Y20">
            <v>62.92</v>
          </cell>
          <cell r="Z20">
            <v>92.98</v>
          </cell>
          <cell r="AA20">
            <v>59.36</v>
          </cell>
          <cell r="AB20">
            <v>86.48</v>
          </cell>
          <cell r="AC20">
            <v>44.57</v>
          </cell>
          <cell r="AD20">
            <v>42.4</v>
          </cell>
          <cell r="AE20">
            <v>23.64</v>
          </cell>
          <cell r="AF20">
            <v>37.47</v>
          </cell>
          <cell r="AG20">
            <v>31.05</v>
          </cell>
          <cell r="AH20">
            <v>20.75</v>
          </cell>
          <cell r="AI20">
            <v>46.3</v>
          </cell>
          <cell r="AJ20">
            <v>59.26</v>
          </cell>
          <cell r="AK20">
            <v>23.76</v>
          </cell>
          <cell r="AL20">
            <v>31.86</v>
          </cell>
          <cell r="AM20">
            <v>31.73</v>
          </cell>
          <cell r="AN20">
            <v>34.24</v>
          </cell>
          <cell r="AO20">
            <v>52.22</v>
          </cell>
          <cell r="AP20">
            <v>87.16</v>
          </cell>
          <cell r="AQ20">
            <v>45.42</v>
          </cell>
          <cell r="AR20">
            <v>30.82</v>
          </cell>
          <cell r="AS20">
            <v>41.04</v>
          </cell>
          <cell r="AT20">
            <v>51.21</v>
          </cell>
          <cell r="AU20">
            <v>36.700000000000003</v>
          </cell>
          <cell r="AV20">
            <v>33.79</v>
          </cell>
          <cell r="AW20">
            <v>43.66</v>
          </cell>
          <cell r="AX20">
            <v>30.18</v>
          </cell>
        </row>
        <row r="21">
          <cell r="C21">
            <v>53.46</v>
          </cell>
          <cell r="D21">
            <v>52.8</v>
          </cell>
          <cell r="E21">
            <v>36.11</v>
          </cell>
          <cell r="F21">
            <v>46.7</v>
          </cell>
          <cell r="G21">
            <v>28.81</v>
          </cell>
          <cell r="H21">
            <v>52.52</v>
          </cell>
          <cell r="I21">
            <v>24.67</v>
          </cell>
          <cell r="J21">
            <v>48.73</v>
          </cell>
          <cell r="K21">
            <v>28.28</v>
          </cell>
          <cell r="L21">
            <v>60.27</v>
          </cell>
          <cell r="M21">
            <v>59.36</v>
          </cell>
          <cell r="N21">
            <v>70.599999999999994</v>
          </cell>
          <cell r="O21">
            <v>71.22</v>
          </cell>
          <cell r="P21">
            <v>49.78</v>
          </cell>
          <cell r="Q21">
            <v>38.4</v>
          </cell>
          <cell r="R21">
            <v>23.42</v>
          </cell>
          <cell r="S21">
            <v>70.53</v>
          </cell>
          <cell r="T21">
            <v>31.69</v>
          </cell>
          <cell r="U21">
            <v>39.18</v>
          </cell>
          <cell r="V21">
            <v>24.23</v>
          </cell>
          <cell r="W21">
            <v>26.81</v>
          </cell>
          <cell r="X21">
            <v>52.67</v>
          </cell>
          <cell r="Y21">
            <v>62.79</v>
          </cell>
          <cell r="Z21">
            <v>92.55</v>
          </cell>
          <cell r="AA21">
            <v>59.11</v>
          </cell>
          <cell r="AB21">
            <v>84.79</v>
          </cell>
          <cell r="AC21">
            <v>44.04</v>
          </cell>
          <cell r="AD21">
            <v>42.37</v>
          </cell>
          <cell r="AE21">
            <v>23.59</v>
          </cell>
          <cell r="AF21">
            <v>37.479999999999997</v>
          </cell>
          <cell r="AG21">
            <v>31.19</v>
          </cell>
          <cell r="AH21">
            <v>20.54</v>
          </cell>
          <cell r="AI21">
            <v>46.24</v>
          </cell>
          <cell r="AJ21">
            <v>59.61</v>
          </cell>
          <cell r="AK21">
            <v>23.64</v>
          </cell>
          <cell r="AL21">
            <v>31.64</v>
          </cell>
          <cell r="AM21">
            <v>31.69</v>
          </cell>
          <cell r="AN21">
            <v>34.25</v>
          </cell>
          <cell r="AO21">
            <v>52.13</v>
          </cell>
          <cell r="AP21">
            <v>87.08</v>
          </cell>
          <cell r="AQ21">
            <v>45.4</v>
          </cell>
          <cell r="AR21">
            <v>31.14</v>
          </cell>
          <cell r="AS21">
            <v>41.07</v>
          </cell>
          <cell r="AT21">
            <v>50.93</v>
          </cell>
          <cell r="AU21">
            <v>36.51</v>
          </cell>
          <cell r="AV21">
            <v>33.65</v>
          </cell>
          <cell r="AW21">
            <v>43.31</v>
          </cell>
          <cell r="AX21">
            <v>29.87</v>
          </cell>
        </row>
        <row r="22">
          <cell r="C22">
            <v>53.1</v>
          </cell>
          <cell r="D22">
            <v>53.64</v>
          </cell>
          <cell r="E22">
            <v>35.950000000000003</v>
          </cell>
          <cell r="F22">
            <v>46.47</v>
          </cell>
          <cell r="G22">
            <v>28.82</v>
          </cell>
          <cell r="H22">
            <v>52.71</v>
          </cell>
          <cell r="I22">
            <v>24.82</v>
          </cell>
          <cell r="J22">
            <v>48.85</v>
          </cell>
          <cell r="K22">
            <v>28.2</v>
          </cell>
          <cell r="L22">
            <v>59.93</v>
          </cell>
          <cell r="M22">
            <v>59.52</v>
          </cell>
          <cell r="N22">
            <v>70.150000000000006</v>
          </cell>
          <cell r="O22">
            <v>70.790000000000006</v>
          </cell>
          <cell r="P22">
            <v>49.09</v>
          </cell>
          <cell r="Q22">
            <v>38.51</v>
          </cell>
          <cell r="R22">
            <v>23.72</v>
          </cell>
          <cell r="S22">
            <v>70.13</v>
          </cell>
          <cell r="T22">
            <v>31.65</v>
          </cell>
          <cell r="U22">
            <v>38.909999999999997</v>
          </cell>
          <cell r="V22">
            <v>24.1</v>
          </cell>
          <cell r="W22">
            <v>26.77</v>
          </cell>
          <cell r="X22">
            <v>52.52</v>
          </cell>
          <cell r="Y22">
            <v>62.81</v>
          </cell>
          <cell r="Z22">
            <v>92.43</v>
          </cell>
          <cell r="AA22">
            <v>59.31</v>
          </cell>
          <cell r="AB22">
            <v>83.95</v>
          </cell>
          <cell r="AC22">
            <v>44.23</v>
          </cell>
          <cell r="AD22">
            <v>42.05</v>
          </cell>
          <cell r="AE22">
            <v>23.61</v>
          </cell>
          <cell r="AF22">
            <v>37.58</v>
          </cell>
          <cell r="AG22">
            <v>31.51</v>
          </cell>
          <cell r="AH22">
            <v>20.420000000000002</v>
          </cell>
          <cell r="AI22">
            <v>46.32</v>
          </cell>
          <cell r="AJ22">
            <v>59.67</v>
          </cell>
          <cell r="AK22">
            <v>23.66</v>
          </cell>
          <cell r="AL22">
            <v>31.76</v>
          </cell>
          <cell r="AM22">
            <v>31.33</v>
          </cell>
          <cell r="AN22">
            <v>34.32</v>
          </cell>
          <cell r="AO22">
            <v>52.15</v>
          </cell>
          <cell r="AP22">
            <v>87.24</v>
          </cell>
          <cell r="AQ22">
            <v>45.34</v>
          </cell>
          <cell r="AR22">
            <v>30.57</v>
          </cell>
          <cell r="AS22">
            <v>40.729999999999997</v>
          </cell>
          <cell r="AT22">
            <v>50.95</v>
          </cell>
          <cell r="AU22">
            <v>36.47</v>
          </cell>
          <cell r="AV22">
            <v>33.68</v>
          </cell>
          <cell r="AW22">
            <v>43.58</v>
          </cell>
          <cell r="AX22">
            <v>29.75</v>
          </cell>
        </row>
        <row r="23">
          <cell r="C23">
            <v>53.13</v>
          </cell>
          <cell r="D23">
            <v>53.53</v>
          </cell>
          <cell r="E23">
            <v>35.72</v>
          </cell>
          <cell r="F23">
            <v>45.81</v>
          </cell>
          <cell r="G23">
            <v>28.78</v>
          </cell>
          <cell r="H23">
            <v>52.51</v>
          </cell>
          <cell r="I23">
            <v>24.71</v>
          </cell>
          <cell r="J23">
            <v>48.95</v>
          </cell>
          <cell r="K23">
            <v>28.21</v>
          </cell>
          <cell r="L23">
            <v>59.42</v>
          </cell>
          <cell r="M23">
            <v>59.36</v>
          </cell>
          <cell r="N23">
            <v>70.02</v>
          </cell>
          <cell r="O23">
            <v>70.599999999999994</v>
          </cell>
          <cell r="P23">
            <v>48.7</v>
          </cell>
          <cell r="Q23">
            <v>38.729999999999997</v>
          </cell>
          <cell r="R23">
            <v>23.93</v>
          </cell>
          <cell r="S23">
            <v>70.09</v>
          </cell>
          <cell r="T23">
            <v>31.51</v>
          </cell>
          <cell r="U23">
            <v>38.26</v>
          </cell>
          <cell r="V23">
            <v>24.19</v>
          </cell>
          <cell r="W23">
            <v>26.81</v>
          </cell>
          <cell r="X23">
            <v>52.63</v>
          </cell>
          <cell r="Y23">
            <v>62.64</v>
          </cell>
          <cell r="Z23">
            <v>93.4</v>
          </cell>
          <cell r="AA23">
            <v>59.8</v>
          </cell>
          <cell r="AB23">
            <v>84.08</v>
          </cell>
          <cell r="AC23">
            <v>44.37</v>
          </cell>
          <cell r="AD23">
            <v>41.99</v>
          </cell>
          <cell r="AE23">
            <v>23.61</v>
          </cell>
          <cell r="AF23">
            <v>37.82</v>
          </cell>
          <cell r="AG23">
            <v>31.63</v>
          </cell>
          <cell r="AH23">
            <v>20.309999999999999</v>
          </cell>
          <cell r="AI23">
            <v>45.61</v>
          </cell>
          <cell r="AJ23">
            <v>59.5</v>
          </cell>
          <cell r="AK23">
            <v>23.58</v>
          </cell>
          <cell r="AL23">
            <v>31.74</v>
          </cell>
          <cell r="AM23">
            <v>31.26</v>
          </cell>
          <cell r="AN23">
            <v>34.1</v>
          </cell>
          <cell r="AO23">
            <v>52.27</v>
          </cell>
          <cell r="AP23">
            <v>87.11</v>
          </cell>
          <cell r="AQ23">
            <v>45.14</v>
          </cell>
          <cell r="AR23">
            <v>30.41</v>
          </cell>
          <cell r="AS23">
            <v>40.65</v>
          </cell>
          <cell r="AT23">
            <v>50.99</v>
          </cell>
          <cell r="AU23">
            <v>36.36</v>
          </cell>
          <cell r="AV23">
            <v>33.64</v>
          </cell>
          <cell r="AW23">
            <v>43.42</v>
          </cell>
          <cell r="AX23">
            <v>29.8</v>
          </cell>
        </row>
        <row r="24">
          <cell r="C24">
            <v>52.4</v>
          </cell>
          <cell r="D24">
            <v>53.19</v>
          </cell>
          <cell r="E24">
            <v>35.58</v>
          </cell>
          <cell r="F24">
            <v>46.38</v>
          </cell>
          <cell r="G24">
            <v>28.44</v>
          </cell>
          <cell r="H24">
            <v>51.7</v>
          </cell>
          <cell r="I24">
            <v>24.45</v>
          </cell>
          <cell r="J24">
            <v>48.43</v>
          </cell>
          <cell r="K24">
            <v>27.98</v>
          </cell>
          <cell r="L24">
            <v>59.63</v>
          </cell>
          <cell r="M24">
            <v>58.85</v>
          </cell>
          <cell r="N24">
            <v>69.650000000000006</v>
          </cell>
          <cell r="O24">
            <v>70.5</v>
          </cell>
          <cell r="P24">
            <v>49.25</v>
          </cell>
          <cell r="Q24">
            <v>38.159999999999997</v>
          </cell>
          <cell r="R24">
            <v>24.05</v>
          </cell>
          <cell r="S24">
            <v>70.42</v>
          </cell>
          <cell r="T24">
            <v>31.18</v>
          </cell>
          <cell r="U24">
            <v>38.24</v>
          </cell>
          <cell r="V24">
            <v>24.17</v>
          </cell>
          <cell r="W24">
            <v>26.57</v>
          </cell>
          <cell r="X24">
            <v>52.08</v>
          </cell>
          <cell r="Y24">
            <v>62.09</v>
          </cell>
          <cell r="Z24">
            <v>93.79</v>
          </cell>
          <cell r="AA24">
            <v>59.09</v>
          </cell>
          <cell r="AB24">
            <v>83.76</v>
          </cell>
          <cell r="AC24">
            <v>44.17</v>
          </cell>
          <cell r="AD24">
            <v>42.3</v>
          </cell>
          <cell r="AE24">
            <v>23.62</v>
          </cell>
          <cell r="AF24">
            <v>36.92</v>
          </cell>
          <cell r="AG24">
            <v>30.93</v>
          </cell>
          <cell r="AH24">
            <v>20.12</v>
          </cell>
          <cell r="AI24">
            <v>45.14</v>
          </cell>
          <cell r="AJ24">
            <v>58.8</v>
          </cell>
          <cell r="AK24">
            <v>23.34</v>
          </cell>
          <cell r="AL24">
            <v>31.49</v>
          </cell>
          <cell r="AM24">
            <v>31.16</v>
          </cell>
          <cell r="AN24">
            <v>33.82</v>
          </cell>
          <cell r="AO24">
            <v>51.87</v>
          </cell>
          <cell r="AP24">
            <v>85.96</v>
          </cell>
          <cell r="AQ24">
            <v>45.04</v>
          </cell>
          <cell r="AR24">
            <v>30.08</v>
          </cell>
          <cell r="AS24">
            <v>40.369999999999997</v>
          </cell>
          <cell r="AT24">
            <v>50.79</v>
          </cell>
          <cell r="AU24">
            <v>35.93</v>
          </cell>
          <cell r="AV24">
            <v>33.46</v>
          </cell>
          <cell r="AW24">
            <v>43.01</v>
          </cell>
          <cell r="AX24">
            <v>29.68</v>
          </cell>
        </row>
        <row r="25">
          <cell r="C25">
            <v>53.42</v>
          </cell>
          <cell r="D25">
            <v>53.77</v>
          </cell>
          <cell r="E25">
            <v>35.81</v>
          </cell>
          <cell r="F25">
            <v>47.1</v>
          </cell>
          <cell r="G25">
            <v>28.89</v>
          </cell>
          <cell r="H25">
            <v>52.65</v>
          </cell>
          <cell r="I25">
            <v>24.78</v>
          </cell>
          <cell r="J25">
            <v>49.08</v>
          </cell>
          <cell r="K25">
            <v>28.39</v>
          </cell>
          <cell r="L25">
            <v>60.4</v>
          </cell>
          <cell r="M25">
            <v>59.86</v>
          </cell>
          <cell r="N25">
            <v>70.84</v>
          </cell>
          <cell r="O25">
            <v>71.31</v>
          </cell>
          <cell r="P25">
            <v>49.7</v>
          </cell>
          <cell r="Q25">
            <v>38.85</v>
          </cell>
          <cell r="R25">
            <v>24.16</v>
          </cell>
          <cell r="S25">
            <v>72.33</v>
          </cell>
          <cell r="T25">
            <v>32.1</v>
          </cell>
          <cell r="U25">
            <v>39.17</v>
          </cell>
          <cell r="V25">
            <v>24.53</v>
          </cell>
          <cell r="W25">
            <v>27</v>
          </cell>
          <cell r="X25">
            <v>52.93</v>
          </cell>
          <cell r="Y25">
            <v>62.92</v>
          </cell>
          <cell r="Z25">
            <v>95.73</v>
          </cell>
          <cell r="AA25">
            <v>59.78</v>
          </cell>
          <cell r="AB25">
            <v>84.8</v>
          </cell>
          <cell r="AC25">
            <v>44.92</v>
          </cell>
          <cell r="AD25">
            <v>43.21</v>
          </cell>
          <cell r="AE25">
            <v>23.65</v>
          </cell>
          <cell r="AF25">
            <v>37.32</v>
          </cell>
          <cell r="AG25">
            <v>31.64</v>
          </cell>
          <cell r="AH25">
            <v>20.48</v>
          </cell>
          <cell r="AI25">
            <v>45.52</v>
          </cell>
          <cell r="AJ25">
            <v>59.97</v>
          </cell>
          <cell r="AK25">
            <v>23.94</v>
          </cell>
          <cell r="AL25">
            <v>32.24</v>
          </cell>
          <cell r="AM25">
            <v>31.61</v>
          </cell>
          <cell r="AN25">
            <v>34.47</v>
          </cell>
          <cell r="AO25">
            <v>52.78</v>
          </cell>
          <cell r="AP25">
            <v>86.85</v>
          </cell>
          <cell r="AQ25">
            <v>45.62</v>
          </cell>
          <cell r="AR25">
            <v>29.96</v>
          </cell>
          <cell r="AS25">
            <v>41.24</v>
          </cell>
          <cell r="AT25">
            <v>51.63</v>
          </cell>
          <cell r="AU25">
            <v>36.770000000000003</v>
          </cell>
          <cell r="AV25">
            <v>33.81</v>
          </cell>
          <cell r="AW25">
            <v>43.64</v>
          </cell>
          <cell r="AX25">
            <v>30.12</v>
          </cell>
        </row>
        <row r="26">
          <cell r="C26">
            <v>53.39</v>
          </cell>
          <cell r="D26">
            <v>53.69</v>
          </cell>
          <cell r="E26">
            <v>35.97</v>
          </cell>
          <cell r="F26">
            <v>47.09</v>
          </cell>
          <cell r="G26">
            <v>28.88</v>
          </cell>
          <cell r="H26">
            <v>52.85</v>
          </cell>
          <cell r="I26">
            <v>24.58</v>
          </cell>
          <cell r="J26">
            <v>48.99</v>
          </cell>
          <cell r="K26">
            <v>28.36</v>
          </cell>
          <cell r="L26">
            <v>60.13</v>
          </cell>
          <cell r="M26">
            <v>59.79</v>
          </cell>
          <cell r="N26">
            <v>70.48</v>
          </cell>
          <cell r="O26">
            <v>70.77</v>
          </cell>
          <cell r="P26">
            <v>49.72</v>
          </cell>
          <cell r="Q26">
            <v>38.86</v>
          </cell>
          <cell r="R26">
            <v>24.04</v>
          </cell>
          <cell r="S26">
            <v>72.349999999999994</v>
          </cell>
          <cell r="T26">
            <v>32.31</v>
          </cell>
          <cell r="U26">
            <v>39.18</v>
          </cell>
          <cell r="V26">
            <v>24.53</v>
          </cell>
          <cell r="W26">
            <v>26.96</v>
          </cell>
          <cell r="X26">
            <v>52.7</v>
          </cell>
          <cell r="Y26">
            <v>62.31</v>
          </cell>
          <cell r="Z26">
            <v>95.29</v>
          </cell>
          <cell r="AA26">
            <v>60.07</v>
          </cell>
          <cell r="AB26">
            <v>84.88</v>
          </cell>
          <cell r="AC26">
            <v>44.68</v>
          </cell>
          <cell r="AD26">
            <v>43.24</v>
          </cell>
          <cell r="AE26">
            <v>23.68</v>
          </cell>
          <cell r="AF26">
            <v>37.049999999999997</v>
          </cell>
          <cell r="AG26">
            <v>31.66</v>
          </cell>
          <cell r="AH26">
            <v>20.32</v>
          </cell>
          <cell r="AI26">
            <v>45.12</v>
          </cell>
          <cell r="AJ26">
            <v>59.97</v>
          </cell>
          <cell r="AK26">
            <v>23.84</v>
          </cell>
          <cell r="AL26">
            <v>32.299999999999997</v>
          </cell>
          <cell r="AM26">
            <v>31.54</v>
          </cell>
          <cell r="AN26">
            <v>34.19</v>
          </cell>
          <cell r="AO26">
            <v>52.5</v>
          </cell>
          <cell r="AP26">
            <v>86.13</v>
          </cell>
          <cell r="AQ26">
            <v>45.51</v>
          </cell>
          <cell r="AR26">
            <v>29.67</v>
          </cell>
          <cell r="AS26">
            <v>41.23</v>
          </cell>
          <cell r="AT26">
            <v>51.5</v>
          </cell>
          <cell r="AU26">
            <v>36.4</v>
          </cell>
          <cell r="AV26">
            <v>33.71</v>
          </cell>
          <cell r="AW26">
            <v>43.43</v>
          </cell>
          <cell r="AX26">
            <v>30.06</v>
          </cell>
        </row>
        <row r="27">
          <cell r="C27">
            <v>53.67</v>
          </cell>
          <cell r="D27">
            <v>53.94</v>
          </cell>
          <cell r="E27">
            <v>36.1</v>
          </cell>
          <cell r="F27">
            <v>47.14</v>
          </cell>
          <cell r="G27">
            <v>28.8</v>
          </cell>
          <cell r="H27">
            <v>53.04</v>
          </cell>
          <cell r="I27">
            <v>24.64</v>
          </cell>
          <cell r="J27">
            <v>48.89</v>
          </cell>
          <cell r="K27">
            <v>28.48</v>
          </cell>
          <cell r="L27">
            <v>60.48</v>
          </cell>
          <cell r="M27">
            <v>59.68</v>
          </cell>
          <cell r="N27">
            <v>70.27</v>
          </cell>
          <cell r="O27">
            <v>70.88</v>
          </cell>
          <cell r="P27">
            <v>49.71</v>
          </cell>
          <cell r="Q27">
            <v>38.96</v>
          </cell>
          <cell r="R27">
            <v>24.02</v>
          </cell>
          <cell r="S27">
            <v>71.91</v>
          </cell>
          <cell r="T27">
            <v>32.04</v>
          </cell>
          <cell r="U27">
            <v>38.92</v>
          </cell>
          <cell r="V27">
            <v>24.5</v>
          </cell>
          <cell r="W27">
            <v>26.87</v>
          </cell>
          <cell r="X27">
            <v>52.57</v>
          </cell>
          <cell r="Y27">
            <v>62.41</v>
          </cell>
          <cell r="Z27">
            <v>94.61</v>
          </cell>
          <cell r="AA27">
            <v>60.3</v>
          </cell>
          <cell r="AB27">
            <v>84.96</v>
          </cell>
          <cell r="AC27">
            <v>44.83</v>
          </cell>
          <cell r="AD27">
            <v>43.25</v>
          </cell>
          <cell r="AE27">
            <v>23.69</v>
          </cell>
          <cell r="AF27">
            <v>36.5</v>
          </cell>
          <cell r="AG27">
            <v>31.7</v>
          </cell>
          <cell r="AH27">
            <v>20.38</v>
          </cell>
          <cell r="AI27">
            <v>45</v>
          </cell>
          <cell r="AJ27">
            <v>59.97</v>
          </cell>
          <cell r="AK27">
            <v>23.96</v>
          </cell>
          <cell r="AL27">
            <v>32.21</v>
          </cell>
          <cell r="AM27">
            <v>31.55</v>
          </cell>
          <cell r="AN27">
            <v>34.22</v>
          </cell>
          <cell r="AO27">
            <v>52.48</v>
          </cell>
          <cell r="AP27">
            <v>86.85</v>
          </cell>
          <cell r="AQ27">
            <v>45.56</v>
          </cell>
          <cell r="AR27">
            <v>30.51</v>
          </cell>
          <cell r="AS27">
            <v>41.25</v>
          </cell>
          <cell r="AT27">
            <v>51.34</v>
          </cell>
          <cell r="AU27">
            <v>36.380000000000003</v>
          </cell>
          <cell r="AV27">
            <v>33.700000000000003</v>
          </cell>
          <cell r="AW27">
            <v>43.27</v>
          </cell>
          <cell r="AX27">
            <v>30.09</v>
          </cell>
        </row>
        <row r="28">
          <cell r="C28">
            <v>53.51</v>
          </cell>
          <cell r="D28">
            <v>53.89</v>
          </cell>
          <cell r="E28">
            <v>36.31</v>
          </cell>
          <cell r="F28">
            <v>47.22</v>
          </cell>
          <cell r="G28">
            <v>28.85</v>
          </cell>
          <cell r="H28">
            <v>53.8</v>
          </cell>
          <cell r="I28">
            <v>24.74</v>
          </cell>
          <cell r="J28">
            <v>48.84</v>
          </cell>
          <cell r="K28">
            <v>28.46</v>
          </cell>
          <cell r="L28">
            <v>60.12</v>
          </cell>
          <cell r="M28">
            <v>60.16</v>
          </cell>
          <cell r="N28">
            <v>70.53</v>
          </cell>
          <cell r="O28">
            <v>71.150000000000006</v>
          </cell>
          <cell r="P28">
            <v>49.5</v>
          </cell>
          <cell r="Q28">
            <v>38.880000000000003</v>
          </cell>
          <cell r="R28">
            <v>23.97</v>
          </cell>
          <cell r="S28">
            <v>71.77</v>
          </cell>
          <cell r="T28">
            <v>31.83</v>
          </cell>
          <cell r="U28">
            <v>39.090000000000003</v>
          </cell>
          <cell r="V28">
            <v>24.52</v>
          </cell>
          <cell r="W28">
            <v>26.82</v>
          </cell>
          <cell r="X28">
            <v>52.25</v>
          </cell>
          <cell r="Y28">
            <v>62.39</v>
          </cell>
          <cell r="Z28">
            <v>95.37</v>
          </cell>
          <cell r="AA28">
            <v>60.3</v>
          </cell>
          <cell r="AB28">
            <v>85.43</v>
          </cell>
          <cell r="AC28">
            <v>44.62</v>
          </cell>
          <cell r="AD28">
            <v>43.09</v>
          </cell>
          <cell r="AE28">
            <v>23.7</v>
          </cell>
          <cell r="AF28">
            <v>36.270000000000003</v>
          </cell>
          <cell r="AG28">
            <v>31.63</v>
          </cell>
          <cell r="AH28">
            <v>20.57</v>
          </cell>
          <cell r="AI28">
            <v>45.52</v>
          </cell>
          <cell r="AJ28">
            <v>59.82</v>
          </cell>
          <cell r="AK28">
            <v>23.62</v>
          </cell>
          <cell r="AL28">
            <v>32.1</v>
          </cell>
          <cell r="AM28">
            <v>31.56</v>
          </cell>
          <cell r="AN28">
            <v>34.159999999999997</v>
          </cell>
          <cell r="AO28">
            <v>52.36</v>
          </cell>
          <cell r="AP28">
            <v>85.95</v>
          </cell>
          <cell r="AQ28">
            <v>45.62</v>
          </cell>
          <cell r="AR28">
            <v>30.41</v>
          </cell>
          <cell r="AS28">
            <v>41.21</v>
          </cell>
          <cell r="AT28">
            <v>51.24</v>
          </cell>
          <cell r="AU28">
            <v>36.56</v>
          </cell>
          <cell r="AV28">
            <v>33.69</v>
          </cell>
          <cell r="AW28">
            <v>43.32</v>
          </cell>
          <cell r="AX28">
            <v>29.99</v>
          </cell>
        </row>
        <row r="29">
          <cell r="C29">
            <v>53.11</v>
          </cell>
          <cell r="D29">
            <v>53.19</v>
          </cell>
          <cell r="E29">
            <v>35.950000000000003</v>
          </cell>
          <cell r="F29">
            <v>47.09</v>
          </cell>
          <cell r="G29">
            <v>28.5</v>
          </cell>
          <cell r="H29">
            <v>53.25</v>
          </cell>
          <cell r="I29">
            <v>24.46</v>
          </cell>
          <cell r="J29">
            <v>48.65</v>
          </cell>
          <cell r="K29">
            <v>28.11</v>
          </cell>
          <cell r="L29">
            <v>59.77</v>
          </cell>
          <cell r="M29">
            <v>59.48</v>
          </cell>
          <cell r="N29">
            <v>69.599999999999994</v>
          </cell>
          <cell r="O29">
            <v>70.709999999999994</v>
          </cell>
          <cell r="P29">
            <v>49.03</v>
          </cell>
          <cell r="Q29">
            <v>38.4</v>
          </cell>
          <cell r="R29">
            <v>23.7</v>
          </cell>
          <cell r="S29">
            <v>70.64</v>
          </cell>
          <cell r="T29">
            <v>31.43</v>
          </cell>
          <cell r="U29">
            <v>38.43</v>
          </cell>
          <cell r="V29">
            <v>24.14</v>
          </cell>
          <cell r="W29">
            <v>26.63</v>
          </cell>
          <cell r="X29">
            <v>51.61</v>
          </cell>
          <cell r="Y29">
            <v>61.57</v>
          </cell>
          <cell r="Z29">
            <v>94.73</v>
          </cell>
          <cell r="AA29">
            <v>59.61</v>
          </cell>
          <cell r="AB29">
            <v>84.81</v>
          </cell>
          <cell r="AC29">
            <v>43.93</v>
          </cell>
          <cell r="AD29">
            <v>42.66</v>
          </cell>
          <cell r="AE29">
            <v>23.71</v>
          </cell>
          <cell r="AF29">
            <v>35.93</v>
          </cell>
          <cell r="AG29">
            <v>31.32</v>
          </cell>
          <cell r="AH29">
            <v>20.37</v>
          </cell>
          <cell r="AI29">
            <v>45.14</v>
          </cell>
          <cell r="AJ29">
            <v>58.96</v>
          </cell>
          <cell r="AK29">
            <v>23.3</v>
          </cell>
          <cell r="AL29">
            <v>31.81</v>
          </cell>
          <cell r="AM29">
            <v>31.08</v>
          </cell>
          <cell r="AN29">
            <v>33.659999999999997</v>
          </cell>
          <cell r="AO29">
            <v>51.62</v>
          </cell>
          <cell r="AP29">
            <v>84.83</v>
          </cell>
          <cell r="AQ29">
            <v>45.26</v>
          </cell>
          <cell r="AR29">
            <v>30.58</v>
          </cell>
          <cell r="AS29">
            <v>40.630000000000003</v>
          </cell>
          <cell r="AT29">
            <v>50.39</v>
          </cell>
          <cell r="AU29">
            <v>36.1</v>
          </cell>
          <cell r="AV29">
            <v>33.299999999999997</v>
          </cell>
          <cell r="AW29">
            <v>42.82</v>
          </cell>
          <cell r="AX29">
            <v>29.73</v>
          </cell>
        </row>
        <row r="30">
          <cell r="C30">
            <v>52.92</v>
          </cell>
          <cell r="D30">
            <v>53.2</v>
          </cell>
          <cell r="E30">
            <v>35.99</v>
          </cell>
          <cell r="F30">
            <v>47.23</v>
          </cell>
          <cell r="G30">
            <v>28.56</v>
          </cell>
          <cell r="H30">
            <v>52.87</v>
          </cell>
          <cell r="I30">
            <v>24.51</v>
          </cell>
          <cell r="J30">
            <v>48.64</v>
          </cell>
          <cell r="K30">
            <v>28.12</v>
          </cell>
          <cell r="L30">
            <v>59.74</v>
          </cell>
          <cell r="M30">
            <v>59.44</v>
          </cell>
          <cell r="N30">
            <v>69.56</v>
          </cell>
          <cell r="O30">
            <v>70.489999999999995</v>
          </cell>
          <cell r="P30">
            <v>49.09</v>
          </cell>
          <cell r="Q30">
            <v>38.36</v>
          </cell>
          <cell r="R30">
            <v>23.66</v>
          </cell>
          <cell r="S30">
            <v>71.02</v>
          </cell>
          <cell r="T30">
            <v>31.47</v>
          </cell>
          <cell r="U30">
            <v>38.33</v>
          </cell>
          <cell r="V30">
            <v>24.06</v>
          </cell>
          <cell r="W30">
            <v>26.56</v>
          </cell>
          <cell r="X30">
            <v>51.68</v>
          </cell>
          <cell r="Y30">
            <v>61.31</v>
          </cell>
          <cell r="Z30">
            <v>95.17</v>
          </cell>
          <cell r="AA30">
            <v>59.32</v>
          </cell>
          <cell r="AB30">
            <v>84.96</v>
          </cell>
          <cell r="AC30">
            <v>43.89</v>
          </cell>
          <cell r="AD30">
            <v>42.26</v>
          </cell>
          <cell r="AE30">
            <v>23.65</v>
          </cell>
          <cell r="AF30">
            <v>35.92</v>
          </cell>
          <cell r="AG30">
            <v>30.93</v>
          </cell>
          <cell r="AH30">
            <v>20.39</v>
          </cell>
          <cell r="AI30">
            <v>46.37</v>
          </cell>
          <cell r="AJ30">
            <v>58.58</v>
          </cell>
          <cell r="AK30">
            <v>23.29</v>
          </cell>
          <cell r="AL30">
            <v>31.94</v>
          </cell>
          <cell r="AM30">
            <v>30.86</v>
          </cell>
          <cell r="AN30">
            <v>33.65</v>
          </cell>
          <cell r="AO30">
            <v>51.76</v>
          </cell>
          <cell r="AP30">
            <v>84.35</v>
          </cell>
          <cell r="AQ30">
            <v>45.25</v>
          </cell>
          <cell r="AR30">
            <v>30.69</v>
          </cell>
          <cell r="AS30">
            <v>40.549999999999997</v>
          </cell>
          <cell r="AT30">
            <v>50.3</v>
          </cell>
          <cell r="AU30">
            <v>36.1</v>
          </cell>
          <cell r="AV30">
            <v>33.090000000000003</v>
          </cell>
          <cell r="AW30">
            <v>42.86</v>
          </cell>
          <cell r="AX30">
            <v>29.79</v>
          </cell>
        </row>
        <row r="31">
          <cell r="C31">
            <v>53.17</v>
          </cell>
          <cell r="D31">
            <v>53.4</v>
          </cell>
          <cell r="E31">
            <v>36.06</v>
          </cell>
          <cell r="F31">
            <v>47.5</v>
          </cell>
          <cell r="G31">
            <v>28.6</v>
          </cell>
          <cell r="H31">
            <v>53.91</v>
          </cell>
          <cell r="I31">
            <v>24.64</v>
          </cell>
          <cell r="J31">
            <v>48.65</v>
          </cell>
          <cell r="K31">
            <v>28.23</v>
          </cell>
          <cell r="L31">
            <v>60.05</v>
          </cell>
          <cell r="M31">
            <v>59.72</v>
          </cell>
          <cell r="N31">
            <v>69.81</v>
          </cell>
          <cell r="O31">
            <v>71.010000000000005</v>
          </cell>
          <cell r="P31">
            <v>49.26</v>
          </cell>
          <cell r="Q31">
            <v>38.44</v>
          </cell>
          <cell r="R31">
            <v>23.71</v>
          </cell>
          <cell r="S31">
            <v>71.599999999999994</v>
          </cell>
          <cell r="T31">
            <v>31.55</v>
          </cell>
          <cell r="U31">
            <v>38.450000000000003</v>
          </cell>
          <cell r="V31">
            <v>24.16</v>
          </cell>
          <cell r="W31">
            <v>26.67</v>
          </cell>
          <cell r="X31">
            <v>51.89</v>
          </cell>
          <cell r="Y31">
            <v>61.4</v>
          </cell>
          <cell r="Z31">
            <v>94.92</v>
          </cell>
          <cell r="AA31">
            <v>59.87</v>
          </cell>
          <cell r="AB31">
            <v>85.44</v>
          </cell>
          <cell r="AC31">
            <v>44.1</v>
          </cell>
          <cell r="AD31">
            <v>42.3</v>
          </cell>
          <cell r="AE31">
            <v>23.67</v>
          </cell>
          <cell r="AF31">
            <v>36.08</v>
          </cell>
          <cell r="AG31">
            <v>30.57</v>
          </cell>
          <cell r="AH31">
            <v>20.43</v>
          </cell>
          <cell r="AI31">
            <v>46.19</v>
          </cell>
          <cell r="AJ31">
            <v>59.05</v>
          </cell>
          <cell r="AK31">
            <v>23.32</v>
          </cell>
          <cell r="AL31">
            <v>32.380000000000003</v>
          </cell>
          <cell r="AM31">
            <v>30.89</v>
          </cell>
          <cell r="AN31">
            <v>33.909999999999997</v>
          </cell>
          <cell r="AO31">
            <v>51.82</v>
          </cell>
          <cell r="AP31">
            <v>85.46</v>
          </cell>
          <cell r="AQ31">
            <v>45.55</v>
          </cell>
          <cell r="AR31">
            <v>30.53</v>
          </cell>
          <cell r="AS31">
            <v>40.840000000000003</v>
          </cell>
          <cell r="AT31">
            <v>49.73</v>
          </cell>
          <cell r="AU31">
            <v>36.200000000000003</v>
          </cell>
          <cell r="AV31">
            <v>33.369999999999997</v>
          </cell>
          <cell r="AW31">
            <v>43.1</v>
          </cell>
          <cell r="AX31">
            <v>29.86</v>
          </cell>
        </row>
        <row r="32">
          <cell r="C32" t="str">
            <v xml:space="preserve">           </v>
          </cell>
          <cell r="D32" t="str">
            <v xml:space="preserve">           </v>
          </cell>
          <cell r="E32" t="str">
            <v xml:space="preserve">           </v>
          </cell>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cell r="AA32" t="str">
            <v xml:space="preserve">           </v>
          </cell>
          <cell r="AB32" t="str">
            <v xml:space="preserve">           </v>
          </cell>
          <cell r="AC32" t="str">
            <v xml:space="preserve">           </v>
          </cell>
          <cell r="AD32" t="str">
            <v xml:space="preserve">           </v>
          </cell>
          <cell r="AE32" t="str">
            <v xml:space="preserve">           </v>
          </cell>
          <cell r="AF32" t="str">
            <v xml:space="preserve">           </v>
          </cell>
          <cell r="AG32" t="str">
            <v xml:space="preserve">           </v>
          </cell>
          <cell r="AH32" t="str">
            <v xml:space="preserve">           </v>
          </cell>
          <cell r="AI32" t="str">
            <v xml:space="preserve">           </v>
          </cell>
          <cell r="AJ32" t="str">
            <v xml:space="preserve">           </v>
          </cell>
          <cell r="AK32" t="str">
            <v xml:space="preserve">           </v>
          </cell>
          <cell r="AL32" t="str">
            <v xml:space="preserve">           </v>
          </cell>
          <cell r="AM32" t="str">
            <v xml:space="preserve">           </v>
          </cell>
          <cell r="AN32" t="str">
            <v xml:space="preserve">           </v>
          </cell>
          <cell r="AO32" t="str">
            <v xml:space="preserve">           </v>
          </cell>
          <cell r="AP32" t="str">
            <v xml:space="preserve">           </v>
          </cell>
          <cell r="AQ32" t="str">
            <v xml:space="preserve">           </v>
          </cell>
          <cell r="AR32" t="str">
            <v xml:space="preserve">           </v>
          </cell>
          <cell r="AS32" t="str">
            <v xml:space="preserve">           </v>
          </cell>
          <cell r="AT32" t="str">
            <v xml:space="preserve">           </v>
          </cell>
          <cell r="AU32" t="str">
            <v xml:space="preserve">           </v>
          </cell>
          <cell r="AV32" t="str">
            <v xml:space="preserve">           </v>
          </cell>
          <cell r="AW32" t="str">
            <v xml:space="preserve">           </v>
          </cell>
          <cell r="AX32" t="str">
            <v xml:space="preserve">           </v>
          </cell>
        </row>
        <row r="33">
          <cell r="C33">
            <v>51.640000000000008</v>
          </cell>
          <cell r="D33">
            <v>52.622666666666682</v>
          </cell>
          <cell r="E33">
            <v>35.339666666666673</v>
          </cell>
          <cell r="F33">
            <v>45.470333333333329</v>
          </cell>
          <cell r="G33">
            <v>28.297666666666665</v>
          </cell>
          <cell r="H33">
            <v>52.440333333333335</v>
          </cell>
          <cell r="I33">
            <v>24.229333333333336</v>
          </cell>
          <cell r="J33">
            <v>47.986000000000011</v>
          </cell>
          <cell r="K33">
            <v>27.840666666666667</v>
          </cell>
          <cell r="L33">
            <v>59.108333333333341</v>
          </cell>
          <cell r="M33">
            <v>59.196999999999996</v>
          </cell>
          <cell r="N33">
            <v>69.75266666666667</v>
          </cell>
          <cell r="O33">
            <v>69.916999999999987</v>
          </cell>
          <cell r="P33">
            <v>48.591333333333331</v>
          </cell>
          <cell r="Q33">
            <v>37.373999999999995</v>
          </cell>
          <cell r="R33">
            <v>23.079666666666665</v>
          </cell>
          <cell r="S33">
            <v>68.045999999999992</v>
          </cell>
          <cell r="T33">
            <v>31.020999999999997</v>
          </cell>
          <cell r="U33">
            <v>38.079666666666661</v>
          </cell>
          <cell r="V33">
            <v>23.823666666666661</v>
          </cell>
          <cell r="W33">
            <v>26.438333333333333</v>
          </cell>
          <cell r="X33">
            <v>51.747333333333337</v>
          </cell>
          <cell r="Y33">
            <v>61.324666666666666</v>
          </cell>
          <cell r="Z33">
            <v>91.76133333333334</v>
          </cell>
          <cell r="AA33">
            <v>58.32999999999997</v>
          </cell>
          <cell r="AB33">
            <v>84.729333333333315</v>
          </cell>
          <cell r="AC33">
            <v>43.521333333333331</v>
          </cell>
          <cell r="AD33">
            <v>42.017999999999994</v>
          </cell>
          <cell r="AE33">
            <v>23.699666666666662</v>
          </cell>
          <cell r="AF33">
            <v>37.006333333333338</v>
          </cell>
          <cell r="AG33">
            <v>29.914666666666665</v>
          </cell>
          <cell r="AH33">
            <v>20.096000000000004</v>
          </cell>
          <cell r="AI33">
            <v>44.738000000000007</v>
          </cell>
          <cell r="AJ33">
            <v>57.80566666666666</v>
          </cell>
          <cell r="AK33">
            <v>23.445333333333341</v>
          </cell>
          <cell r="AL33">
            <v>30.795333333333335</v>
          </cell>
          <cell r="AM33">
            <v>31.341999999999999</v>
          </cell>
          <cell r="AN33">
            <v>33.654333333333327</v>
          </cell>
          <cell r="AO33">
            <v>51.129666666666658</v>
          </cell>
          <cell r="AP33">
            <v>85.86366666666666</v>
          </cell>
          <cell r="AQ33">
            <v>44.149999999999991</v>
          </cell>
          <cell r="AR33">
            <v>30.375000000000007</v>
          </cell>
          <cell r="AS33">
            <v>39.913000000000004</v>
          </cell>
          <cell r="AT33">
            <v>49.746333333333347</v>
          </cell>
          <cell r="AU33">
            <v>35.686000000000007</v>
          </cell>
          <cell r="AV33">
            <v>33.105000000000004</v>
          </cell>
          <cell r="AW33">
            <v>42.777333333333324</v>
          </cell>
          <cell r="AX33">
            <v>29.351666666666663</v>
          </cell>
        </row>
      </sheetData>
      <sheetData sheetId="24"/>
      <sheetData sheetId="25"/>
      <sheetData sheetId="26"/>
      <sheetData sheetId="27"/>
      <sheetData sheetId="28"/>
      <sheetData sheetId="29"/>
      <sheetData sheetId="3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Download"/>
      <sheetName val="IS Download"/>
      <sheetName val="DAT ACCOUNTS"/>
      <sheetName val="T.O.C."/>
      <sheetName val="SURV ACCOUNTS"/>
      <sheetName val="SURV REPORT"/>
      <sheetName val="SURV INPUTS"/>
      <sheetName val="Update Sep Factors"/>
      <sheetName val="TRANS SEP"/>
      <sheetName val="WC INPUTS"/>
      <sheetName val="PRINTING"/>
      <sheetName val="WC"/>
      <sheetName val="NOTE"/>
      <sheetName val="RB vs CAP"/>
      <sheetName val="COMP vs 9+3"/>
      <sheetName val="COMP vs Sep"/>
      <sheetName val="COMP vs Tefis"/>
      <sheetName val="COMP Plan"/>
      <sheetName val="COMP Stretch"/>
      <sheetName val="JSC Request"/>
      <sheetName val="ROE Ratios"/>
      <sheetName val="ROR Adjustments"/>
      <sheetName val="Equity Adjustments"/>
      <sheetName val="ROE Recon"/>
      <sheetName val="ROE Recon Budget"/>
      <sheetName val="Recon Summary"/>
      <sheetName val="NI Summary"/>
    </sheetNames>
    <sheetDataSet>
      <sheetData sheetId="0" refreshError="1"/>
      <sheetData sheetId="1" refreshError="1"/>
      <sheetData sheetId="2" refreshError="1"/>
      <sheetData sheetId="3" refreshError="1"/>
      <sheetData sheetId="4" refreshError="1">
        <row r="1">
          <cell r="A1" t="str">
            <v>FERC</v>
          </cell>
          <cell r="B1" t="str">
            <v>Current Balance</v>
          </cell>
          <cell r="C1" t="str">
            <v>13 Month Average</v>
          </cell>
        </row>
        <row r="2">
          <cell r="A2" t="str">
            <v>ACCT</v>
          </cell>
          <cell r="B2" t="str">
            <v>Monthly Activity</v>
          </cell>
          <cell r="C2" t="str">
            <v>-or- 12 Month Total</v>
          </cell>
        </row>
        <row r="3">
          <cell r="A3">
            <v>101</v>
          </cell>
          <cell r="B3">
            <v>5016124234.0500002</v>
          </cell>
          <cell r="C3">
            <v>4911683369.8923063</v>
          </cell>
        </row>
        <row r="4">
          <cell r="A4">
            <v>102</v>
          </cell>
          <cell r="B4">
            <v>0</v>
          </cell>
          <cell r="C4">
            <v>0</v>
          </cell>
        </row>
        <row r="5">
          <cell r="A5">
            <v>105</v>
          </cell>
          <cell r="B5">
            <v>43011000</v>
          </cell>
          <cell r="C5">
            <v>38164076.92307692</v>
          </cell>
        </row>
        <row r="6">
          <cell r="A6">
            <v>106</v>
          </cell>
          <cell r="B6">
            <v>303306000</v>
          </cell>
          <cell r="C6">
            <v>252885461.53846154</v>
          </cell>
        </row>
        <row r="7">
          <cell r="A7">
            <v>107</v>
          </cell>
          <cell r="B7">
            <v>286621000</v>
          </cell>
          <cell r="C7">
            <v>284157384.61538464</v>
          </cell>
        </row>
        <row r="8">
          <cell r="A8">
            <v>108</v>
          </cell>
          <cell r="B8">
            <v>-2028043000</v>
          </cell>
          <cell r="C8">
            <v>-1960284153.8461537</v>
          </cell>
        </row>
        <row r="9">
          <cell r="A9">
            <v>109</v>
          </cell>
          <cell r="B9">
            <v>0</v>
          </cell>
          <cell r="C9">
            <v>0</v>
          </cell>
        </row>
        <row r="10">
          <cell r="A10">
            <v>111</v>
          </cell>
          <cell r="B10">
            <v>-9982000</v>
          </cell>
          <cell r="C10">
            <v>-9173846.153846154</v>
          </cell>
        </row>
        <row r="11">
          <cell r="A11">
            <v>114</v>
          </cell>
          <cell r="B11">
            <v>4285000</v>
          </cell>
          <cell r="C11">
            <v>4406461.538461538</v>
          </cell>
        </row>
        <row r="12">
          <cell r="A12">
            <v>115</v>
          </cell>
          <cell r="B12">
            <v>0</v>
          </cell>
          <cell r="C12">
            <v>0</v>
          </cell>
        </row>
        <row r="13">
          <cell r="A13">
            <v>121</v>
          </cell>
          <cell r="B13">
            <v>7261000</v>
          </cell>
          <cell r="C13">
            <v>7132923.076923077</v>
          </cell>
        </row>
        <row r="14">
          <cell r="A14">
            <v>122</v>
          </cell>
          <cell r="B14">
            <v>-3773000</v>
          </cell>
          <cell r="C14">
            <v>-3613153.846153846</v>
          </cell>
        </row>
        <row r="15">
          <cell r="A15">
            <v>123</v>
          </cell>
          <cell r="B15">
            <v>274000</v>
          </cell>
          <cell r="C15">
            <v>274000</v>
          </cell>
        </row>
        <row r="16">
          <cell r="A16">
            <v>124</v>
          </cell>
          <cell r="B16">
            <v>0</v>
          </cell>
          <cell r="C16">
            <v>0</v>
          </cell>
        </row>
        <row r="17">
          <cell r="A17">
            <v>129</v>
          </cell>
          <cell r="B17">
            <v>0</v>
          </cell>
          <cell r="C17">
            <v>0</v>
          </cell>
        </row>
        <row r="18">
          <cell r="A18">
            <v>131</v>
          </cell>
          <cell r="B18">
            <v>0</v>
          </cell>
          <cell r="C18">
            <v>115230.76923076922</v>
          </cell>
        </row>
        <row r="19">
          <cell r="A19">
            <v>134</v>
          </cell>
          <cell r="B19">
            <v>36000</v>
          </cell>
          <cell r="C19">
            <v>36000</v>
          </cell>
        </row>
        <row r="20">
          <cell r="A20">
            <v>135</v>
          </cell>
          <cell r="B20">
            <v>85000</v>
          </cell>
          <cell r="C20">
            <v>85000</v>
          </cell>
        </row>
        <row r="21">
          <cell r="A21">
            <v>136</v>
          </cell>
          <cell r="B21">
            <v>1000000</v>
          </cell>
          <cell r="C21">
            <v>19409615.384615384</v>
          </cell>
        </row>
        <row r="22">
          <cell r="A22">
            <v>141</v>
          </cell>
          <cell r="B22">
            <v>0</v>
          </cell>
          <cell r="C22">
            <v>0</v>
          </cell>
        </row>
        <row r="23">
          <cell r="A23">
            <v>142</v>
          </cell>
          <cell r="B23">
            <v>141657000</v>
          </cell>
          <cell r="C23">
            <v>152684076.92307693</v>
          </cell>
        </row>
        <row r="24">
          <cell r="A24">
            <v>143</v>
          </cell>
          <cell r="B24">
            <v>14837000</v>
          </cell>
          <cell r="C24">
            <v>12137769.23076923</v>
          </cell>
        </row>
        <row r="25">
          <cell r="A25">
            <v>144</v>
          </cell>
          <cell r="B25">
            <v>-1148000</v>
          </cell>
          <cell r="C25">
            <v>-1107615.3846153845</v>
          </cell>
        </row>
        <row r="26">
          <cell r="A26">
            <v>146</v>
          </cell>
          <cell r="B26">
            <v>7245000</v>
          </cell>
          <cell r="C26">
            <v>8065923.076923077</v>
          </cell>
        </row>
        <row r="27">
          <cell r="A27">
            <v>151</v>
          </cell>
          <cell r="B27">
            <v>66471000</v>
          </cell>
          <cell r="C27">
            <v>71065692.307692319</v>
          </cell>
        </row>
        <row r="28">
          <cell r="A28">
            <v>152</v>
          </cell>
          <cell r="B28">
            <v>0</v>
          </cell>
          <cell r="C28">
            <v>0</v>
          </cell>
        </row>
        <row r="29">
          <cell r="A29">
            <v>153</v>
          </cell>
          <cell r="B29">
            <v>0</v>
          </cell>
          <cell r="C29">
            <v>0</v>
          </cell>
        </row>
        <row r="30">
          <cell r="A30">
            <v>154</v>
          </cell>
          <cell r="B30">
            <v>51186000</v>
          </cell>
          <cell r="C30">
            <v>50688000</v>
          </cell>
        </row>
        <row r="31">
          <cell r="A31">
            <v>158</v>
          </cell>
          <cell r="B31">
            <v>0</v>
          </cell>
          <cell r="C31">
            <v>0</v>
          </cell>
        </row>
        <row r="32">
          <cell r="A32">
            <v>163</v>
          </cell>
          <cell r="B32">
            <v>0</v>
          </cell>
          <cell r="C32">
            <v>0</v>
          </cell>
        </row>
        <row r="33">
          <cell r="A33">
            <v>165</v>
          </cell>
          <cell r="B33">
            <v>11299000</v>
          </cell>
          <cell r="C33">
            <v>15305769.23076923</v>
          </cell>
        </row>
        <row r="34">
          <cell r="A34">
            <v>171</v>
          </cell>
          <cell r="B34">
            <v>-48000</v>
          </cell>
          <cell r="C34">
            <v>-48000</v>
          </cell>
        </row>
        <row r="35">
          <cell r="A35">
            <v>173</v>
          </cell>
          <cell r="B35">
            <v>31418000</v>
          </cell>
          <cell r="C35">
            <v>32706615.384615384</v>
          </cell>
        </row>
        <row r="36">
          <cell r="A36">
            <v>176</v>
          </cell>
          <cell r="B36">
            <v>26908000</v>
          </cell>
          <cell r="C36">
            <v>36405461.538461536</v>
          </cell>
        </row>
        <row r="37">
          <cell r="A37">
            <v>181</v>
          </cell>
          <cell r="B37">
            <v>17622000</v>
          </cell>
          <cell r="C37">
            <v>18312076.92307692</v>
          </cell>
        </row>
        <row r="38">
          <cell r="A38">
            <v>182</v>
          </cell>
          <cell r="B38">
            <v>213586000</v>
          </cell>
          <cell r="C38">
            <v>302980923.07692307</v>
          </cell>
        </row>
        <row r="39">
          <cell r="A39">
            <v>183</v>
          </cell>
          <cell r="B39">
            <v>14611000</v>
          </cell>
          <cell r="C39">
            <v>10757615.384615384</v>
          </cell>
        </row>
        <row r="40">
          <cell r="A40">
            <v>184</v>
          </cell>
          <cell r="B40">
            <v>44000</v>
          </cell>
          <cell r="C40">
            <v>44000</v>
          </cell>
        </row>
        <row r="41">
          <cell r="A41">
            <v>186</v>
          </cell>
          <cell r="B41">
            <v>2058000</v>
          </cell>
          <cell r="C41">
            <v>1870230.7692307692</v>
          </cell>
        </row>
        <row r="42">
          <cell r="A42">
            <v>188</v>
          </cell>
          <cell r="B42">
            <v>0</v>
          </cell>
          <cell r="C42">
            <v>0</v>
          </cell>
        </row>
        <row r="43">
          <cell r="A43">
            <v>189</v>
          </cell>
          <cell r="B43">
            <v>0</v>
          </cell>
          <cell r="C43">
            <v>0</v>
          </cell>
        </row>
        <row r="44">
          <cell r="A44">
            <v>190</v>
          </cell>
          <cell r="B44">
            <v>213342000</v>
          </cell>
          <cell r="C44">
            <v>209259615.38461536</v>
          </cell>
        </row>
        <row r="45">
          <cell r="A45">
            <v>201</v>
          </cell>
          <cell r="B45">
            <v>-119697000</v>
          </cell>
          <cell r="C45">
            <v>-119697000</v>
          </cell>
        </row>
        <row r="46">
          <cell r="A46">
            <v>204</v>
          </cell>
          <cell r="B46">
            <v>0</v>
          </cell>
          <cell r="C46">
            <v>0</v>
          </cell>
        </row>
        <row r="47">
          <cell r="A47">
            <v>207</v>
          </cell>
          <cell r="B47">
            <v>0</v>
          </cell>
          <cell r="C47">
            <v>0</v>
          </cell>
        </row>
        <row r="48">
          <cell r="A48">
            <v>210</v>
          </cell>
          <cell r="B48">
            <v>0</v>
          </cell>
          <cell r="C48">
            <v>0</v>
          </cell>
        </row>
        <row r="49">
          <cell r="A49">
            <v>211</v>
          </cell>
          <cell r="B49">
            <v>-1235840000</v>
          </cell>
          <cell r="C49">
            <v>-1185501538.4615386</v>
          </cell>
        </row>
        <row r="50">
          <cell r="A50">
            <v>214</v>
          </cell>
          <cell r="B50">
            <v>701000</v>
          </cell>
          <cell r="C50">
            <v>701000</v>
          </cell>
        </row>
        <row r="51">
          <cell r="A51">
            <v>216</v>
          </cell>
          <cell r="B51">
            <v>-180254000</v>
          </cell>
          <cell r="C51">
            <v>-171787538.46153846</v>
          </cell>
        </row>
        <row r="52">
          <cell r="A52">
            <v>219</v>
          </cell>
          <cell r="B52">
            <v>0</v>
          </cell>
          <cell r="C52">
            <v>0</v>
          </cell>
        </row>
        <row r="53">
          <cell r="A53">
            <v>221</v>
          </cell>
          <cell r="B53">
            <v>-1588840000</v>
          </cell>
          <cell r="C53">
            <v>-1621532307.6923077</v>
          </cell>
        </row>
        <row r="54">
          <cell r="A54">
            <v>224</v>
          </cell>
          <cell r="B54">
            <v>0</v>
          </cell>
          <cell r="C54">
            <v>0</v>
          </cell>
        </row>
        <row r="55">
          <cell r="A55">
            <v>225</v>
          </cell>
          <cell r="B55">
            <v>-541000</v>
          </cell>
          <cell r="C55">
            <v>-589000</v>
          </cell>
        </row>
        <row r="56">
          <cell r="A56">
            <v>226</v>
          </cell>
          <cell r="B56">
            <v>3867000</v>
          </cell>
          <cell r="C56">
            <v>4108692.3076923075</v>
          </cell>
        </row>
        <row r="57">
          <cell r="A57">
            <v>227</v>
          </cell>
          <cell r="B57">
            <v>0</v>
          </cell>
          <cell r="C57">
            <v>0</v>
          </cell>
        </row>
        <row r="58">
          <cell r="A58">
            <v>228</v>
          </cell>
          <cell r="B58">
            <v>-249895000</v>
          </cell>
          <cell r="C58">
            <v>-248661769.23076922</v>
          </cell>
        </row>
        <row r="59">
          <cell r="A59">
            <v>229</v>
          </cell>
          <cell r="B59">
            <v>0</v>
          </cell>
          <cell r="C59">
            <v>0</v>
          </cell>
        </row>
        <row r="60">
          <cell r="A60">
            <v>230</v>
          </cell>
          <cell r="B60">
            <v>-27031000</v>
          </cell>
          <cell r="C60">
            <v>-26821000</v>
          </cell>
        </row>
        <row r="61">
          <cell r="A61">
            <v>231</v>
          </cell>
          <cell r="B61">
            <v>-68348000</v>
          </cell>
          <cell r="C61">
            <v>-12565153.846153846</v>
          </cell>
        </row>
        <row r="62">
          <cell r="A62">
            <v>232</v>
          </cell>
          <cell r="B62">
            <v>-145584000</v>
          </cell>
          <cell r="C62">
            <v>-135112923.07692307</v>
          </cell>
        </row>
        <row r="63">
          <cell r="A63">
            <v>233</v>
          </cell>
          <cell r="B63">
            <v>0</v>
          </cell>
          <cell r="C63">
            <v>0</v>
          </cell>
        </row>
        <row r="64">
          <cell r="A64">
            <v>234</v>
          </cell>
          <cell r="B64">
            <v>-7635000</v>
          </cell>
          <cell r="C64">
            <v>-10454076.923076924</v>
          </cell>
        </row>
        <row r="65">
          <cell r="A65">
            <v>235</v>
          </cell>
          <cell r="B65">
            <v>-106028000</v>
          </cell>
          <cell r="C65">
            <v>-100639846.15384616</v>
          </cell>
        </row>
        <row r="66">
          <cell r="A66">
            <v>236</v>
          </cell>
          <cell r="B66">
            <v>-19466000</v>
          </cell>
          <cell r="C66">
            <v>-46930846.15384616</v>
          </cell>
        </row>
        <row r="67">
          <cell r="A67">
            <v>237</v>
          </cell>
          <cell r="B67">
            <v>-20716000</v>
          </cell>
          <cell r="C67">
            <v>-28077307.692307692</v>
          </cell>
        </row>
        <row r="68">
          <cell r="A68">
            <v>238</v>
          </cell>
          <cell r="B68">
            <v>0</v>
          </cell>
          <cell r="C68">
            <v>-10565461.53846154</v>
          </cell>
        </row>
        <row r="69">
          <cell r="A69">
            <v>241</v>
          </cell>
          <cell r="B69">
            <v>-5655000</v>
          </cell>
          <cell r="C69">
            <v>-5846076.923076923</v>
          </cell>
        </row>
        <row r="70">
          <cell r="A70">
            <v>242</v>
          </cell>
          <cell r="B70">
            <v>-13392000</v>
          </cell>
          <cell r="C70">
            <v>-13020000</v>
          </cell>
        </row>
        <row r="71">
          <cell r="A71">
            <v>243</v>
          </cell>
          <cell r="B71">
            <v>0</v>
          </cell>
          <cell r="C71">
            <v>0</v>
          </cell>
        </row>
        <row r="72">
          <cell r="A72">
            <v>245</v>
          </cell>
          <cell r="B72">
            <v>-26674000</v>
          </cell>
          <cell r="C72">
            <v>-36243461.538461536</v>
          </cell>
        </row>
        <row r="73">
          <cell r="A73">
            <v>246</v>
          </cell>
          <cell r="B73">
            <v>0</v>
          </cell>
          <cell r="C73">
            <v>0</v>
          </cell>
        </row>
        <row r="74">
          <cell r="A74">
            <v>253</v>
          </cell>
          <cell r="B74">
            <v>-17132000</v>
          </cell>
          <cell r="C74">
            <v>-14376153.846153846</v>
          </cell>
        </row>
        <row r="75">
          <cell r="A75">
            <v>254</v>
          </cell>
          <cell r="B75">
            <v>-19222000</v>
          </cell>
          <cell r="C75">
            <v>-67384461.538461536</v>
          </cell>
        </row>
        <row r="76">
          <cell r="A76">
            <v>255</v>
          </cell>
          <cell r="B76">
            <v>-12022000</v>
          </cell>
          <cell r="C76">
            <v>-13238615.384615384</v>
          </cell>
        </row>
        <row r="77">
          <cell r="A77">
            <v>256</v>
          </cell>
          <cell r="B77">
            <v>-1171000</v>
          </cell>
          <cell r="C77">
            <v>-1171000</v>
          </cell>
        </row>
        <row r="78">
          <cell r="A78">
            <v>257</v>
          </cell>
          <cell r="B78">
            <v>0</v>
          </cell>
          <cell r="C78">
            <v>0</v>
          </cell>
        </row>
        <row r="79">
          <cell r="A79">
            <v>281</v>
          </cell>
          <cell r="B79">
            <v>-8952000</v>
          </cell>
          <cell r="C79">
            <v>-8952000</v>
          </cell>
        </row>
        <row r="80">
          <cell r="A80">
            <v>282</v>
          </cell>
          <cell r="B80">
            <v>-516147000</v>
          </cell>
          <cell r="C80">
            <v>-517095692.30769229</v>
          </cell>
        </row>
        <row r="81">
          <cell r="A81">
            <v>283</v>
          </cell>
          <cell r="B81">
            <v>-45621000</v>
          </cell>
          <cell r="C81">
            <v>-74954692.307692319</v>
          </cell>
        </row>
        <row r="82">
          <cell r="A82">
            <v>299</v>
          </cell>
          <cell r="B82">
            <v>0</v>
          </cell>
          <cell r="C82">
            <v>0</v>
          </cell>
        </row>
        <row r="83">
          <cell r="A83">
            <v>401</v>
          </cell>
          <cell r="B83">
            <v>70693000</v>
          </cell>
          <cell r="C83">
            <v>886104000</v>
          </cell>
        </row>
        <row r="84">
          <cell r="A84">
            <v>402</v>
          </cell>
          <cell r="B84">
            <v>25623000</v>
          </cell>
          <cell r="C84">
            <v>318570000</v>
          </cell>
        </row>
        <row r="85">
          <cell r="A85">
            <v>403</v>
          </cell>
          <cell r="B85">
            <v>15164000</v>
          </cell>
          <cell r="C85">
            <v>179117000</v>
          </cell>
        </row>
        <row r="86">
          <cell r="A86">
            <v>404</v>
          </cell>
          <cell r="B86">
            <v>401000</v>
          </cell>
          <cell r="C86">
            <v>4193000</v>
          </cell>
        </row>
        <row r="87">
          <cell r="A87">
            <v>406</v>
          </cell>
          <cell r="B87">
            <v>-17555.29</v>
          </cell>
          <cell r="C87">
            <v>-211000</v>
          </cell>
        </row>
        <row r="88">
          <cell r="A88">
            <v>407</v>
          </cell>
          <cell r="B88">
            <v>0</v>
          </cell>
          <cell r="C88">
            <v>0</v>
          </cell>
        </row>
        <row r="89">
          <cell r="A89">
            <v>410</v>
          </cell>
          <cell r="B89">
            <v>-1594000</v>
          </cell>
          <cell r="C89">
            <v>-36080000</v>
          </cell>
        </row>
        <row r="90">
          <cell r="A90">
            <v>425</v>
          </cell>
          <cell r="B90">
            <v>3000</v>
          </cell>
          <cell r="C90">
            <v>36000</v>
          </cell>
        </row>
        <row r="91">
          <cell r="A91">
            <v>427</v>
          </cell>
          <cell r="B91">
            <v>8115000</v>
          </cell>
          <cell r="C91">
            <v>98666000</v>
          </cell>
        </row>
        <row r="92">
          <cell r="A92">
            <v>428</v>
          </cell>
          <cell r="B92">
            <v>424000</v>
          </cell>
          <cell r="C92">
            <v>5363000</v>
          </cell>
        </row>
        <row r="93">
          <cell r="A93">
            <v>429</v>
          </cell>
          <cell r="B93">
            <v>-8000</v>
          </cell>
          <cell r="C93">
            <v>-96000</v>
          </cell>
        </row>
        <row r="94">
          <cell r="A94">
            <v>430</v>
          </cell>
          <cell r="B94">
            <v>0</v>
          </cell>
          <cell r="C94">
            <v>0</v>
          </cell>
        </row>
        <row r="95">
          <cell r="A95">
            <v>431</v>
          </cell>
          <cell r="B95">
            <v>952000</v>
          </cell>
          <cell r="C95">
            <v>11200000</v>
          </cell>
        </row>
        <row r="96">
          <cell r="A96">
            <v>432</v>
          </cell>
          <cell r="B96">
            <v>-81000</v>
          </cell>
          <cell r="C96">
            <v>-1663000</v>
          </cell>
        </row>
        <row r="97">
          <cell r="A97">
            <v>440</v>
          </cell>
          <cell r="B97">
            <v>-159111000</v>
          </cell>
          <cell r="C97">
            <v>-2100094000</v>
          </cell>
        </row>
        <row r="98">
          <cell r="A98">
            <v>442</v>
          </cell>
          <cell r="B98">
            <v>0</v>
          </cell>
          <cell r="C98">
            <v>0</v>
          </cell>
        </row>
        <row r="99">
          <cell r="A99">
            <v>444</v>
          </cell>
          <cell r="B99">
            <v>0</v>
          </cell>
          <cell r="C99">
            <v>0</v>
          </cell>
        </row>
        <row r="100">
          <cell r="A100">
            <v>445</v>
          </cell>
          <cell r="B100">
            <v>0</v>
          </cell>
          <cell r="C100">
            <v>0</v>
          </cell>
        </row>
        <row r="101">
          <cell r="A101">
            <v>447</v>
          </cell>
          <cell r="B101">
            <v>-3806000</v>
          </cell>
          <cell r="C101">
            <v>-66456000</v>
          </cell>
        </row>
        <row r="102">
          <cell r="A102">
            <v>449</v>
          </cell>
          <cell r="B102">
            <v>0</v>
          </cell>
          <cell r="C102">
            <v>0</v>
          </cell>
        </row>
        <row r="103">
          <cell r="A103">
            <v>451</v>
          </cell>
          <cell r="B103">
            <v>-928000</v>
          </cell>
          <cell r="C103">
            <v>-12592000</v>
          </cell>
        </row>
        <row r="104">
          <cell r="A104">
            <v>454</v>
          </cell>
          <cell r="B104">
            <v>-740000</v>
          </cell>
          <cell r="C104">
            <v>-10572000</v>
          </cell>
        </row>
        <row r="105">
          <cell r="A105">
            <v>455</v>
          </cell>
          <cell r="B105">
            <v>0</v>
          </cell>
          <cell r="C105">
            <v>0</v>
          </cell>
        </row>
        <row r="106">
          <cell r="A106">
            <v>456</v>
          </cell>
          <cell r="B106">
            <v>-2233000</v>
          </cell>
          <cell r="C106">
            <v>-12413000</v>
          </cell>
        </row>
        <row r="107">
          <cell r="A107">
            <v>555</v>
          </cell>
          <cell r="B107">
            <v>16830000</v>
          </cell>
          <cell r="C107">
            <v>240593000</v>
          </cell>
        </row>
        <row r="108">
          <cell r="A108">
            <v>101.1</v>
          </cell>
          <cell r="B108">
            <v>0</v>
          </cell>
          <cell r="C108">
            <v>0</v>
          </cell>
        </row>
        <row r="109">
          <cell r="A109">
            <v>10102</v>
          </cell>
          <cell r="B109">
            <v>7179234.0500000007</v>
          </cell>
          <cell r="C109">
            <v>7179216.0461538462</v>
          </cell>
        </row>
        <row r="110">
          <cell r="A110">
            <v>10120</v>
          </cell>
          <cell r="B110">
            <v>0</v>
          </cell>
          <cell r="C110">
            <v>0</v>
          </cell>
        </row>
        <row r="111">
          <cell r="A111">
            <v>10502</v>
          </cell>
          <cell r="B111">
            <v>0</v>
          </cell>
          <cell r="C111">
            <v>0</v>
          </cell>
        </row>
        <row r="112">
          <cell r="A112">
            <v>10503</v>
          </cell>
          <cell r="B112">
            <v>0</v>
          </cell>
          <cell r="C112">
            <v>0</v>
          </cell>
        </row>
        <row r="113">
          <cell r="A113">
            <v>10504</v>
          </cell>
          <cell r="B113">
            <v>0</v>
          </cell>
          <cell r="C113">
            <v>0</v>
          </cell>
        </row>
        <row r="114">
          <cell r="A114">
            <v>10505</v>
          </cell>
          <cell r="B114">
            <v>0</v>
          </cell>
          <cell r="C114">
            <v>0</v>
          </cell>
        </row>
        <row r="115">
          <cell r="A115">
            <v>10523</v>
          </cell>
          <cell r="B115">
            <v>0</v>
          </cell>
          <cell r="C115">
            <v>0</v>
          </cell>
        </row>
        <row r="116">
          <cell r="A116">
            <v>10524</v>
          </cell>
          <cell r="B116">
            <v>0</v>
          </cell>
          <cell r="C116">
            <v>0</v>
          </cell>
        </row>
        <row r="117">
          <cell r="A117">
            <v>10525</v>
          </cell>
          <cell r="B117">
            <v>0</v>
          </cell>
          <cell r="C117">
            <v>0</v>
          </cell>
        </row>
        <row r="118">
          <cell r="A118">
            <v>10530</v>
          </cell>
          <cell r="B118">
            <v>0</v>
          </cell>
          <cell r="C118">
            <v>0</v>
          </cell>
        </row>
        <row r="119">
          <cell r="A119">
            <v>10561</v>
          </cell>
          <cell r="B119">
            <v>0</v>
          </cell>
          <cell r="C119">
            <v>0</v>
          </cell>
        </row>
        <row r="120">
          <cell r="A120">
            <v>10562</v>
          </cell>
          <cell r="B120">
            <v>0</v>
          </cell>
          <cell r="C120">
            <v>0</v>
          </cell>
        </row>
        <row r="121">
          <cell r="A121">
            <v>10563</v>
          </cell>
          <cell r="B121">
            <v>0</v>
          </cell>
          <cell r="C121">
            <v>0</v>
          </cell>
        </row>
        <row r="122">
          <cell r="A122">
            <v>10805</v>
          </cell>
          <cell r="B122">
            <v>-520000</v>
          </cell>
          <cell r="C122">
            <v>-520000</v>
          </cell>
        </row>
        <row r="123">
          <cell r="A123">
            <v>10820</v>
          </cell>
          <cell r="B123">
            <v>0</v>
          </cell>
          <cell r="C123">
            <v>0</v>
          </cell>
        </row>
        <row r="124">
          <cell r="A124">
            <v>14302</v>
          </cell>
          <cell r="B124">
            <v>0</v>
          </cell>
          <cell r="C124">
            <v>983923.07692307688</v>
          </cell>
        </row>
        <row r="125">
          <cell r="A125">
            <v>14303</v>
          </cell>
          <cell r="B125">
            <v>0</v>
          </cell>
          <cell r="C125">
            <v>0</v>
          </cell>
        </row>
        <row r="126">
          <cell r="A126">
            <v>14304</v>
          </cell>
          <cell r="B126">
            <v>0</v>
          </cell>
          <cell r="C126">
            <v>0</v>
          </cell>
        </row>
        <row r="127">
          <cell r="A127">
            <v>14309</v>
          </cell>
          <cell r="B127">
            <v>0</v>
          </cell>
          <cell r="C127">
            <v>0</v>
          </cell>
        </row>
        <row r="128">
          <cell r="A128">
            <v>14310</v>
          </cell>
          <cell r="B128">
            <v>0</v>
          </cell>
          <cell r="C128">
            <v>0</v>
          </cell>
        </row>
        <row r="129">
          <cell r="A129">
            <v>14353</v>
          </cell>
          <cell r="B129">
            <v>0</v>
          </cell>
          <cell r="C129">
            <v>0</v>
          </cell>
        </row>
        <row r="130">
          <cell r="A130">
            <v>14355</v>
          </cell>
          <cell r="B130">
            <v>0</v>
          </cell>
          <cell r="C130">
            <v>0</v>
          </cell>
        </row>
        <row r="131">
          <cell r="A131">
            <v>16560</v>
          </cell>
          <cell r="B131">
            <v>0</v>
          </cell>
          <cell r="C131">
            <v>0</v>
          </cell>
        </row>
        <row r="132">
          <cell r="A132">
            <v>17601</v>
          </cell>
          <cell r="B132">
            <v>-148000</v>
          </cell>
          <cell r="C132">
            <v>148307.69230769231</v>
          </cell>
        </row>
        <row r="133">
          <cell r="A133">
            <v>17602</v>
          </cell>
          <cell r="B133">
            <v>27047000</v>
          </cell>
          <cell r="C133">
            <v>35486846.15384616</v>
          </cell>
        </row>
        <row r="134">
          <cell r="A134">
            <v>17603</v>
          </cell>
          <cell r="B134">
            <v>0</v>
          </cell>
          <cell r="C134">
            <v>0</v>
          </cell>
        </row>
        <row r="135">
          <cell r="A135">
            <v>18138</v>
          </cell>
          <cell r="B135">
            <v>0</v>
          </cell>
          <cell r="C135">
            <v>0</v>
          </cell>
        </row>
        <row r="136">
          <cell r="A136">
            <v>18139</v>
          </cell>
          <cell r="B136">
            <v>0</v>
          </cell>
          <cell r="C136">
            <v>0</v>
          </cell>
        </row>
        <row r="137">
          <cell r="A137">
            <v>18140</v>
          </cell>
          <cell r="B137">
            <v>0</v>
          </cell>
          <cell r="C137">
            <v>0</v>
          </cell>
        </row>
        <row r="138">
          <cell r="A138">
            <v>18141</v>
          </cell>
          <cell r="B138">
            <v>0</v>
          </cell>
          <cell r="C138">
            <v>0</v>
          </cell>
        </row>
        <row r="139">
          <cell r="A139">
            <v>18142</v>
          </cell>
          <cell r="B139">
            <v>0</v>
          </cell>
          <cell r="C139">
            <v>0</v>
          </cell>
        </row>
        <row r="140">
          <cell r="A140">
            <v>18143</v>
          </cell>
          <cell r="B140">
            <v>0</v>
          </cell>
          <cell r="C140">
            <v>0</v>
          </cell>
        </row>
        <row r="141">
          <cell r="A141">
            <v>18145</v>
          </cell>
          <cell r="B141">
            <v>0</v>
          </cell>
          <cell r="C141">
            <v>0</v>
          </cell>
        </row>
        <row r="142">
          <cell r="A142">
            <v>18152</v>
          </cell>
          <cell r="B142">
            <v>0</v>
          </cell>
          <cell r="C142">
            <v>0</v>
          </cell>
        </row>
        <row r="143">
          <cell r="A143">
            <v>18222</v>
          </cell>
          <cell r="B143">
            <v>0</v>
          </cell>
          <cell r="C143">
            <v>0</v>
          </cell>
        </row>
        <row r="144">
          <cell r="A144">
            <v>18230</v>
          </cell>
          <cell r="B144">
            <v>46996000</v>
          </cell>
          <cell r="C144">
            <v>48267076.92307692</v>
          </cell>
        </row>
        <row r="145">
          <cell r="A145">
            <v>18236</v>
          </cell>
          <cell r="B145">
            <v>0</v>
          </cell>
          <cell r="C145">
            <v>0</v>
          </cell>
        </row>
        <row r="146">
          <cell r="A146">
            <v>18238</v>
          </cell>
          <cell r="B146">
            <v>0</v>
          </cell>
          <cell r="C146">
            <v>0</v>
          </cell>
        </row>
        <row r="147">
          <cell r="A147">
            <v>18280</v>
          </cell>
          <cell r="B147">
            <v>0</v>
          </cell>
          <cell r="C147">
            <v>0</v>
          </cell>
        </row>
        <row r="148">
          <cell r="A148">
            <v>18283</v>
          </cell>
          <cell r="B148">
            <v>0</v>
          </cell>
          <cell r="C148">
            <v>0</v>
          </cell>
        </row>
        <row r="149">
          <cell r="A149">
            <v>18284</v>
          </cell>
          <cell r="B149">
            <v>0</v>
          </cell>
          <cell r="C149">
            <v>0</v>
          </cell>
        </row>
        <row r="150">
          <cell r="A150">
            <v>18285</v>
          </cell>
          <cell r="B150">
            <v>0</v>
          </cell>
          <cell r="C150">
            <v>0</v>
          </cell>
        </row>
        <row r="151">
          <cell r="A151">
            <v>18286</v>
          </cell>
          <cell r="B151">
            <v>0</v>
          </cell>
          <cell r="C151">
            <v>0</v>
          </cell>
        </row>
        <row r="152">
          <cell r="A152">
            <v>18287</v>
          </cell>
          <cell r="B152">
            <v>0</v>
          </cell>
          <cell r="C152">
            <v>0</v>
          </cell>
        </row>
        <row r="153">
          <cell r="A153">
            <v>18288</v>
          </cell>
          <cell r="B153">
            <v>0</v>
          </cell>
          <cell r="C153">
            <v>0</v>
          </cell>
        </row>
        <row r="154">
          <cell r="A154">
            <v>18289</v>
          </cell>
          <cell r="B154">
            <v>18263000</v>
          </cell>
          <cell r="C154">
            <v>19571769.230769232</v>
          </cell>
        </row>
        <row r="155">
          <cell r="A155">
            <v>18290</v>
          </cell>
          <cell r="B155">
            <v>0</v>
          </cell>
          <cell r="C155">
            <v>0</v>
          </cell>
        </row>
        <row r="156">
          <cell r="A156">
            <v>18291</v>
          </cell>
          <cell r="B156">
            <v>0</v>
          </cell>
          <cell r="C156">
            <v>0</v>
          </cell>
        </row>
        <row r="157">
          <cell r="A157">
            <v>18292</v>
          </cell>
          <cell r="B157">
            <v>0</v>
          </cell>
          <cell r="C157">
            <v>0</v>
          </cell>
        </row>
        <row r="158">
          <cell r="A158">
            <v>18293</v>
          </cell>
          <cell r="B158">
            <v>0</v>
          </cell>
          <cell r="C158">
            <v>0</v>
          </cell>
        </row>
        <row r="159">
          <cell r="A159">
            <v>18294</v>
          </cell>
          <cell r="B159">
            <v>0</v>
          </cell>
          <cell r="C159">
            <v>0</v>
          </cell>
        </row>
        <row r="160">
          <cell r="A160">
            <v>18295</v>
          </cell>
          <cell r="B160">
            <v>0</v>
          </cell>
          <cell r="C160">
            <v>0</v>
          </cell>
        </row>
        <row r="161">
          <cell r="A161">
            <v>18296</v>
          </cell>
          <cell r="B161">
            <v>0</v>
          </cell>
          <cell r="C161">
            <v>0</v>
          </cell>
        </row>
        <row r="162">
          <cell r="A162">
            <v>18297</v>
          </cell>
          <cell r="B162">
            <v>0</v>
          </cell>
          <cell r="C162">
            <v>0</v>
          </cell>
        </row>
        <row r="163">
          <cell r="A163">
            <v>18298</v>
          </cell>
          <cell r="B163">
            <v>0</v>
          </cell>
          <cell r="C163">
            <v>0</v>
          </cell>
        </row>
        <row r="164">
          <cell r="A164">
            <v>18299</v>
          </cell>
          <cell r="B164">
            <v>0</v>
          </cell>
          <cell r="C164">
            <v>0</v>
          </cell>
        </row>
        <row r="165">
          <cell r="A165">
            <v>18822</v>
          </cell>
          <cell r="B165">
            <v>0</v>
          </cell>
          <cell r="C165">
            <v>0</v>
          </cell>
        </row>
        <row r="166">
          <cell r="A166">
            <v>18910</v>
          </cell>
          <cell r="B166">
            <v>0</v>
          </cell>
          <cell r="C166">
            <v>0</v>
          </cell>
        </row>
        <row r="167">
          <cell r="A167">
            <v>18915</v>
          </cell>
          <cell r="B167">
            <v>0</v>
          </cell>
          <cell r="C167">
            <v>0</v>
          </cell>
        </row>
        <row r="168">
          <cell r="A168">
            <v>18916</v>
          </cell>
          <cell r="B168">
            <v>0</v>
          </cell>
          <cell r="C168">
            <v>0</v>
          </cell>
        </row>
        <row r="169">
          <cell r="A169">
            <v>18921</v>
          </cell>
          <cell r="B169">
            <v>0</v>
          </cell>
          <cell r="C169">
            <v>0</v>
          </cell>
        </row>
        <row r="170">
          <cell r="A170">
            <v>18923</v>
          </cell>
          <cell r="B170">
            <v>0</v>
          </cell>
          <cell r="C170">
            <v>0</v>
          </cell>
        </row>
        <row r="171">
          <cell r="A171">
            <v>18924</v>
          </cell>
          <cell r="B171">
            <v>0</v>
          </cell>
          <cell r="C171">
            <v>0</v>
          </cell>
        </row>
        <row r="172">
          <cell r="A172">
            <v>18925</v>
          </cell>
          <cell r="B172">
            <v>0</v>
          </cell>
          <cell r="C172">
            <v>0</v>
          </cell>
        </row>
        <row r="173">
          <cell r="A173">
            <v>18926</v>
          </cell>
          <cell r="B173">
            <v>0</v>
          </cell>
          <cell r="C173">
            <v>0</v>
          </cell>
        </row>
        <row r="174">
          <cell r="A174">
            <v>18942</v>
          </cell>
          <cell r="B174">
            <v>0</v>
          </cell>
          <cell r="C174">
            <v>0</v>
          </cell>
        </row>
        <row r="175">
          <cell r="A175">
            <v>18943</v>
          </cell>
          <cell r="B175">
            <v>0</v>
          </cell>
          <cell r="C175">
            <v>0</v>
          </cell>
        </row>
        <row r="176">
          <cell r="A176">
            <v>19021</v>
          </cell>
          <cell r="B176">
            <v>8000</v>
          </cell>
          <cell r="C176">
            <v>6307.6923076923076</v>
          </cell>
        </row>
        <row r="177">
          <cell r="A177">
            <v>19022</v>
          </cell>
          <cell r="B177">
            <v>443000</v>
          </cell>
          <cell r="C177">
            <v>436538.46153846156</v>
          </cell>
        </row>
        <row r="178">
          <cell r="A178">
            <v>19023</v>
          </cell>
          <cell r="B178">
            <v>0</v>
          </cell>
          <cell r="C178">
            <v>0</v>
          </cell>
        </row>
        <row r="179">
          <cell r="A179">
            <v>19024</v>
          </cell>
          <cell r="B179">
            <v>0</v>
          </cell>
          <cell r="C179">
            <v>0</v>
          </cell>
        </row>
        <row r="180">
          <cell r="A180">
            <v>19025</v>
          </cell>
          <cell r="B180">
            <v>7508000</v>
          </cell>
          <cell r="C180">
            <v>8201307.6923076911</v>
          </cell>
        </row>
        <row r="181">
          <cell r="A181">
            <v>20401</v>
          </cell>
          <cell r="B181">
            <v>0</v>
          </cell>
          <cell r="C181">
            <v>0</v>
          </cell>
        </row>
        <row r="182">
          <cell r="A182">
            <v>20402</v>
          </cell>
          <cell r="B182">
            <v>0</v>
          </cell>
          <cell r="C182">
            <v>0</v>
          </cell>
        </row>
        <row r="183">
          <cell r="A183">
            <v>20403</v>
          </cell>
          <cell r="B183">
            <v>0</v>
          </cell>
          <cell r="C183">
            <v>0</v>
          </cell>
        </row>
        <row r="184">
          <cell r="A184">
            <v>20404</v>
          </cell>
          <cell r="B184">
            <v>0</v>
          </cell>
          <cell r="C184">
            <v>0</v>
          </cell>
        </row>
        <row r="185">
          <cell r="A185">
            <v>20405</v>
          </cell>
          <cell r="B185">
            <v>0</v>
          </cell>
          <cell r="C185">
            <v>0</v>
          </cell>
        </row>
        <row r="186">
          <cell r="A186">
            <v>20406</v>
          </cell>
          <cell r="B186">
            <v>0</v>
          </cell>
          <cell r="C186">
            <v>0</v>
          </cell>
        </row>
        <row r="187">
          <cell r="A187">
            <v>21901</v>
          </cell>
          <cell r="B187">
            <v>0</v>
          </cell>
          <cell r="C187">
            <v>0</v>
          </cell>
        </row>
        <row r="188">
          <cell r="A188">
            <v>21902</v>
          </cell>
          <cell r="B188">
            <v>0</v>
          </cell>
          <cell r="C188">
            <v>0</v>
          </cell>
        </row>
        <row r="189">
          <cell r="A189">
            <v>22107</v>
          </cell>
          <cell r="B189">
            <v>0</v>
          </cell>
          <cell r="C189">
            <v>0</v>
          </cell>
        </row>
        <row r="190">
          <cell r="A190">
            <v>22109</v>
          </cell>
          <cell r="B190">
            <v>0</v>
          </cell>
          <cell r="C190">
            <v>0</v>
          </cell>
        </row>
        <row r="191">
          <cell r="A191">
            <v>22110</v>
          </cell>
          <cell r="B191">
            <v>0</v>
          </cell>
          <cell r="C191">
            <v>0</v>
          </cell>
        </row>
        <row r="192">
          <cell r="A192">
            <v>22111</v>
          </cell>
          <cell r="B192">
            <v>0</v>
          </cell>
          <cell r="C192">
            <v>0</v>
          </cell>
        </row>
        <row r="193">
          <cell r="A193">
            <v>22112</v>
          </cell>
          <cell r="B193">
            <v>0</v>
          </cell>
          <cell r="C193">
            <v>0</v>
          </cell>
        </row>
        <row r="194">
          <cell r="A194">
            <v>22113</v>
          </cell>
          <cell r="B194">
            <v>0</v>
          </cell>
          <cell r="C194">
            <v>0</v>
          </cell>
        </row>
        <row r="195">
          <cell r="A195">
            <v>22117</v>
          </cell>
          <cell r="B195">
            <v>0</v>
          </cell>
          <cell r="C195">
            <v>0</v>
          </cell>
        </row>
        <row r="196">
          <cell r="A196">
            <v>22121</v>
          </cell>
          <cell r="B196">
            <v>-51605000</v>
          </cell>
          <cell r="C196">
            <v>-51605000</v>
          </cell>
        </row>
        <row r="197">
          <cell r="A197">
            <v>22124</v>
          </cell>
          <cell r="B197">
            <v>0</v>
          </cell>
          <cell r="C197">
            <v>0</v>
          </cell>
        </row>
        <row r="198">
          <cell r="A198">
            <v>22125</v>
          </cell>
          <cell r="B198">
            <v>0</v>
          </cell>
          <cell r="C198">
            <v>0</v>
          </cell>
        </row>
        <row r="199">
          <cell r="A199">
            <v>22126</v>
          </cell>
          <cell r="B199">
            <v>-54200000</v>
          </cell>
          <cell r="C199">
            <v>-54200000</v>
          </cell>
        </row>
        <row r="200">
          <cell r="A200">
            <v>22128</v>
          </cell>
          <cell r="B200">
            <v>-250000000</v>
          </cell>
          <cell r="C200">
            <v>-250000000</v>
          </cell>
        </row>
        <row r="201">
          <cell r="A201">
            <v>22129</v>
          </cell>
          <cell r="B201">
            <v>0</v>
          </cell>
          <cell r="C201">
            <v>0</v>
          </cell>
        </row>
        <row r="202">
          <cell r="A202">
            <v>22130</v>
          </cell>
          <cell r="B202">
            <v>0</v>
          </cell>
          <cell r="C202">
            <v>0</v>
          </cell>
        </row>
        <row r="203">
          <cell r="A203">
            <v>22131</v>
          </cell>
          <cell r="B203">
            <v>0</v>
          </cell>
          <cell r="C203">
            <v>0</v>
          </cell>
        </row>
        <row r="204">
          <cell r="A204">
            <v>22132</v>
          </cell>
          <cell r="B204">
            <v>-20000000</v>
          </cell>
          <cell r="C204">
            <v>-20000000</v>
          </cell>
        </row>
        <row r="205">
          <cell r="A205">
            <v>22133</v>
          </cell>
          <cell r="B205">
            <v>0</v>
          </cell>
          <cell r="C205">
            <v>0</v>
          </cell>
        </row>
        <row r="206">
          <cell r="A206">
            <v>22134</v>
          </cell>
          <cell r="B206">
            <v>0</v>
          </cell>
          <cell r="C206">
            <v>0</v>
          </cell>
        </row>
        <row r="207">
          <cell r="A207">
            <v>22137</v>
          </cell>
          <cell r="B207">
            <v>-75000000</v>
          </cell>
          <cell r="C207">
            <v>-75000000</v>
          </cell>
        </row>
        <row r="208">
          <cell r="A208">
            <v>22144</v>
          </cell>
          <cell r="B208">
            <v>-115000000</v>
          </cell>
          <cell r="C208">
            <v>-70769230.769230768</v>
          </cell>
        </row>
        <row r="209">
          <cell r="A209">
            <v>22145</v>
          </cell>
          <cell r="B209">
            <v>-85950000</v>
          </cell>
          <cell r="C209">
            <v>-85950000</v>
          </cell>
        </row>
        <row r="210">
          <cell r="A210">
            <v>22146</v>
          </cell>
          <cell r="B210">
            <v>-210000000</v>
          </cell>
          <cell r="C210">
            <v>-210000000</v>
          </cell>
        </row>
        <row r="211">
          <cell r="A211">
            <v>22147</v>
          </cell>
          <cell r="B211">
            <v>-60685000</v>
          </cell>
          <cell r="C211">
            <v>-60685000</v>
          </cell>
        </row>
        <row r="212">
          <cell r="A212">
            <v>22148</v>
          </cell>
          <cell r="B212">
            <v>-86400000</v>
          </cell>
          <cell r="C212">
            <v>-86400000</v>
          </cell>
        </row>
        <row r="213">
          <cell r="A213">
            <v>22149</v>
          </cell>
          <cell r="B213">
            <v>-330000000</v>
          </cell>
          <cell r="C213">
            <v>-330000000</v>
          </cell>
        </row>
        <row r="214">
          <cell r="A214">
            <v>22150</v>
          </cell>
          <cell r="B214">
            <v>0</v>
          </cell>
          <cell r="C214">
            <v>0</v>
          </cell>
        </row>
        <row r="215">
          <cell r="A215">
            <v>22151</v>
          </cell>
          <cell r="B215">
            <v>-250000000</v>
          </cell>
          <cell r="C215">
            <v>-250000000</v>
          </cell>
        </row>
        <row r="216">
          <cell r="A216">
            <v>22157</v>
          </cell>
          <cell r="B216">
            <v>0</v>
          </cell>
          <cell r="C216">
            <v>0</v>
          </cell>
        </row>
        <row r="217">
          <cell r="A217">
            <v>22158</v>
          </cell>
          <cell r="B217">
            <v>0</v>
          </cell>
          <cell r="C217">
            <v>0</v>
          </cell>
        </row>
        <row r="218">
          <cell r="A218">
            <v>22159</v>
          </cell>
          <cell r="B218">
            <v>0</v>
          </cell>
          <cell r="C218">
            <v>0</v>
          </cell>
        </row>
        <row r="219">
          <cell r="A219">
            <v>22160</v>
          </cell>
          <cell r="B219">
            <v>0</v>
          </cell>
          <cell r="C219">
            <v>0</v>
          </cell>
        </row>
        <row r="220">
          <cell r="A220">
            <v>22161</v>
          </cell>
          <cell r="B220">
            <v>0</v>
          </cell>
          <cell r="C220">
            <v>0</v>
          </cell>
        </row>
        <row r="221">
          <cell r="A221">
            <v>22162</v>
          </cell>
          <cell r="B221">
            <v>0</v>
          </cell>
          <cell r="C221">
            <v>-76923076.923076928</v>
          </cell>
        </row>
        <row r="222">
          <cell r="A222">
            <v>22163</v>
          </cell>
          <cell r="B222">
            <v>0</v>
          </cell>
          <cell r="C222">
            <v>0</v>
          </cell>
        </row>
        <row r="223">
          <cell r="A223">
            <v>22164</v>
          </cell>
          <cell r="B223">
            <v>0</v>
          </cell>
          <cell r="C223">
            <v>0</v>
          </cell>
        </row>
        <row r="224">
          <cell r="A224">
            <v>22168</v>
          </cell>
          <cell r="B224">
            <v>0</v>
          </cell>
          <cell r="C224">
            <v>0</v>
          </cell>
        </row>
        <row r="225">
          <cell r="A225">
            <v>22601</v>
          </cell>
          <cell r="B225">
            <v>0</v>
          </cell>
          <cell r="C225">
            <v>0</v>
          </cell>
        </row>
        <row r="226">
          <cell r="A226">
            <v>22602</v>
          </cell>
          <cell r="B226">
            <v>0</v>
          </cell>
          <cell r="C226">
            <v>0</v>
          </cell>
        </row>
        <row r="227">
          <cell r="A227">
            <v>22603</v>
          </cell>
          <cell r="B227">
            <v>0</v>
          </cell>
          <cell r="C227">
            <v>0</v>
          </cell>
        </row>
        <row r="228">
          <cell r="A228">
            <v>23190</v>
          </cell>
          <cell r="B228">
            <v>0</v>
          </cell>
          <cell r="C228">
            <v>0</v>
          </cell>
        </row>
        <row r="229">
          <cell r="A229">
            <v>23500</v>
          </cell>
          <cell r="B229">
            <v>-106028000</v>
          </cell>
          <cell r="C229">
            <v>-100639846.15384616</v>
          </cell>
        </row>
        <row r="230">
          <cell r="A230">
            <v>23501</v>
          </cell>
          <cell r="B230">
            <v>0</v>
          </cell>
          <cell r="C230">
            <v>0</v>
          </cell>
        </row>
        <row r="231">
          <cell r="A231">
            <v>23744</v>
          </cell>
          <cell r="B231">
            <v>0</v>
          </cell>
          <cell r="C231">
            <v>-1568000</v>
          </cell>
        </row>
        <row r="232">
          <cell r="A232">
            <v>23751</v>
          </cell>
          <cell r="B232">
            <v>-3255000</v>
          </cell>
          <cell r="C232">
            <v>-3855923.076923077</v>
          </cell>
        </row>
        <row r="233">
          <cell r="A233">
            <v>23788</v>
          </cell>
          <cell r="B233">
            <v>0</v>
          </cell>
          <cell r="C233">
            <v>0</v>
          </cell>
        </row>
        <row r="234">
          <cell r="A234">
            <v>23795</v>
          </cell>
          <cell r="B234">
            <v>0</v>
          </cell>
          <cell r="C234">
            <v>0</v>
          </cell>
        </row>
        <row r="235">
          <cell r="A235">
            <v>23796</v>
          </cell>
          <cell r="B235">
            <v>0</v>
          </cell>
          <cell r="C235">
            <v>0</v>
          </cell>
        </row>
        <row r="236">
          <cell r="A236">
            <v>23797</v>
          </cell>
          <cell r="B236">
            <v>0</v>
          </cell>
          <cell r="C236">
            <v>0</v>
          </cell>
        </row>
        <row r="237">
          <cell r="A237">
            <v>23798</v>
          </cell>
          <cell r="B237">
            <v>0</v>
          </cell>
          <cell r="C237">
            <v>0</v>
          </cell>
        </row>
        <row r="238">
          <cell r="A238">
            <v>23799</v>
          </cell>
          <cell r="B238">
            <v>0</v>
          </cell>
          <cell r="C238">
            <v>0</v>
          </cell>
        </row>
        <row r="239">
          <cell r="A239">
            <v>23801</v>
          </cell>
          <cell r="B239">
            <v>0</v>
          </cell>
          <cell r="C239">
            <v>-10565461.53846154</v>
          </cell>
        </row>
        <row r="240">
          <cell r="A240">
            <v>24296</v>
          </cell>
          <cell r="B240">
            <v>0</v>
          </cell>
          <cell r="C240">
            <v>0</v>
          </cell>
        </row>
        <row r="241">
          <cell r="A241">
            <v>24299</v>
          </cell>
          <cell r="B241">
            <v>0</v>
          </cell>
          <cell r="C241">
            <v>0</v>
          </cell>
        </row>
        <row r="242">
          <cell r="A242">
            <v>24501</v>
          </cell>
          <cell r="B242">
            <v>-27047000</v>
          </cell>
          <cell r="C242">
            <v>-35486846.15384616</v>
          </cell>
        </row>
        <row r="243">
          <cell r="A243">
            <v>24502</v>
          </cell>
          <cell r="B243">
            <v>148000</v>
          </cell>
          <cell r="C243">
            <v>-148307.69230769231</v>
          </cell>
        </row>
        <row r="244">
          <cell r="A244">
            <v>24503</v>
          </cell>
          <cell r="B244">
            <v>0</v>
          </cell>
          <cell r="C244">
            <v>0</v>
          </cell>
        </row>
        <row r="245">
          <cell r="A245">
            <v>25325</v>
          </cell>
          <cell r="B245">
            <v>0</v>
          </cell>
          <cell r="C245">
            <v>0</v>
          </cell>
        </row>
        <row r="246">
          <cell r="A246">
            <v>25395</v>
          </cell>
          <cell r="B246">
            <v>0</v>
          </cell>
          <cell r="C246">
            <v>0</v>
          </cell>
        </row>
        <row r="247">
          <cell r="A247">
            <v>25396</v>
          </cell>
          <cell r="B247">
            <v>0</v>
          </cell>
          <cell r="C247">
            <v>0</v>
          </cell>
        </row>
        <row r="248">
          <cell r="A248">
            <v>25400</v>
          </cell>
          <cell r="B248">
            <v>-19220000</v>
          </cell>
          <cell r="C248">
            <v>-19913692.307692308</v>
          </cell>
        </row>
        <row r="249">
          <cell r="A249">
            <v>25401</v>
          </cell>
          <cell r="B249">
            <v>-38000</v>
          </cell>
          <cell r="C249">
            <v>-155461.53846153844</v>
          </cell>
        </row>
        <row r="250">
          <cell r="A250">
            <v>25495</v>
          </cell>
          <cell r="B250">
            <v>0</v>
          </cell>
          <cell r="C250">
            <v>0</v>
          </cell>
        </row>
        <row r="251">
          <cell r="A251">
            <v>25496</v>
          </cell>
          <cell r="B251">
            <v>0</v>
          </cell>
          <cell r="C251">
            <v>0</v>
          </cell>
        </row>
        <row r="252">
          <cell r="A252">
            <v>25497</v>
          </cell>
          <cell r="B252">
            <v>0</v>
          </cell>
          <cell r="C252">
            <v>0</v>
          </cell>
        </row>
        <row r="253">
          <cell r="A253">
            <v>25498</v>
          </cell>
          <cell r="B253">
            <v>0</v>
          </cell>
          <cell r="C253">
            <v>0</v>
          </cell>
        </row>
        <row r="254">
          <cell r="A254">
            <v>25499</v>
          </cell>
          <cell r="B254">
            <v>0</v>
          </cell>
          <cell r="C254">
            <v>0</v>
          </cell>
        </row>
        <row r="255">
          <cell r="A255">
            <v>25512</v>
          </cell>
          <cell r="B255">
            <v>0</v>
          </cell>
          <cell r="C255">
            <v>0</v>
          </cell>
        </row>
        <row r="256">
          <cell r="A256">
            <v>25513</v>
          </cell>
          <cell r="B256">
            <v>0</v>
          </cell>
          <cell r="C256">
            <v>0</v>
          </cell>
        </row>
        <row r="257">
          <cell r="A257">
            <v>25514</v>
          </cell>
          <cell r="B257">
            <v>0</v>
          </cell>
          <cell r="C257">
            <v>0</v>
          </cell>
        </row>
        <row r="258">
          <cell r="A258">
            <v>25515</v>
          </cell>
          <cell r="B258">
            <v>0</v>
          </cell>
          <cell r="C258">
            <v>0</v>
          </cell>
        </row>
        <row r="259">
          <cell r="A259">
            <v>25516</v>
          </cell>
          <cell r="B259">
            <v>0</v>
          </cell>
          <cell r="C259">
            <v>0</v>
          </cell>
        </row>
        <row r="260">
          <cell r="A260">
            <v>25517</v>
          </cell>
          <cell r="B260">
            <v>0</v>
          </cell>
          <cell r="C260">
            <v>0</v>
          </cell>
        </row>
        <row r="261">
          <cell r="A261">
            <v>25518</v>
          </cell>
          <cell r="B261">
            <v>0</v>
          </cell>
          <cell r="C261">
            <v>0</v>
          </cell>
        </row>
        <row r="262">
          <cell r="A262">
            <v>25519</v>
          </cell>
          <cell r="B262">
            <v>0</v>
          </cell>
          <cell r="C262">
            <v>0</v>
          </cell>
        </row>
        <row r="263">
          <cell r="A263">
            <v>25520</v>
          </cell>
          <cell r="B263">
            <v>0</v>
          </cell>
          <cell r="C263">
            <v>0</v>
          </cell>
        </row>
        <row r="264">
          <cell r="A264">
            <v>25521</v>
          </cell>
          <cell r="B264">
            <v>0</v>
          </cell>
          <cell r="C264">
            <v>0</v>
          </cell>
        </row>
        <row r="265">
          <cell r="A265">
            <v>25570</v>
          </cell>
          <cell r="B265">
            <v>-1000</v>
          </cell>
          <cell r="C265">
            <v>-1000</v>
          </cell>
        </row>
        <row r="266">
          <cell r="A266">
            <v>25571</v>
          </cell>
          <cell r="B266">
            <v>-2000</v>
          </cell>
          <cell r="C266">
            <v>-2000</v>
          </cell>
        </row>
        <row r="267">
          <cell r="A267">
            <v>25630</v>
          </cell>
          <cell r="B267">
            <v>0</v>
          </cell>
          <cell r="C267">
            <v>0</v>
          </cell>
        </row>
        <row r="268">
          <cell r="A268">
            <v>25701</v>
          </cell>
          <cell r="B268">
            <v>0</v>
          </cell>
          <cell r="C268">
            <v>0</v>
          </cell>
        </row>
        <row r="269">
          <cell r="A269">
            <v>28215</v>
          </cell>
          <cell r="B269">
            <v>0</v>
          </cell>
          <cell r="C269">
            <v>0</v>
          </cell>
        </row>
        <row r="270">
          <cell r="A270">
            <v>28225</v>
          </cell>
          <cell r="B270">
            <v>-21673000</v>
          </cell>
          <cell r="C270">
            <v>-22453692.307692308</v>
          </cell>
        </row>
        <row r="271">
          <cell r="A271">
            <v>28340</v>
          </cell>
          <cell r="B271">
            <v>-13611000</v>
          </cell>
          <cell r="C271">
            <v>-14100769.23076923</v>
          </cell>
        </row>
        <row r="272">
          <cell r="A272">
            <v>40100</v>
          </cell>
          <cell r="B272">
            <v>460000</v>
          </cell>
          <cell r="C272">
            <v>5059000</v>
          </cell>
        </row>
        <row r="273">
          <cell r="A273">
            <v>40101</v>
          </cell>
          <cell r="B273">
            <v>0</v>
          </cell>
          <cell r="C273">
            <v>0</v>
          </cell>
        </row>
        <row r="274">
          <cell r="A274">
            <v>40102</v>
          </cell>
          <cell r="B274">
            <v>0</v>
          </cell>
          <cell r="C274">
            <v>0</v>
          </cell>
        </row>
        <row r="275">
          <cell r="A275">
            <v>40201</v>
          </cell>
          <cell r="B275">
            <v>1181000</v>
          </cell>
          <cell r="C275">
            <v>13674000</v>
          </cell>
        </row>
        <row r="276">
          <cell r="A276">
            <v>40202</v>
          </cell>
          <cell r="B276">
            <v>69000</v>
          </cell>
          <cell r="C276">
            <v>669000</v>
          </cell>
        </row>
        <row r="277">
          <cell r="A277">
            <v>40203</v>
          </cell>
          <cell r="B277">
            <v>40750</v>
          </cell>
          <cell r="C277">
            <v>620000</v>
          </cell>
        </row>
        <row r="278">
          <cell r="A278">
            <v>40204</v>
          </cell>
          <cell r="B278">
            <v>1323000</v>
          </cell>
          <cell r="C278">
            <v>14474000</v>
          </cell>
        </row>
        <row r="279">
          <cell r="A279">
            <v>40205</v>
          </cell>
          <cell r="B279">
            <v>0</v>
          </cell>
          <cell r="C279">
            <v>0</v>
          </cell>
        </row>
        <row r="280">
          <cell r="A280">
            <v>40330</v>
          </cell>
          <cell r="B280">
            <v>604000</v>
          </cell>
          <cell r="C280">
            <v>6384000</v>
          </cell>
        </row>
        <row r="281">
          <cell r="A281">
            <v>40701</v>
          </cell>
          <cell r="B281">
            <v>0</v>
          </cell>
          <cell r="C281">
            <v>0</v>
          </cell>
        </row>
        <row r="282">
          <cell r="A282">
            <v>40702</v>
          </cell>
          <cell r="B282">
            <v>0</v>
          </cell>
          <cell r="C282">
            <v>0</v>
          </cell>
        </row>
        <row r="283">
          <cell r="A283">
            <v>40730</v>
          </cell>
          <cell r="B283">
            <v>13148000</v>
          </cell>
          <cell r="C283">
            <v>157776000</v>
          </cell>
        </row>
        <row r="284">
          <cell r="A284">
            <v>40731</v>
          </cell>
          <cell r="B284">
            <v>0</v>
          </cell>
          <cell r="C284">
            <v>38981000</v>
          </cell>
        </row>
        <row r="285">
          <cell r="A285">
            <v>40732</v>
          </cell>
          <cell r="B285">
            <v>80000</v>
          </cell>
          <cell r="C285">
            <v>960000</v>
          </cell>
        </row>
        <row r="286">
          <cell r="A286">
            <v>40733</v>
          </cell>
          <cell r="B286">
            <v>0</v>
          </cell>
          <cell r="C286">
            <v>4774000</v>
          </cell>
        </row>
        <row r="287">
          <cell r="A287">
            <v>40734</v>
          </cell>
          <cell r="B287">
            <v>164000</v>
          </cell>
          <cell r="C287">
            <v>1968000</v>
          </cell>
        </row>
        <row r="288">
          <cell r="A288">
            <v>40735</v>
          </cell>
          <cell r="B288">
            <v>580000</v>
          </cell>
          <cell r="C288">
            <v>3491000</v>
          </cell>
        </row>
        <row r="289">
          <cell r="A289">
            <v>40736</v>
          </cell>
          <cell r="B289">
            <v>0</v>
          </cell>
          <cell r="C289">
            <v>0</v>
          </cell>
        </row>
        <row r="290">
          <cell r="A290">
            <v>40737</v>
          </cell>
          <cell r="B290">
            <v>0</v>
          </cell>
          <cell r="C290">
            <v>69279000</v>
          </cell>
        </row>
        <row r="291">
          <cell r="A291">
            <v>40738</v>
          </cell>
          <cell r="B291">
            <v>0</v>
          </cell>
          <cell r="C291">
            <v>0</v>
          </cell>
        </row>
        <row r="292">
          <cell r="A292">
            <v>40739</v>
          </cell>
          <cell r="B292">
            <v>0</v>
          </cell>
          <cell r="C292">
            <v>1239000</v>
          </cell>
        </row>
        <row r="293">
          <cell r="A293">
            <v>40740</v>
          </cell>
          <cell r="B293">
            <v>-3940000</v>
          </cell>
          <cell r="C293">
            <v>-38237000</v>
          </cell>
        </row>
        <row r="294">
          <cell r="A294">
            <v>40741</v>
          </cell>
          <cell r="B294">
            <v>0</v>
          </cell>
          <cell r="C294">
            <v>0</v>
          </cell>
        </row>
        <row r="295">
          <cell r="A295">
            <v>40742</v>
          </cell>
          <cell r="B295">
            <v>-964000</v>
          </cell>
          <cell r="C295">
            <v>-4756000</v>
          </cell>
        </row>
        <row r="296">
          <cell r="A296">
            <v>40743</v>
          </cell>
          <cell r="B296">
            <v>-7000</v>
          </cell>
          <cell r="C296">
            <v>-217000</v>
          </cell>
        </row>
        <row r="297">
          <cell r="A297">
            <v>40744</v>
          </cell>
          <cell r="B297">
            <v>0</v>
          </cell>
          <cell r="C297">
            <v>-55000</v>
          </cell>
        </row>
        <row r="298">
          <cell r="A298">
            <v>40745</v>
          </cell>
          <cell r="B298">
            <v>0</v>
          </cell>
          <cell r="C298">
            <v>0</v>
          </cell>
        </row>
        <row r="299">
          <cell r="A299">
            <v>40746</v>
          </cell>
          <cell r="B299">
            <v>-4010000</v>
          </cell>
          <cell r="C299">
            <v>-45747000</v>
          </cell>
        </row>
        <row r="300">
          <cell r="A300">
            <v>40747</v>
          </cell>
          <cell r="B300">
            <v>-4862000</v>
          </cell>
          <cell r="C300">
            <v>-58344000</v>
          </cell>
        </row>
        <row r="301">
          <cell r="A301">
            <v>40748</v>
          </cell>
          <cell r="B301">
            <v>-87000</v>
          </cell>
          <cell r="C301">
            <v>-518000</v>
          </cell>
        </row>
        <row r="302">
          <cell r="A302">
            <v>40749</v>
          </cell>
          <cell r="B302">
            <v>-100000</v>
          </cell>
          <cell r="C302">
            <v>-1192000</v>
          </cell>
        </row>
        <row r="303">
          <cell r="A303">
            <v>40800</v>
          </cell>
          <cell r="B303">
            <v>-257000</v>
          </cell>
          <cell r="C303">
            <v>-3384000</v>
          </cell>
        </row>
        <row r="304">
          <cell r="A304">
            <v>40810</v>
          </cell>
          <cell r="B304">
            <v>128000</v>
          </cell>
          <cell r="C304">
            <v>1684000</v>
          </cell>
        </row>
        <row r="305">
          <cell r="A305">
            <v>40811</v>
          </cell>
          <cell r="B305">
            <v>0</v>
          </cell>
          <cell r="C305">
            <v>0</v>
          </cell>
        </row>
        <row r="306">
          <cell r="A306">
            <v>40812</v>
          </cell>
          <cell r="B306">
            <v>1183000</v>
          </cell>
          <cell r="C306">
            <v>13352000</v>
          </cell>
        </row>
        <row r="307">
          <cell r="A307">
            <v>40813</v>
          </cell>
          <cell r="B307">
            <v>3908000</v>
          </cell>
          <cell r="C307">
            <v>46904000</v>
          </cell>
        </row>
        <row r="308">
          <cell r="A308">
            <v>40814</v>
          </cell>
          <cell r="B308">
            <v>2953000</v>
          </cell>
          <cell r="C308">
            <v>38656000</v>
          </cell>
        </row>
        <row r="309">
          <cell r="A309">
            <v>40815</v>
          </cell>
          <cell r="B309">
            <v>3897000</v>
          </cell>
          <cell r="C309">
            <v>51544000</v>
          </cell>
        </row>
        <row r="310">
          <cell r="A310">
            <v>40910</v>
          </cell>
          <cell r="B310">
            <v>8344000</v>
          </cell>
          <cell r="C310">
            <v>139344000</v>
          </cell>
        </row>
        <row r="311">
          <cell r="A311">
            <v>40911</v>
          </cell>
          <cell r="B311">
            <v>0</v>
          </cell>
          <cell r="C311">
            <v>-1000</v>
          </cell>
        </row>
        <row r="312">
          <cell r="A312">
            <v>40920</v>
          </cell>
          <cell r="B312">
            <v>130000</v>
          </cell>
          <cell r="C312">
            <v>3377000</v>
          </cell>
        </row>
        <row r="313">
          <cell r="A313">
            <v>40921</v>
          </cell>
          <cell r="B313">
            <v>0</v>
          </cell>
          <cell r="C313">
            <v>0</v>
          </cell>
        </row>
        <row r="314">
          <cell r="A314">
            <v>41059</v>
          </cell>
          <cell r="B314">
            <v>-1000</v>
          </cell>
          <cell r="C314">
            <v>-3000</v>
          </cell>
        </row>
        <row r="315">
          <cell r="A315">
            <v>41069</v>
          </cell>
          <cell r="B315">
            <v>-2000</v>
          </cell>
          <cell r="C315">
            <v>-18000</v>
          </cell>
        </row>
        <row r="316">
          <cell r="A316">
            <v>41080</v>
          </cell>
          <cell r="B316">
            <v>0</v>
          </cell>
          <cell r="C316">
            <v>0</v>
          </cell>
        </row>
        <row r="317">
          <cell r="A317">
            <v>41081</v>
          </cell>
          <cell r="B317">
            <v>0</v>
          </cell>
          <cell r="C317">
            <v>0</v>
          </cell>
        </row>
        <row r="318">
          <cell r="A318">
            <v>41082</v>
          </cell>
          <cell r="B318">
            <v>0</v>
          </cell>
          <cell r="C318">
            <v>0</v>
          </cell>
        </row>
        <row r="319">
          <cell r="A319">
            <v>41101</v>
          </cell>
          <cell r="B319">
            <v>0</v>
          </cell>
          <cell r="C319">
            <v>0</v>
          </cell>
        </row>
        <row r="320">
          <cell r="A320">
            <v>41102</v>
          </cell>
          <cell r="B320">
            <v>0</v>
          </cell>
          <cell r="C320">
            <v>0</v>
          </cell>
        </row>
        <row r="321">
          <cell r="A321">
            <v>41103</v>
          </cell>
          <cell r="B321">
            <v>0</v>
          </cell>
          <cell r="C321">
            <v>0</v>
          </cell>
        </row>
        <row r="322">
          <cell r="A322">
            <v>41104</v>
          </cell>
          <cell r="B322">
            <v>0</v>
          </cell>
          <cell r="C322">
            <v>0</v>
          </cell>
        </row>
        <row r="323">
          <cell r="A323">
            <v>41105</v>
          </cell>
          <cell r="B323">
            <v>0</v>
          </cell>
          <cell r="C323">
            <v>0</v>
          </cell>
        </row>
        <row r="324">
          <cell r="A324">
            <v>41106</v>
          </cell>
          <cell r="B324">
            <v>0</v>
          </cell>
          <cell r="C324">
            <v>0</v>
          </cell>
        </row>
        <row r="325">
          <cell r="A325">
            <v>41107</v>
          </cell>
          <cell r="B325">
            <v>0</v>
          </cell>
          <cell r="C325">
            <v>0</v>
          </cell>
        </row>
        <row r="326">
          <cell r="A326">
            <v>41108</v>
          </cell>
          <cell r="B326">
            <v>0</v>
          </cell>
          <cell r="C326">
            <v>0</v>
          </cell>
        </row>
        <row r="327">
          <cell r="A327">
            <v>41109</v>
          </cell>
          <cell r="B327">
            <v>0</v>
          </cell>
          <cell r="C327">
            <v>0</v>
          </cell>
        </row>
        <row r="328">
          <cell r="A328">
            <v>41110</v>
          </cell>
          <cell r="B328">
            <v>-1676000</v>
          </cell>
          <cell r="C328">
            <v>-20102000</v>
          </cell>
        </row>
        <row r="329">
          <cell r="A329">
            <v>41111</v>
          </cell>
          <cell r="B329">
            <v>0</v>
          </cell>
          <cell r="C329">
            <v>0</v>
          </cell>
        </row>
        <row r="330">
          <cell r="A330">
            <v>41112</v>
          </cell>
          <cell r="B330">
            <v>0</v>
          </cell>
          <cell r="C330">
            <v>0</v>
          </cell>
        </row>
        <row r="331">
          <cell r="A331">
            <v>41113</v>
          </cell>
          <cell r="B331">
            <v>0</v>
          </cell>
          <cell r="C331">
            <v>0</v>
          </cell>
        </row>
        <row r="332">
          <cell r="A332">
            <v>41114</v>
          </cell>
          <cell r="B332">
            <v>0</v>
          </cell>
          <cell r="C332">
            <v>0</v>
          </cell>
        </row>
        <row r="333">
          <cell r="A333">
            <v>41115</v>
          </cell>
          <cell r="B333">
            <v>0</v>
          </cell>
          <cell r="C333">
            <v>0</v>
          </cell>
        </row>
        <row r="334">
          <cell r="A334">
            <v>41116</v>
          </cell>
          <cell r="B334">
            <v>0</v>
          </cell>
          <cell r="C334">
            <v>0</v>
          </cell>
        </row>
        <row r="335">
          <cell r="A335">
            <v>41117</v>
          </cell>
          <cell r="B335">
            <v>0</v>
          </cell>
          <cell r="C335">
            <v>0</v>
          </cell>
        </row>
        <row r="336">
          <cell r="A336">
            <v>41118</v>
          </cell>
          <cell r="B336">
            <v>0</v>
          </cell>
          <cell r="C336">
            <v>0</v>
          </cell>
        </row>
        <row r="337">
          <cell r="A337">
            <v>41119</v>
          </cell>
          <cell r="B337">
            <v>0</v>
          </cell>
          <cell r="C337">
            <v>0</v>
          </cell>
        </row>
        <row r="338">
          <cell r="A338">
            <v>41120</v>
          </cell>
          <cell r="B338">
            <v>0</v>
          </cell>
          <cell r="C338">
            <v>0</v>
          </cell>
        </row>
        <row r="339">
          <cell r="A339">
            <v>41121</v>
          </cell>
          <cell r="B339">
            <v>0</v>
          </cell>
          <cell r="C339">
            <v>0</v>
          </cell>
        </row>
        <row r="340">
          <cell r="A340">
            <v>41122</v>
          </cell>
          <cell r="B340">
            <v>0</v>
          </cell>
          <cell r="C340">
            <v>0</v>
          </cell>
        </row>
        <row r="341">
          <cell r="A341">
            <v>41123</v>
          </cell>
          <cell r="B341">
            <v>0</v>
          </cell>
          <cell r="C341">
            <v>0</v>
          </cell>
        </row>
        <row r="342">
          <cell r="A342">
            <v>41124</v>
          </cell>
          <cell r="B342">
            <v>0</v>
          </cell>
          <cell r="C342">
            <v>0</v>
          </cell>
        </row>
        <row r="343">
          <cell r="A343">
            <v>41125</v>
          </cell>
          <cell r="B343">
            <v>0</v>
          </cell>
          <cell r="C343">
            <v>0</v>
          </cell>
        </row>
        <row r="344">
          <cell r="A344">
            <v>41126</v>
          </cell>
          <cell r="B344">
            <v>0</v>
          </cell>
          <cell r="C344">
            <v>0</v>
          </cell>
        </row>
        <row r="345">
          <cell r="A345">
            <v>41127</v>
          </cell>
          <cell r="B345">
            <v>0</v>
          </cell>
          <cell r="C345">
            <v>0</v>
          </cell>
        </row>
        <row r="346">
          <cell r="A346">
            <v>41128</v>
          </cell>
          <cell r="B346">
            <v>0</v>
          </cell>
          <cell r="C346">
            <v>0</v>
          </cell>
        </row>
        <row r="347">
          <cell r="A347">
            <v>41129</v>
          </cell>
          <cell r="B347">
            <v>0</v>
          </cell>
          <cell r="C347">
            <v>0</v>
          </cell>
        </row>
        <row r="348">
          <cell r="A348">
            <v>41130</v>
          </cell>
          <cell r="B348">
            <v>0</v>
          </cell>
          <cell r="C348">
            <v>0</v>
          </cell>
        </row>
        <row r="349">
          <cell r="A349">
            <v>41131</v>
          </cell>
          <cell r="B349">
            <v>-201000</v>
          </cell>
          <cell r="C349">
            <v>-2433000</v>
          </cell>
        </row>
        <row r="350">
          <cell r="A350">
            <v>41132</v>
          </cell>
          <cell r="B350">
            <v>0</v>
          </cell>
          <cell r="C350">
            <v>0</v>
          </cell>
        </row>
        <row r="351">
          <cell r="A351">
            <v>41133</v>
          </cell>
          <cell r="B351">
            <v>0</v>
          </cell>
          <cell r="C351">
            <v>0</v>
          </cell>
        </row>
        <row r="352">
          <cell r="A352">
            <v>41134</v>
          </cell>
          <cell r="B352">
            <v>0</v>
          </cell>
          <cell r="C352">
            <v>0</v>
          </cell>
        </row>
        <row r="353">
          <cell r="A353">
            <v>41135</v>
          </cell>
          <cell r="B353">
            <v>0</v>
          </cell>
          <cell r="C353">
            <v>0</v>
          </cell>
        </row>
        <row r="354">
          <cell r="A354">
            <v>41136</v>
          </cell>
          <cell r="B354">
            <v>0</v>
          </cell>
          <cell r="C354">
            <v>0</v>
          </cell>
        </row>
        <row r="355">
          <cell r="A355">
            <v>41137</v>
          </cell>
          <cell r="B355">
            <v>0</v>
          </cell>
          <cell r="C355">
            <v>0</v>
          </cell>
        </row>
        <row r="356">
          <cell r="A356">
            <v>41138</v>
          </cell>
          <cell r="B356">
            <v>0</v>
          </cell>
          <cell r="C356">
            <v>0</v>
          </cell>
        </row>
        <row r="357">
          <cell r="A357">
            <v>41139</v>
          </cell>
          <cell r="B357">
            <v>0</v>
          </cell>
          <cell r="C357">
            <v>0</v>
          </cell>
        </row>
        <row r="358">
          <cell r="A358">
            <v>41140</v>
          </cell>
          <cell r="B358">
            <v>0</v>
          </cell>
          <cell r="C358">
            <v>0</v>
          </cell>
        </row>
        <row r="359">
          <cell r="A359">
            <v>41141</v>
          </cell>
          <cell r="B359">
            <v>-1000</v>
          </cell>
          <cell r="C359">
            <v>-1000</v>
          </cell>
        </row>
        <row r="360">
          <cell r="A360">
            <v>41142</v>
          </cell>
          <cell r="B360">
            <v>0</v>
          </cell>
          <cell r="C360">
            <v>0</v>
          </cell>
        </row>
        <row r="361">
          <cell r="A361">
            <v>41143</v>
          </cell>
          <cell r="B361">
            <v>0</v>
          </cell>
          <cell r="C361">
            <v>0</v>
          </cell>
        </row>
        <row r="362">
          <cell r="A362">
            <v>41144</v>
          </cell>
          <cell r="B362">
            <v>0</v>
          </cell>
          <cell r="C362">
            <v>0</v>
          </cell>
        </row>
        <row r="363">
          <cell r="A363">
            <v>41145</v>
          </cell>
          <cell r="B363">
            <v>0</v>
          </cell>
          <cell r="C363">
            <v>0</v>
          </cell>
        </row>
        <row r="364">
          <cell r="A364">
            <v>41146</v>
          </cell>
          <cell r="B364">
            <v>0</v>
          </cell>
          <cell r="C364">
            <v>0</v>
          </cell>
        </row>
        <row r="365">
          <cell r="A365">
            <v>41147</v>
          </cell>
          <cell r="B365">
            <v>0</v>
          </cell>
          <cell r="C365">
            <v>0</v>
          </cell>
        </row>
        <row r="366">
          <cell r="A366">
            <v>41148</v>
          </cell>
          <cell r="B366">
            <v>0</v>
          </cell>
          <cell r="C366">
            <v>0</v>
          </cell>
        </row>
        <row r="367">
          <cell r="A367">
            <v>41149</v>
          </cell>
          <cell r="B367">
            <v>0</v>
          </cell>
          <cell r="C367">
            <v>0</v>
          </cell>
        </row>
        <row r="368">
          <cell r="A368">
            <v>41150</v>
          </cell>
          <cell r="B368">
            <v>0</v>
          </cell>
          <cell r="C368">
            <v>0</v>
          </cell>
        </row>
        <row r="369">
          <cell r="A369">
            <v>41151</v>
          </cell>
          <cell r="B369">
            <v>0</v>
          </cell>
          <cell r="C369">
            <v>0</v>
          </cell>
        </row>
        <row r="370">
          <cell r="A370">
            <v>41152</v>
          </cell>
          <cell r="B370">
            <v>0</v>
          </cell>
          <cell r="C370">
            <v>0</v>
          </cell>
        </row>
        <row r="371">
          <cell r="A371">
            <v>41153</v>
          </cell>
          <cell r="B371">
            <v>0</v>
          </cell>
          <cell r="C371">
            <v>0</v>
          </cell>
        </row>
        <row r="372">
          <cell r="A372">
            <v>41159</v>
          </cell>
          <cell r="B372">
            <v>0</v>
          </cell>
          <cell r="C372">
            <v>0</v>
          </cell>
        </row>
        <row r="373">
          <cell r="A373">
            <v>41160</v>
          </cell>
          <cell r="B373">
            <v>-88000</v>
          </cell>
          <cell r="C373">
            <v>-1056000</v>
          </cell>
        </row>
        <row r="374">
          <cell r="A374">
            <v>41169</v>
          </cell>
          <cell r="B374">
            <v>0</v>
          </cell>
          <cell r="C374">
            <v>0</v>
          </cell>
        </row>
        <row r="375">
          <cell r="A375">
            <v>41170</v>
          </cell>
          <cell r="B375">
            <v>0</v>
          </cell>
          <cell r="C375">
            <v>0</v>
          </cell>
        </row>
        <row r="376">
          <cell r="A376">
            <v>41171</v>
          </cell>
          <cell r="B376">
            <v>0</v>
          </cell>
          <cell r="C376">
            <v>0</v>
          </cell>
        </row>
        <row r="377">
          <cell r="A377">
            <v>41172</v>
          </cell>
          <cell r="B377">
            <v>0</v>
          </cell>
          <cell r="C377">
            <v>0</v>
          </cell>
        </row>
        <row r="378">
          <cell r="A378">
            <v>41180</v>
          </cell>
          <cell r="B378">
            <v>0</v>
          </cell>
          <cell r="C378">
            <v>0</v>
          </cell>
        </row>
        <row r="379">
          <cell r="A379">
            <v>41181</v>
          </cell>
          <cell r="B379">
            <v>0</v>
          </cell>
          <cell r="C379">
            <v>0</v>
          </cell>
        </row>
        <row r="380">
          <cell r="A380">
            <v>41182</v>
          </cell>
          <cell r="B380">
            <v>0</v>
          </cell>
          <cell r="C380">
            <v>0</v>
          </cell>
        </row>
        <row r="381">
          <cell r="A381">
            <v>41183</v>
          </cell>
          <cell r="B381">
            <v>0</v>
          </cell>
          <cell r="C381">
            <v>0</v>
          </cell>
        </row>
        <row r="382">
          <cell r="A382">
            <v>41184</v>
          </cell>
          <cell r="B382">
            <v>0</v>
          </cell>
          <cell r="C382">
            <v>0</v>
          </cell>
        </row>
        <row r="383">
          <cell r="A383">
            <v>41185</v>
          </cell>
          <cell r="B383">
            <v>0</v>
          </cell>
          <cell r="C383">
            <v>0</v>
          </cell>
        </row>
        <row r="384">
          <cell r="A384">
            <v>41186</v>
          </cell>
          <cell r="B384">
            <v>0</v>
          </cell>
          <cell r="C384">
            <v>0</v>
          </cell>
        </row>
        <row r="385">
          <cell r="A385">
            <v>41188</v>
          </cell>
          <cell r="B385">
            <v>0</v>
          </cell>
          <cell r="C385">
            <v>-72268000</v>
          </cell>
        </row>
        <row r="386">
          <cell r="A386">
            <v>41189</v>
          </cell>
          <cell r="B386">
            <v>0</v>
          </cell>
          <cell r="C386">
            <v>-2914000</v>
          </cell>
        </row>
        <row r="387">
          <cell r="A387">
            <v>41819</v>
          </cell>
          <cell r="B387">
            <v>0</v>
          </cell>
          <cell r="C387">
            <v>0</v>
          </cell>
        </row>
        <row r="388">
          <cell r="A388">
            <v>41910</v>
          </cell>
          <cell r="B388">
            <v>-211000</v>
          </cell>
          <cell r="C388">
            <v>-4312000</v>
          </cell>
        </row>
        <row r="389">
          <cell r="A389">
            <v>42110</v>
          </cell>
          <cell r="B389">
            <v>-66000</v>
          </cell>
          <cell r="C389">
            <v>-933000</v>
          </cell>
        </row>
        <row r="390">
          <cell r="A390">
            <v>42111</v>
          </cell>
          <cell r="B390">
            <v>0</v>
          </cell>
          <cell r="C390">
            <v>0</v>
          </cell>
        </row>
        <row r="391">
          <cell r="A391">
            <v>42120</v>
          </cell>
          <cell r="B391">
            <v>0</v>
          </cell>
          <cell r="C391">
            <v>0</v>
          </cell>
        </row>
        <row r="392">
          <cell r="A392">
            <v>42121</v>
          </cell>
          <cell r="B392">
            <v>0</v>
          </cell>
          <cell r="C392">
            <v>0</v>
          </cell>
        </row>
        <row r="393">
          <cell r="A393">
            <v>42140</v>
          </cell>
          <cell r="B393">
            <v>-135000</v>
          </cell>
          <cell r="C393">
            <v>-6569000</v>
          </cell>
        </row>
        <row r="394">
          <cell r="A394">
            <v>42142</v>
          </cell>
          <cell r="B394">
            <v>0</v>
          </cell>
          <cell r="C394">
            <v>0</v>
          </cell>
        </row>
        <row r="395">
          <cell r="A395">
            <v>42144</v>
          </cell>
          <cell r="B395">
            <v>0</v>
          </cell>
          <cell r="C395">
            <v>0</v>
          </cell>
        </row>
        <row r="396">
          <cell r="A396">
            <v>42146</v>
          </cell>
          <cell r="B396">
            <v>0</v>
          </cell>
          <cell r="C396">
            <v>0</v>
          </cell>
        </row>
        <row r="397">
          <cell r="A397">
            <v>42148</v>
          </cell>
          <cell r="B397">
            <v>0</v>
          </cell>
          <cell r="C397">
            <v>0</v>
          </cell>
        </row>
        <row r="398">
          <cell r="A398">
            <v>42660</v>
          </cell>
          <cell r="B398">
            <v>0</v>
          </cell>
          <cell r="C398">
            <v>0</v>
          </cell>
        </row>
        <row r="399">
          <cell r="A399">
            <v>42661</v>
          </cell>
          <cell r="B399">
            <v>0</v>
          </cell>
          <cell r="C399">
            <v>0</v>
          </cell>
        </row>
        <row r="400">
          <cell r="A400">
            <v>42724</v>
          </cell>
          <cell r="B400">
            <v>6000</v>
          </cell>
          <cell r="C400">
            <v>79000</v>
          </cell>
        </row>
        <row r="401">
          <cell r="A401">
            <v>42725</v>
          </cell>
          <cell r="B401">
            <v>33000</v>
          </cell>
          <cell r="C401">
            <v>400000</v>
          </cell>
        </row>
        <row r="402">
          <cell r="A402">
            <v>42731</v>
          </cell>
          <cell r="B402">
            <v>181000</v>
          </cell>
          <cell r="C402">
            <v>2172000</v>
          </cell>
        </row>
        <row r="403">
          <cell r="A403">
            <v>42733</v>
          </cell>
          <cell r="B403">
            <v>0</v>
          </cell>
          <cell r="C403">
            <v>0</v>
          </cell>
        </row>
        <row r="404">
          <cell r="A404">
            <v>42734</v>
          </cell>
          <cell r="B404">
            <v>0</v>
          </cell>
          <cell r="C404">
            <v>0</v>
          </cell>
        </row>
        <row r="405">
          <cell r="A405">
            <v>42735</v>
          </cell>
          <cell r="B405">
            <v>0</v>
          </cell>
          <cell r="C405">
            <v>0</v>
          </cell>
        </row>
        <row r="406">
          <cell r="A406">
            <v>42736</v>
          </cell>
          <cell r="B406">
            <v>71000</v>
          </cell>
          <cell r="C406">
            <v>852000</v>
          </cell>
        </row>
        <row r="407">
          <cell r="A407">
            <v>42737</v>
          </cell>
          <cell r="B407">
            <v>19000</v>
          </cell>
          <cell r="C407">
            <v>228000</v>
          </cell>
        </row>
        <row r="408">
          <cell r="A408">
            <v>42738</v>
          </cell>
          <cell r="B408">
            <v>0</v>
          </cell>
          <cell r="C408">
            <v>0</v>
          </cell>
        </row>
        <row r="409">
          <cell r="A409">
            <v>42744</v>
          </cell>
          <cell r="B409">
            <v>728000</v>
          </cell>
          <cell r="C409">
            <v>5824000</v>
          </cell>
        </row>
        <row r="410">
          <cell r="A410">
            <v>42751</v>
          </cell>
          <cell r="B410">
            <v>1302000</v>
          </cell>
          <cell r="C410">
            <v>15624000</v>
          </cell>
        </row>
        <row r="411">
          <cell r="A411">
            <v>42833</v>
          </cell>
          <cell r="B411">
            <v>0</v>
          </cell>
          <cell r="C411">
            <v>0</v>
          </cell>
        </row>
        <row r="412">
          <cell r="A412">
            <v>42836</v>
          </cell>
          <cell r="B412">
            <v>0</v>
          </cell>
          <cell r="C412">
            <v>0</v>
          </cell>
        </row>
        <row r="413">
          <cell r="A413">
            <v>42838</v>
          </cell>
          <cell r="B413">
            <v>0</v>
          </cell>
          <cell r="C413">
            <v>0</v>
          </cell>
        </row>
        <row r="414">
          <cell r="A414">
            <v>42839</v>
          </cell>
          <cell r="B414">
            <v>0</v>
          </cell>
          <cell r="C414">
            <v>0</v>
          </cell>
        </row>
        <row r="415">
          <cell r="A415">
            <v>42841</v>
          </cell>
          <cell r="B415">
            <v>0</v>
          </cell>
          <cell r="C415">
            <v>0</v>
          </cell>
        </row>
        <row r="416">
          <cell r="A416">
            <v>42842</v>
          </cell>
          <cell r="B416">
            <v>0</v>
          </cell>
          <cell r="C416">
            <v>0</v>
          </cell>
        </row>
        <row r="417">
          <cell r="A417">
            <v>42843</v>
          </cell>
          <cell r="B417">
            <v>0</v>
          </cell>
          <cell r="C417">
            <v>0</v>
          </cell>
        </row>
        <row r="418">
          <cell r="A418">
            <v>42844</v>
          </cell>
          <cell r="B418">
            <v>0</v>
          </cell>
          <cell r="C418">
            <v>0</v>
          </cell>
        </row>
        <row r="419">
          <cell r="A419">
            <v>42846</v>
          </cell>
          <cell r="B419">
            <v>0</v>
          </cell>
          <cell r="C419">
            <v>0</v>
          </cell>
        </row>
        <row r="420">
          <cell r="A420">
            <v>42848</v>
          </cell>
          <cell r="B420">
            <v>0</v>
          </cell>
          <cell r="C420">
            <v>0</v>
          </cell>
        </row>
        <row r="421">
          <cell r="A421">
            <v>42849</v>
          </cell>
          <cell r="B421">
            <v>0</v>
          </cell>
          <cell r="C421">
            <v>0</v>
          </cell>
        </row>
        <row r="422">
          <cell r="A422">
            <v>42850</v>
          </cell>
          <cell r="B422">
            <v>0</v>
          </cell>
          <cell r="C422">
            <v>0</v>
          </cell>
        </row>
        <row r="423">
          <cell r="A423">
            <v>42851</v>
          </cell>
          <cell r="B423">
            <v>0</v>
          </cell>
          <cell r="C423">
            <v>0</v>
          </cell>
        </row>
        <row r="424">
          <cell r="A424">
            <v>42911</v>
          </cell>
          <cell r="B424">
            <v>0</v>
          </cell>
          <cell r="C424">
            <v>0</v>
          </cell>
        </row>
        <row r="425">
          <cell r="A425">
            <v>42944</v>
          </cell>
          <cell r="B425">
            <v>0</v>
          </cell>
          <cell r="C425">
            <v>0</v>
          </cell>
        </row>
        <row r="426">
          <cell r="A426">
            <v>42946</v>
          </cell>
          <cell r="B426">
            <v>0</v>
          </cell>
          <cell r="C426">
            <v>0</v>
          </cell>
        </row>
        <row r="427">
          <cell r="A427">
            <v>43101</v>
          </cell>
          <cell r="B427">
            <v>534000</v>
          </cell>
          <cell r="C427">
            <v>6101000</v>
          </cell>
        </row>
        <row r="428">
          <cell r="A428">
            <v>43102</v>
          </cell>
          <cell r="B428">
            <v>0</v>
          </cell>
          <cell r="C428">
            <v>0</v>
          </cell>
        </row>
        <row r="429">
          <cell r="A429">
            <v>43103</v>
          </cell>
          <cell r="B429">
            <v>0</v>
          </cell>
          <cell r="C429">
            <v>0</v>
          </cell>
        </row>
        <row r="430">
          <cell r="A430">
            <v>43104</v>
          </cell>
          <cell r="B430">
            <v>277000</v>
          </cell>
          <cell r="C430">
            <v>689000</v>
          </cell>
        </row>
        <row r="431">
          <cell r="A431">
            <v>43105</v>
          </cell>
          <cell r="B431">
            <v>0</v>
          </cell>
          <cell r="C431">
            <v>0</v>
          </cell>
        </row>
        <row r="432">
          <cell r="A432">
            <v>43107</v>
          </cell>
          <cell r="B432">
            <v>0</v>
          </cell>
          <cell r="C432">
            <v>0</v>
          </cell>
        </row>
        <row r="433">
          <cell r="A433">
            <v>43110</v>
          </cell>
          <cell r="B433">
            <v>0</v>
          </cell>
          <cell r="C433">
            <v>0</v>
          </cell>
        </row>
        <row r="434">
          <cell r="A434">
            <v>43130</v>
          </cell>
          <cell r="B434">
            <v>18000</v>
          </cell>
          <cell r="C434">
            <v>93000</v>
          </cell>
        </row>
        <row r="435">
          <cell r="A435">
            <v>43131</v>
          </cell>
          <cell r="B435">
            <v>0</v>
          </cell>
          <cell r="C435">
            <v>0</v>
          </cell>
        </row>
        <row r="436">
          <cell r="A436">
            <v>43133</v>
          </cell>
          <cell r="B436">
            <v>0</v>
          </cell>
          <cell r="C436">
            <v>0</v>
          </cell>
        </row>
        <row r="437">
          <cell r="A437">
            <v>43135</v>
          </cell>
          <cell r="B437">
            <v>0</v>
          </cell>
          <cell r="C437">
            <v>0</v>
          </cell>
        </row>
        <row r="438">
          <cell r="A438">
            <v>43137</v>
          </cell>
          <cell r="B438">
            <v>38000</v>
          </cell>
          <cell r="C438">
            <v>3280000</v>
          </cell>
        </row>
        <row r="439">
          <cell r="A439">
            <v>43139</v>
          </cell>
          <cell r="B439">
            <v>4000</v>
          </cell>
          <cell r="C439">
            <v>47000</v>
          </cell>
        </row>
        <row r="440">
          <cell r="A440">
            <v>43186</v>
          </cell>
          <cell r="B440">
            <v>0</v>
          </cell>
          <cell r="C440">
            <v>0</v>
          </cell>
        </row>
        <row r="441">
          <cell r="A441">
            <v>43189</v>
          </cell>
          <cell r="B441">
            <v>0</v>
          </cell>
          <cell r="C441">
            <v>0</v>
          </cell>
        </row>
        <row r="442">
          <cell r="A442">
            <v>43195</v>
          </cell>
          <cell r="B442">
            <v>0</v>
          </cell>
          <cell r="C442">
            <v>0</v>
          </cell>
        </row>
        <row r="443">
          <cell r="A443">
            <v>43196</v>
          </cell>
          <cell r="B443">
            <v>0</v>
          </cell>
          <cell r="C443">
            <v>0</v>
          </cell>
        </row>
        <row r="444">
          <cell r="A444">
            <v>43197</v>
          </cell>
          <cell r="B444">
            <v>0</v>
          </cell>
          <cell r="C444">
            <v>0</v>
          </cell>
        </row>
        <row r="445">
          <cell r="A445">
            <v>43198</v>
          </cell>
          <cell r="B445">
            <v>0</v>
          </cell>
          <cell r="C445">
            <v>0</v>
          </cell>
        </row>
        <row r="446">
          <cell r="A446">
            <v>43199</v>
          </cell>
          <cell r="B446">
            <v>16000</v>
          </cell>
          <cell r="C446">
            <v>178000</v>
          </cell>
        </row>
        <row r="447">
          <cell r="A447">
            <v>44739</v>
          </cell>
          <cell r="B447">
            <v>0</v>
          </cell>
          <cell r="C447">
            <v>0</v>
          </cell>
        </row>
        <row r="448">
          <cell r="A448">
            <v>45614</v>
          </cell>
          <cell r="B448">
            <v>-223000</v>
          </cell>
          <cell r="C448">
            <v>-2665000</v>
          </cell>
        </row>
        <row r="449">
          <cell r="A449">
            <v>45695</v>
          </cell>
          <cell r="B449">
            <v>0</v>
          </cell>
          <cell r="C449">
            <v>0</v>
          </cell>
        </row>
        <row r="450">
          <cell r="A450">
            <v>45696</v>
          </cell>
          <cell r="B450">
            <v>0</v>
          </cell>
          <cell r="C450">
            <v>0</v>
          </cell>
        </row>
        <row r="451">
          <cell r="A451">
            <v>45697</v>
          </cell>
          <cell r="B451">
            <v>0</v>
          </cell>
          <cell r="C451">
            <v>0</v>
          </cell>
        </row>
        <row r="452">
          <cell r="A452">
            <v>45698</v>
          </cell>
          <cell r="B452">
            <v>0</v>
          </cell>
          <cell r="C452">
            <v>0</v>
          </cell>
        </row>
        <row r="453">
          <cell r="A453">
            <v>45699</v>
          </cell>
          <cell r="B453">
            <v>0</v>
          </cell>
          <cell r="C453">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10"/>
      <sheetName val="WPC-3.10a"/>
      <sheetName val="WPC-3.10b"/>
      <sheetName val="WPC-3.10c"/>
      <sheetName val="WPC-3.10d"/>
      <sheetName val="WPC-3.10e"/>
      <sheetName val="C-3.31"/>
      <sheetName val="C-3.4a (1)"/>
      <sheetName val="C-3.4a (2)"/>
      <sheetName val="C-3.47"/>
      <sheetName val="C-3.48"/>
      <sheetName val="C-3.50"/>
      <sheetName val="C-3.51"/>
      <sheetName val="C-3.6"/>
    </sheetNames>
    <sheetDataSet>
      <sheetData sheetId="0" refreshError="1">
        <row r="1">
          <cell r="E1" t="str">
            <v xml:space="preserve"> SCHEDULE C-3.10</v>
          </cell>
        </row>
        <row r="2">
          <cell r="D2" t="str">
            <v xml:space="preserve">                       DETAILED ADJUSTMENT</v>
          </cell>
        </row>
        <row r="4">
          <cell r="A4" t="str">
            <v xml:space="preserve"> COMPANY:  THE SOUTHERN CONNECTICUT GAS COMPANY</v>
          </cell>
          <cell r="G4" t="str">
            <v>TEST YEAR:  7/1/96-6/30/97</v>
          </cell>
        </row>
        <row r="5">
          <cell r="A5" t="str">
            <v xml:space="preserve"> DOCKET NO:  xx-xx-xx</v>
          </cell>
          <cell r="G5" t="str">
            <v>PAGE 1 OF 1</v>
          </cell>
        </row>
        <row r="6">
          <cell r="G6" t="str">
            <v xml:space="preserve">WITNESS RESPONSIBLE:  </v>
          </cell>
        </row>
        <row r="9">
          <cell r="D9" t="str">
            <v xml:space="preserve">        TITLE:  INSURANCE EXPENSE - SUMMARY</v>
          </cell>
        </row>
        <row r="11">
          <cell r="C11" t="str">
            <v>WORKPAPER</v>
          </cell>
        </row>
        <row r="12">
          <cell r="A12" t="str">
            <v>LINE NO.</v>
          </cell>
          <cell r="C12" t="str">
            <v>REFERENCE</v>
          </cell>
        </row>
        <row r="14">
          <cell r="A14" t="str">
            <v>1</v>
          </cell>
          <cell r="C14" t="str">
            <v>WPC-3.10a</v>
          </cell>
          <cell r="D14" t="str">
            <v xml:space="preserve">         INSURANCE PREMIUMS</v>
          </cell>
          <cell r="G14">
            <v>-108958.19999999995</v>
          </cell>
        </row>
        <row r="16">
          <cell r="A16" t="str">
            <v>2</v>
          </cell>
          <cell r="C16" t="str">
            <v>WPC-3.10c</v>
          </cell>
          <cell r="D16" t="str">
            <v xml:space="preserve">         PROPERTY INSURANCE</v>
          </cell>
          <cell r="G16">
            <v>653</v>
          </cell>
        </row>
        <row r="18">
          <cell r="A18" t="str">
            <v>3</v>
          </cell>
          <cell r="C18" t="str">
            <v>WPC-3.10d</v>
          </cell>
          <cell r="D18" t="str">
            <v xml:space="preserve">         VEHICLE INSURANCE</v>
          </cell>
          <cell r="G18">
            <v>-3878.7200000000012</v>
          </cell>
        </row>
        <row r="20">
          <cell r="A20" t="str">
            <v>4</v>
          </cell>
          <cell r="C20" t="str">
            <v>WPC-3.10e</v>
          </cell>
          <cell r="D20" t="str">
            <v xml:space="preserve">         SELF INSURED CLAIMS</v>
          </cell>
          <cell r="G20">
            <v>125943</v>
          </cell>
        </row>
        <row r="22">
          <cell r="D22" t="str">
            <v xml:space="preserve">         PRO FORMA INCREASE</v>
          </cell>
          <cell r="G22">
            <v>13759.080000000045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1)"/>
      <sheetName val="2 (3)"/>
      <sheetName val="3 (2)"/>
      <sheetName val="3 (3)"/>
      <sheetName val="Stock Price (Electric)"/>
      <sheetName val="Proxy Group Ticker"/>
      <sheetName val="Utility Proxy Group"/>
      <sheetName val="Exhibit List"/>
      <sheetName val="2 (1)"/>
      <sheetName val="2 (4)"/>
      <sheetName val="2 (2)"/>
      <sheetName val="3"/>
      <sheetName val="4 (1)"/>
      <sheetName val="4 (2)"/>
      <sheetName val="5"/>
      <sheetName val="6 (1)"/>
      <sheetName val="6 (2)"/>
      <sheetName val="6 (3)"/>
      <sheetName val="6 (4)"/>
      <sheetName val="7 (1)"/>
      <sheetName val="7 (2)"/>
      <sheetName val="7 (3,4)"/>
      <sheetName val="7 (5)"/>
      <sheetName val="8 (1)"/>
      <sheetName val="8 (2)"/>
      <sheetName val="9 (1)"/>
      <sheetName val="9 (2,3)"/>
      <sheetName val="10 (1)"/>
      <sheetName val="10 (2)"/>
      <sheetName val="11"/>
      <sheetName val="12"/>
      <sheetName val="13"/>
      <sheetName val="14"/>
      <sheetName val="Non-Utility Proxy Group"/>
      <sheetName val="Dividend Yield - Utility"/>
      <sheetName val="Dividend Yield - Non-Utility"/>
      <sheetName val="Bond Yields"/>
      <sheetName val="Yields"/>
      <sheetName val="2013 11 Market DCF"/>
      <sheetName val="Size Premium"/>
      <sheetName val="Electric Utility Data"/>
      <sheetName val="CS Data"/>
      <sheetName val="Ordinal Ratings"/>
      <sheetName val="SUMMARY"/>
      <sheetName val="2013 07 Market DCF"/>
      <sheetName val="2 (1).1"/>
      <sheetName val="2 (1).2"/>
      <sheetName val="4 (3)"/>
      <sheetName val="5 (1)"/>
      <sheetName val="5 (2)"/>
      <sheetName val="5 (3)"/>
      <sheetName val="5 (4)"/>
      <sheetName val="6 (4,5)"/>
      <sheetName val="6 (6)"/>
      <sheetName val="8 (3)"/>
      <sheetName val="8 (4,5)"/>
      <sheetName val="8 (6)"/>
      <sheetName val="9 (2)"/>
      <sheetName val="10"/>
      <sheetName val="11 (1)"/>
      <sheetName val="11 (2)"/>
      <sheetName val="11(3)"/>
      <sheetName val="12 (1)"/>
      <sheetName val="12 (2)"/>
      <sheetName val="Capital Structure"/>
      <sheetName val="Stock Price (Non-Utility)"/>
      <sheetName val="2014 04 Market DCF"/>
      <sheetName val="11 (3)"/>
      <sheetName val="Non-Utility FERC"/>
      <sheetName val="Non-Utility br+sv"/>
      <sheetName val="2014 01 Market DCF"/>
      <sheetName val="MISO Transmission Ow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4">
          <cell r="B4" t="str">
            <v>ALE</v>
          </cell>
          <cell r="C4">
            <v>3.7535584754498169E-2</v>
          </cell>
          <cell r="D4">
            <v>3.9843015654384785E-2</v>
          </cell>
        </row>
        <row r="5">
          <cell r="B5" t="str">
            <v>LNT</v>
          </cell>
          <cell r="C5">
            <v>3.610687865192664E-2</v>
          </cell>
          <cell r="D5">
            <v>3.8382955730748847E-2</v>
          </cell>
        </row>
        <row r="6">
          <cell r="B6" t="str">
            <v>AEE</v>
          </cell>
          <cell r="C6">
            <v>3.9818643856892322E-2</v>
          </cell>
          <cell r="D6">
            <v>4.309289598643002E-2</v>
          </cell>
        </row>
        <row r="7">
          <cell r="B7" t="str">
            <v>AEP</v>
          </cell>
          <cell r="C7">
            <v>3.9225112208744389E-2</v>
          </cell>
          <cell r="D7">
            <v>4.18307727228606E-2</v>
          </cell>
        </row>
        <row r="8">
          <cell r="B8" t="str">
            <v>AVA</v>
          </cell>
          <cell r="C8">
            <v>4.102843754147012E-2</v>
          </cell>
          <cell r="D8">
            <v>4.3727654287247453E-2</v>
          </cell>
        </row>
        <row r="9">
          <cell r="B9" t="str">
            <v>BKH</v>
          </cell>
          <cell r="C9">
            <v>2.6809654993367713E-2</v>
          </cell>
          <cell r="D9">
            <v>2.911538709418152E-2</v>
          </cell>
        </row>
        <row r="10">
          <cell r="B10" t="str">
            <v>CNP</v>
          </cell>
          <cell r="C10">
            <v>3.7179356556238392E-2</v>
          </cell>
          <cell r="D10">
            <v>3.9782821738276249E-2</v>
          </cell>
        </row>
        <row r="11">
          <cell r="B11" t="str">
            <v>CNL</v>
          </cell>
          <cell r="C11">
            <v>2.9229750825626826E-2</v>
          </cell>
          <cell r="D11">
            <v>3.1059109823001588E-2</v>
          </cell>
        </row>
        <row r="12">
          <cell r="B12" t="str">
            <v>CMS</v>
          </cell>
          <cell r="C12">
            <v>3.6556969592007903E-2</v>
          </cell>
          <cell r="D12">
            <v>3.8836884315174756E-2</v>
          </cell>
        </row>
        <row r="13">
          <cell r="B13" t="str">
            <v>ED</v>
          </cell>
          <cell r="C13">
            <v>4.404913937199343E-2</v>
          </cell>
          <cell r="D13">
            <v>4.7070826832194657E-2</v>
          </cell>
        </row>
        <row r="14">
          <cell r="B14" t="str">
            <v>D</v>
          </cell>
          <cell r="C14">
            <v>3.3284520601035227E-2</v>
          </cell>
          <cell r="D14">
            <v>3.5649961909035417E-2</v>
          </cell>
        </row>
        <row r="15">
          <cell r="B15" t="str">
            <v>DTE</v>
          </cell>
          <cell r="C15">
            <v>3.5727518978242383E-2</v>
          </cell>
          <cell r="D15">
            <v>3.8147728531870408E-2</v>
          </cell>
        </row>
        <row r="16">
          <cell r="B16" t="str">
            <v>DUK</v>
          </cell>
          <cell r="C16">
            <v>4.3046504303970577E-2</v>
          </cell>
          <cell r="D16">
            <v>4.5438177047981289E-2</v>
          </cell>
        </row>
        <row r="17">
          <cell r="B17" t="str">
            <v>EIX</v>
          </cell>
          <cell r="C17">
            <v>2.6826124828785134E-2</v>
          </cell>
          <cell r="D17">
            <v>2.8918565196698626E-2</v>
          </cell>
        </row>
        <row r="18">
          <cell r="B18" t="str">
            <v>EE</v>
          </cell>
          <cell r="C18">
            <v>2.8571230173820353E-2</v>
          </cell>
          <cell r="D18">
            <v>3.0819900624534349E-2</v>
          </cell>
        </row>
        <row r="19">
          <cell r="B19" t="str">
            <v>EDE</v>
          </cell>
          <cell r="C19">
            <v>4.2480167517304386E-2</v>
          </cell>
          <cell r="D19">
            <v>4.4794267610387822E-2</v>
          </cell>
        </row>
        <row r="20">
          <cell r="B20" t="str">
            <v>ETR</v>
          </cell>
          <cell r="C20">
            <v>4.8943194567351717E-2</v>
          </cell>
          <cell r="D20">
            <v>5.2324456504217152E-2</v>
          </cell>
        </row>
        <row r="21">
          <cell r="B21" t="str">
            <v>EXC</v>
          </cell>
          <cell r="C21">
            <v>3.8324091302058529E-2</v>
          </cell>
          <cell r="D21">
            <v>4.2308110343633354E-2</v>
          </cell>
        </row>
        <row r="22">
          <cell r="B22" t="str">
            <v>FE</v>
          </cell>
          <cell r="C22">
            <v>5.0509866576450631E-2</v>
          </cell>
          <cell r="D22">
            <v>5.4680768936207901E-2</v>
          </cell>
        </row>
        <row r="23">
          <cell r="B23" t="str">
            <v>GXP</v>
          </cell>
          <cell r="C23">
            <v>3.5058560506165008E-2</v>
          </cell>
          <cell r="D23">
            <v>3.7336691310348176E-2</v>
          </cell>
        </row>
        <row r="24">
          <cell r="B24" t="str">
            <v>HE</v>
          </cell>
          <cell r="C24">
            <v>4.8006209913950833E-2</v>
          </cell>
          <cell r="D24">
            <v>5.094213542749032E-2</v>
          </cell>
        </row>
        <row r="25">
          <cell r="B25" t="str">
            <v>IDA</v>
          </cell>
          <cell r="C25">
            <v>3.0999440660242294E-2</v>
          </cell>
          <cell r="D25">
            <v>3.3105979866421963E-2</v>
          </cell>
        </row>
        <row r="26">
          <cell r="B26" t="str">
            <v>TEG</v>
          </cell>
          <cell r="C26">
            <v>4.6491040094350712E-2</v>
          </cell>
          <cell r="D26">
            <v>4.9680373983639649E-2</v>
          </cell>
        </row>
        <row r="27">
          <cell r="B27" t="str">
            <v>ITC</v>
          </cell>
          <cell r="C27">
            <v>1.5942230215084958E-2</v>
          </cell>
          <cell r="D27">
            <v>1.7130523180936306E-2</v>
          </cell>
        </row>
        <row r="28">
          <cell r="B28" t="str">
            <v>MGEE</v>
          </cell>
          <cell r="C28">
            <v>2.7802119735342884E-2</v>
          </cell>
          <cell r="D28">
            <v>2.9680855339495636E-2</v>
          </cell>
        </row>
        <row r="29">
          <cell r="B29" t="str">
            <v>NEE</v>
          </cell>
          <cell r="C29">
            <v>2.9641414070350824E-2</v>
          </cell>
          <cell r="D29">
            <v>3.176061869661248E-2</v>
          </cell>
        </row>
        <row r="30">
          <cell r="B30" t="str">
            <v>NU</v>
          </cell>
          <cell r="C30">
            <v>3.3882284835630293E-2</v>
          </cell>
          <cell r="D30">
            <v>3.5935740277543642E-2</v>
          </cell>
        </row>
        <row r="31">
          <cell r="B31" t="str">
            <v>NWE</v>
          </cell>
          <cell r="C31">
            <v>3.3250831069199953E-2</v>
          </cell>
          <cell r="D31">
            <v>3.5382695037303104E-2</v>
          </cell>
        </row>
        <row r="32">
          <cell r="B32" t="str">
            <v>OGE</v>
          </cell>
          <cell r="C32">
            <v>2.4481747504251469E-2</v>
          </cell>
          <cell r="D32">
            <v>2.6167429988899208E-2</v>
          </cell>
        </row>
        <row r="33">
          <cell r="B33" t="str">
            <v>OTTR</v>
          </cell>
          <cell r="C33">
            <v>1.2305788579404849E-2</v>
          </cell>
          <cell r="D33">
            <v>1.3334324667738104E-2</v>
          </cell>
        </row>
        <row r="34">
          <cell r="B34" t="str">
            <v>POM</v>
          </cell>
          <cell r="C34">
            <v>4.9068689691904449E-2</v>
          </cell>
          <cell r="D34">
            <v>5.3845459410375163E-2</v>
          </cell>
        </row>
        <row r="35">
          <cell r="B35" t="str">
            <v>PCG</v>
          </cell>
          <cell r="C35">
            <v>4.1215557576119811E-2</v>
          </cell>
          <cell r="D35">
            <v>4.423039242220763E-2</v>
          </cell>
        </row>
        <row r="36">
          <cell r="B36" t="str">
            <v>PNW</v>
          </cell>
          <cell r="C36">
            <v>4.0845178284505478E-2</v>
          </cell>
          <cell r="D36">
            <v>4.320502096375628E-2</v>
          </cell>
        </row>
        <row r="37">
          <cell r="B37" t="str">
            <v>PNM</v>
          </cell>
          <cell r="C37">
            <v>2.7125408050619335E-2</v>
          </cell>
          <cell r="D37">
            <v>2.9459625589773802E-2</v>
          </cell>
        </row>
        <row r="38">
          <cell r="B38" t="str">
            <v>POR</v>
          </cell>
          <cell r="C38">
            <v>3.4186163831248777E-2</v>
          </cell>
          <cell r="D38">
            <v>3.6196858693264798E-2</v>
          </cell>
        </row>
        <row r="39">
          <cell r="B39" t="str">
            <v>PPL</v>
          </cell>
          <cell r="C39">
            <v>4.5438304412211396E-2</v>
          </cell>
          <cell r="D39">
            <v>4.8187829640138229E-2</v>
          </cell>
        </row>
        <row r="40">
          <cell r="B40" t="str">
            <v>PEG</v>
          </cell>
          <cell r="C40">
            <v>3.919440604059591E-2</v>
          </cell>
          <cell r="D40">
            <v>4.2963742466610354E-2</v>
          </cell>
        </row>
        <row r="41">
          <cell r="B41" t="str">
            <v>SCG</v>
          </cell>
          <cell r="C41">
            <v>4.0802637024110654E-2</v>
          </cell>
          <cell r="D41">
            <v>4.3264674585660155E-2</v>
          </cell>
        </row>
        <row r="42">
          <cell r="B42" t="str">
            <v>SRE</v>
          </cell>
          <cell r="C42">
            <v>2.6809802053765108E-2</v>
          </cell>
          <cell r="D42">
            <v>2.8320707654040985E-2</v>
          </cell>
        </row>
        <row r="43">
          <cell r="B43" t="str">
            <v>SO</v>
          </cell>
          <cell r="C43">
            <v>4.6687728209145261E-2</v>
          </cell>
          <cell r="D43">
            <v>4.9321949000229515E-2</v>
          </cell>
        </row>
        <row r="44">
          <cell r="B44" t="str">
            <v>TE</v>
          </cell>
          <cell r="C44">
            <v>5.001847331984461E-2</v>
          </cell>
          <cell r="D44">
            <v>5.3345288338105055E-2</v>
          </cell>
        </row>
        <row r="45">
          <cell r="B45" t="str">
            <v>UIL</v>
          </cell>
          <cell r="C45">
            <v>4.4597375271169061E-2</v>
          </cell>
          <cell r="D45">
            <v>4.7912956900703019E-2</v>
          </cell>
        </row>
        <row r="46">
          <cell r="B46" t="str">
            <v>UNS</v>
          </cell>
          <cell r="C46">
            <v>3.030023759690981E-2</v>
          </cell>
          <cell r="D46">
            <v>3.2120736852051662E-2</v>
          </cell>
        </row>
        <row r="47">
          <cell r="B47" t="str">
            <v>VVC</v>
          </cell>
          <cell r="C47">
            <v>3.7191144875857327E-2</v>
          </cell>
          <cell r="D47">
            <v>3.9919538340609101E-2</v>
          </cell>
        </row>
        <row r="48">
          <cell r="B48" t="str">
            <v>WR</v>
          </cell>
          <cell r="C48">
            <v>3.9509755879337208E-2</v>
          </cell>
          <cell r="D48">
            <v>4.1723104582546709E-2</v>
          </cell>
        </row>
        <row r="49">
          <cell r="B49" t="str">
            <v>WEC</v>
          </cell>
          <cell r="C49">
            <v>3.4071384752068785E-2</v>
          </cell>
          <cell r="D49">
            <v>3.6432980637443151E-2</v>
          </cell>
        </row>
        <row r="50">
          <cell r="B50" t="str">
            <v>XEL</v>
          </cell>
          <cell r="C50">
            <v>3.8016253993512883E-2</v>
          </cell>
          <cell r="D50">
            <v>4.03994782973865E-2</v>
          </cell>
        </row>
        <row r="51">
          <cell r="B51" t="str">
            <v>XEL</v>
          </cell>
          <cell r="C51">
            <v>3.5953869704432852E-2</v>
          </cell>
          <cell r="D51">
            <v>3.9181944008549449E-2</v>
          </cell>
        </row>
      </sheetData>
      <sheetData sheetId="35" refreshError="1"/>
      <sheetData sheetId="36"/>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0"/>
      <sheetName val="WP B-1a"/>
      <sheetName val="WP B-1b"/>
      <sheetName val="B-2.0 "/>
      <sheetName val="B-2.1"/>
      <sheetName val="B-2.2"/>
      <sheetName val="B-2.3"/>
      <sheetName val="B-3"/>
      <sheetName val="B-3.2"/>
      <sheetName val="B-4.0"/>
      <sheetName val="B-5.0"/>
      <sheetName val="B-7.0"/>
      <sheetName val="B-8.0 "/>
      <sheetName val="B-10.0"/>
      <sheetName val="C-1,C-2"/>
      <sheetName val="WPC-3.1a"/>
      <sheetName val="WPC-3.1b"/>
      <sheetName val="C-3.1"/>
      <sheetName val="C-3.10"/>
      <sheetName val="WPC-3.10a"/>
      <sheetName val="WPC-3.10b"/>
      <sheetName val="WPC-3.10c"/>
      <sheetName val="WPC-3.10d"/>
      <sheetName val="WPC-3.10e"/>
      <sheetName val="C-3.11 (2)"/>
      <sheetName val="C-3.xxxxx"/>
      <sheetName val="C-3.13"/>
      <sheetName val="C-3.18"/>
      <sheetName val="C-3.19"/>
      <sheetName val="C-3.2"/>
      <sheetName val="WPC-3.2A"/>
      <sheetName val="WPC-3.2B"/>
      <sheetName val="WPC-3.2C"/>
      <sheetName val="C-3.22"/>
      <sheetName val=" C-3.3"/>
      <sheetName val="C-3.30"/>
      <sheetName val="C-3.31"/>
      <sheetName val="C-3.4"/>
      <sheetName val="C-3.4a"/>
      <sheetName val="C-3.47"/>
      <sheetName val="C-3.48"/>
      <sheetName val="C-3.50"/>
      <sheetName val="C-3.51"/>
      <sheetName val="C-3.5"/>
      <sheetName val="C-3.55"/>
      <sheetName val="WPC-3.5a"/>
      <sheetName val="C-3.6"/>
      <sheetName val="C-3.xx"/>
      <sheetName val="C-3.xxx"/>
      <sheetName val="WPC-3.xxxx"/>
      <sheetName val="C-3.xxxxxx"/>
      <sheetName val="C-3.9"/>
      <sheetName val="E-3.1"/>
      <sheetName val="E-3.2 Page 1 of 9 (GSSTE)"/>
      <sheetName val="E-3.2 Page 2 of 9 (GSSII)"/>
      <sheetName val="E-3.2 Page 3 of 9 (FSMA)"/>
      <sheetName val="E-3.2 Page 4 of 9 (SS)"/>
      <sheetName val="E-3.2 Page 5 of 9 (SS-1)"/>
      <sheetName val="E-3.2 Page 6 of 9 (GSSF2)"/>
      <sheetName val="E-3.2 Page 7 of 9 (M2M3)"/>
      <sheetName val="E-3.2 Page 8 of 9 (LNG)"/>
      <sheetName val="E-3.2 Page 9 of 9 (PROPANE)"/>
      <sheetName val="E-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S"/>
      <sheetName val=" VEHICLE DEPREC"/>
      <sheetName val="Download"/>
      <sheetName val="Reformat Cons"/>
      <sheetName val="New Template Consolidation"/>
      <sheetName val="DOWNLOAD05"/>
      <sheetName val="Consolidated BS"/>
      <sheetName val="Consolidated IS"/>
      <sheetName val="PEC Income Stmt"/>
      <sheetName val="IS Worksheet"/>
      <sheetName val="PEC Budg IS WKT"/>
      <sheetName val="BS Worksheet"/>
      <sheetName val="&quot;other&quot; RECON"/>
      <sheetName val="181 query"/>
      <sheetName val="CF-RANDY"/>
      <sheetName val="New CF Pres"/>
      <sheetName val="Page 3"/>
      <sheetName val="CONSOL. CF"/>
      <sheetName val="CF Template"/>
      <sheetName val="NEW CF"/>
      <sheetName val="REG. A. L."/>
      <sheetName val="Reg A.L. ST-LT"/>
      <sheetName val="Estimate"/>
      <sheetName val="Page 1"/>
      <sheetName val="Page 2"/>
      <sheetName val="Page 4"/>
      <sheetName val="Page 5"/>
      <sheetName val="Page 6"/>
      <sheetName val="Page 7"/>
      <sheetName val="Page 8"/>
      <sheetName val="Page 9"/>
      <sheetName val="Page 10"/>
      <sheetName val="Detail of Int Expense"/>
      <sheetName val="BUDGET"/>
      <sheetName val="ESOP GOALS"/>
      <sheetName val="2005 cash flow goal"/>
      <sheetName val="Page RE"/>
      <sheetName val="download03"/>
      <sheetName val="PEC Budget IS"/>
      <sheetName val="CJ 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ock Returns"/>
      <sheetName val="Bond Returns"/>
      <sheetName val="ALL DATA"/>
      <sheetName val="Stocks and Bonds Yr SD"/>
      <sheetName val="Stocks and Bonds MO SD"/>
      <sheetName val="LT Treasury Yield Chart"/>
      <sheetName val="Real Int Rates"/>
      <sheetName val="Risk Premium Chart"/>
    </sheetNames>
    <sheetDataSet>
      <sheetData sheetId="0"/>
      <sheetData sheetId="1"/>
      <sheetData sheetId="2">
        <row r="8">
          <cell r="A8">
            <v>1926</v>
          </cell>
          <cell r="O8">
            <v>7.7695239461601284E-2</v>
          </cell>
        </row>
        <row r="9">
          <cell r="A9">
            <v>1927</v>
          </cell>
        </row>
        <row r="10">
          <cell r="A10">
            <v>1928</v>
          </cell>
        </row>
        <row r="11">
          <cell r="A11">
            <v>1929</v>
          </cell>
        </row>
        <row r="12">
          <cell r="A12">
            <v>1930</v>
          </cell>
        </row>
        <row r="13">
          <cell r="A13">
            <v>1931</v>
          </cell>
        </row>
        <row r="14">
          <cell r="A14">
            <v>1932</v>
          </cell>
        </row>
        <row r="15">
          <cell r="A15">
            <v>1933</v>
          </cell>
        </row>
        <row r="16">
          <cell r="A16">
            <v>1934</v>
          </cell>
        </row>
        <row r="17">
          <cell r="A17">
            <v>1935</v>
          </cell>
        </row>
        <row r="18">
          <cell r="A18">
            <v>1936</v>
          </cell>
        </row>
        <row r="19">
          <cell r="A19">
            <v>1937</v>
          </cell>
        </row>
        <row r="20">
          <cell r="A20">
            <v>1938</v>
          </cell>
        </row>
        <row r="21">
          <cell r="A21">
            <v>1939</v>
          </cell>
        </row>
        <row r="22">
          <cell r="A22">
            <v>1940</v>
          </cell>
        </row>
        <row r="23">
          <cell r="A23">
            <v>1941</v>
          </cell>
        </row>
        <row r="24">
          <cell r="A24">
            <v>1942</v>
          </cell>
        </row>
        <row r="25">
          <cell r="A25">
            <v>1943</v>
          </cell>
        </row>
        <row r="26">
          <cell r="A26">
            <v>1944</v>
          </cell>
        </row>
        <row r="27">
          <cell r="A27">
            <v>1945</v>
          </cell>
        </row>
        <row r="28">
          <cell r="A28">
            <v>1946</v>
          </cell>
        </row>
        <row r="29">
          <cell r="A29">
            <v>1947</v>
          </cell>
        </row>
        <row r="30">
          <cell r="A30">
            <v>1948</v>
          </cell>
        </row>
        <row r="31">
          <cell r="A31">
            <v>1949</v>
          </cell>
        </row>
        <row r="32">
          <cell r="A32">
            <v>1950</v>
          </cell>
        </row>
        <row r="33">
          <cell r="A33">
            <v>1951</v>
          </cell>
        </row>
        <row r="34">
          <cell r="A34">
            <v>1952</v>
          </cell>
        </row>
        <row r="35">
          <cell r="A35">
            <v>1953</v>
          </cell>
        </row>
        <row r="36">
          <cell r="A36">
            <v>1954</v>
          </cell>
        </row>
        <row r="37">
          <cell r="A37">
            <v>1955</v>
          </cell>
        </row>
        <row r="38">
          <cell r="A38">
            <v>1956</v>
          </cell>
        </row>
        <row r="39">
          <cell r="A39">
            <v>1957</v>
          </cell>
        </row>
        <row r="40">
          <cell r="A40">
            <v>1958</v>
          </cell>
        </row>
        <row r="41">
          <cell r="A41">
            <v>1959</v>
          </cell>
        </row>
        <row r="42">
          <cell r="A42">
            <v>1960</v>
          </cell>
        </row>
        <row r="43">
          <cell r="A43">
            <v>1961</v>
          </cell>
        </row>
        <row r="44">
          <cell r="A44">
            <v>1962</v>
          </cell>
        </row>
        <row r="45">
          <cell r="A45">
            <v>1963</v>
          </cell>
        </row>
        <row r="46">
          <cell r="A46">
            <v>1964</v>
          </cell>
        </row>
        <row r="47">
          <cell r="A47">
            <v>1965</v>
          </cell>
        </row>
        <row r="48">
          <cell r="A48">
            <v>1966</v>
          </cell>
        </row>
        <row r="49">
          <cell r="A49">
            <v>1967</v>
          </cell>
        </row>
        <row r="50">
          <cell r="A50">
            <v>1968</v>
          </cell>
        </row>
        <row r="51">
          <cell r="A51">
            <v>1969</v>
          </cell>
        </row>
        <row r="52">
          <cell r="A52">
            <v>1970</v>
          </cell>
        </row>
        <row r="53">
          <cell r="A53">
            <v>1971</v>
          </cell>
        </row>
        <row r="54">
          <cell r="A54">
            <v>1972</v>
          </cell>
        </row>
        <row r="55">
          <cell r="A55">
            <v>1973</v>
          </cell>
        </row>
        <row r="56">
          <cell r="A56">
            <v>1974</v>
          </cell>
        </row>
        <row r="57">
          <cell r="A57">
            <v>1975</v>
          </cell>
        </row>
        <row r="58">
          <cell r="A58">
            <v>1976</v>
          </cell>
        </row>
        <row r="59">
          <cell r="A59">
            <v>1977</v>
          </cell>
        </row>
        <row r="60">
          <cell r="A60">
            <v>1978</v>
          </cell>
        </row>
        <row r="61">
          <cell r="A61">
            <v>1979</v>
          </cell>
        </row>
        <row r="62">
          <cell r="A62">
            <v>1980</v>
          </cell>
        </row>
        <row r="63">
          <cell r="A63">
            <v>1981</v>
          </cell>
        </row>
        <row r="64">
          <cell r="A64">
            <v>1982</v>
          </cell>
        </row>
        <row r="65">
          <cell r="A65">
            <v>1983</v>
          </cell>
        </row>
        <row r="66">
          <cell r="A66">
            <v>1984</v>
          </cell>
        </row>
        <row r="67">
          <cell r="A67">
            <v>1985</v>
          </cell>
        </row>
        <row r="68">
          <cell r="A68">
            <v>1986</v>
          </cell>
        </row>
        <row r="69">
          <cell r="A69">
            <v>1987</v>
          </cell>
        </row>
        <row r="70">
          <cell r="A70">
            <v>1988</v>
          </cell>
        </row>
        <row r="71">
          <cell r="A71">
            <v>1989</v>
          </cell>
        </row>
        <row r="72">
          <cell r="A72">
            <v>1990</v>
          </cell>
        </row>
        <row r="73">
          <cell r="A73">
            <v>1991</v>
          </cell>
        </row>
        <row r="74">
          <cell r="A74">
            <v>1992</v>
          </cell>
        </row>
        <row r="75">
          <cell r="A75">
            <v>1993</v>
          </cell>
        </row>
        <row r="76">
          <cell r="A76">
            <v>1994</v>
          </cell>
        </row>
        <row r="77">
          <cell r="A77">
            <v>1995</v>
          </cell>
        </row>
        <row r="78">
          <cell r="A78">
            <v>1996</v>
          </cell>
        </row>
        <row r="79">
          <cell r="A79">
            <v>1997</v>
          </cell>
        </row>
        <row r="80">
          <cell r="A80">
            <v>1998</v>
          </cell>
        </row>
        <row r="81">
          <cell r="A81">
            <v>1999</v>
          </cell>
        </row>
        <row r="82">
          <cell r="A82">
            <v>2000</v>
          </cell>
        </row>
        <row r="83">
          <cell r="A83" t="str">
            <v>avg</v>
          </cell>
        </row>
      </sheetData>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ock Returns"/>
      <sheetName val="Bond Returns"/>
      <sheetName val="ALL DATA"/>
      <sheetName val="Stocks and Bonds Yr SD"/>
      <sheetName val="Stocks and Bonds MO SD"/>
      <sheetName val="LT Treasury Yield Chart"/>
      <sheetName val="Real Int Rates"/>
      <sheetName val="Risk Premium Chart"/>
    </sheetNames>
    <sheetDataSet>
      <sheetData sheetId="0"/>
      <sheetData sheetId="1"/>
      <sheetData sheetId="2">
        <row r="8">
          <cell r="A8">
            <v>1926</v>
          </cell>
          <cell r="O8">
            <v>7.7695239461601284E-2</v>
          </cell>
        </row>
        <row r="9">
          <cell r="A9">
            <v>1927</v>
          </cell>
        </row>
        <row r="10">
          <cell r="A10">
            <v>1928</v>
          </cell>
        </row>
        <row r="11">
          <cell r="A11">
            <v>1929</v>
          </cell>
        </row>
        <row r="12">
          <cell r="A12">
            <v>1930</v>
          </cell>
        </row>
        <row r="13">
          <cell r="A13">
            <v>1931</v>
          </cell>
        </row>
        <row r="14">
          <cell r="A14">
            <v>1932</v>
          </cell>
        </row>
        <row r="15">
          <cell r="A15">
            <v>1933</v>
          </cell>
        </row>
        <row r="16">
          <cell r="A16">
            <v>1934</v>
          </cell>
        </row>
        <row r="17">
          <cell r="A17">
            <v>1935</v>
          </cell>
        </row>
        <row r="18">
          <cell r="A18">
            <v>1936</v>
          </cell>
        </row>
        <row r="19">
          <cell r="A19">
            <v>1937</v>
          </cell>
        </row>
        <row r="20">
          <cell r="A20">
            <v>1938</v>
          </cell>
        </row>
        <row r="21">
          <cell r="A21">
            <v>1939</v>
          </cell>
        </row>
        <row r="22">
          <cell r="A22">
            <v>1940</v>
          </cell>
        </row>
        <row r="23">
          <cell r="A23">
            <v>1941</v>
          </cell>
        </row>
        <row r="24">
          <cell r="A24">
            <v>1942</v>
          </cell>
        </row>
        <row r="25">
          <cell r="A25">
            <v>1943</v>
          </cell>
        </row>
        <row r="26">
          <cell r="A26">
            <v>1944</v>
          </cell>
        </row>
        <row r="27">
          <cell r="A27">
            <v>1945</v>
          </cell>
        </row>
        <row r="28">
          <cell r="A28">
            <v>1946</v>
          </cell>
        </row>
        <row r="29">
          <cell r="A29">
            <v>1947</v>
          </cell>
        </row>
        <row r="30">
          <cell r="A30">
            <v>1948</v>
          </cell>
        </row>
        <row r="31">
          <cell r="A31">
            <v>1949</v>
          </cell>
        </row>
        <row r="32">
          <cell r="A32">
            <v>1950</v>
          </cell>
        </row>
        <row r="33">
          <cell r="A33">
            <v>1951</v>
          </cell>
        </row>
        <row r="34">
          <cell r="A34">
            <v>1952</v>
          </cell>
        </row>
        <row r="35">
          <cell r="A35">
            <v>1953</v>
          </cell>
        </row>
        <row r="36">
          <cell r="A36">
            <v>1954</v>
          </cell>
        </row>
        <row r="37">
          <cell r="A37">
            <v>1955</v>
          </cell>
        </row>
        <row r="38">
          <cell r="A38">
            <v>1956</v>
          </cell>
        </row>
        <row r="39">
          <cell r="A39">
            <v>1957</v>
          </cell>
        </row>
        <row r="40">
          <cell r="A40">
            <v>1958</v>
          </cell>
        </row>
        <row r="41">
          <cell r="A41">
            <v>1959</v>
          </cell>
        </row>
        <row r="42">
          <cell r="A42">
            <v>1960</v>
          </cell>
        </row>
        <row r="43">
          <cell r="A43">
            <v>1961</v>
          </cell>
        </row>
        <row r="44">
          <cell r="A44">
            <v>1962</v>
          </cell>
        </row>
        <row r="45">
          <cell r="A45">
            <v>1963</v>
          </cell>
        </row>
        <row r="46">
          <cell r="A46">
            <v>1964</v>
          </cell>
        </row>
        <row r="47">
          <cell r="A47">
            <v>1965</v>
          </cell>
        </row>
        <row r="48">
          <cell r="A48">
            <v>1966</v>
          </cell>
        </row>
        <row r="49">
          <cell r="A49">
            <v>1967</v>
          </cell>
        </row>
        <row r="50">
          <cell r="A50">
            <v>1968</v>
          </cell>
        </row>
        <row r="51">
          <cell r="A51">
            <v>1969</v>
          </cell>
        </row>
        <row r="52">
          <cell r="A52">
            <v>1970</v>
          </cell>
        </row>
        <row r="53">
          <cell r="A53">
            <v>1971</v>
          </cell>
        </row>
        <row r="54">
          <cell r="A54">
            <v>1972</v>
          </cell>
        </row>
        <row r="55">
          <cell r="A55">
            <v>1973</v>
          </cell>
        </row>
        <row r="56">
          <cell r="A56">
            <v>1974</v>
          </cell>
        </row>
        <row r="57">
          <cell r="A57">
            <v>1975</v>
          </cell>
        </row>
        <row r="58">
          <cell r="A58">
            <v>1976</v>
          </cell>
        </row>
        <row r="59">
          <cell r="A59">
            <v>1977</v>
          </cell>
        </row>
        <row r="60">
          <cell r="A60">
            <v>1978</v>
          </cell>
        </row>
        <row r="61">
          <cell r="A61">
            <v>1979</v>
          </cell>
        </row>
        <row r="62">
          <cell r="A62">
            <v>1980</v>
          </cell>
        </row>
        <row r="63">
          <cell r="A63">
            <v>1981</v>
          </cell>
        </row>
        <row r="64">
          <cell r="A64">
            <v>1982</v>
          </cell>
        </row>
        <row r="65">
          <cell r="A65">
            <v>1983</v>
          </cell>
        </row>
        <row r="66">
          <cell r="A66">
            <v>1984</v>
          </cell>
        </row>
        <row r="67">
          <cell r="A67">
            <v>1985</v>
          </cell>
        </row>
        <row r="68">
          <cell r="A68">
            <v>1986</v>
          </cell>
        </row>
        <row r="69">
          <cell r="A69">
            <v>1987</v>
          </cell>
        </row>
        <row r="70">
          <cell r="A70">
            <v>1988</v>
          </cell>
        </row>
        <row r="71">
          <cell r="A71">
            <v>1989</v>
          </cell>
        </row>
        <row r="72">
          <cell r="A72">
            <v>1990</v>
          </cell>
        </row>
        <row r="73">
          <cell r="A73">
            <v>1991</v>
          </cell>
        </row>
        <row r="74">
          <cell r="A74">
            <v>1992</v>
          </cell>
        </row>
        <row r="75">
          <cell r="A75">
            <v>1993</v>
          </cell>
        </row>
        <row r="76">
          <cell r="A76">
            <v>1994</v>
          </cell>
        </row>
        <row r="77">
          <cell r="A77">
            <v>1995</v>
          </cell>
        </row>
        <row r="78">
          <cell r="A78">
            <v>1996</v>
          </cell>
        </row>
        <row r="79">
          <cell r="A79">
            <v>1997</v>
          </cell>
        </row>
        <row r="80">
          <cell r="A80">
            <v>1998</v>
          </cell>
        </row>
        <row r="81">
          <cell r="A81">
            <v>1999</v>
          </cell>
        </row>
        <row r="82">
          <cell r="A82">
            <v>2000</v>
          </cell>
        </row>
        <row r="83">
          <cell r="A83" t="str">
            <v>avg</v>
          </cell>
        </row>
      </sheetData>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ock Returns"/>
      <sheetName val="Bond Returns"/>
      <sheetName val="ALL DATA"/>
      <sheetName val="Stocks and Bonds Yr SD"/>
      <sheetName val="Stocks and Bonds MO SD"/>
      <sheetName val="LT Treasury Yield Chart"/>
      <sheetName val="Real Int Rates"/>
      <sheetName val="Risk Premium Chart"/>
    </sheetNames>
    <sheetDataSet>
      <sheetData sheetId="0"/>
      <sheetData sheetId="1"/>
      <sheetData sheetId="2">
        <row r="8">
          <cell r="A8">
            <v>1926</v>
          </cell>
          <cell r="O8">
            <v>7.7695239461601284E-2</v>
          </cell>
        </row>
        <row r="9">
          <cell r="A9">
            <v>1927</v>
          </cell>
        </row>
        <row r="10">
          <cell r="A10">
            <v>1928</v>
          </cell>
        </row>
        <row r="11">
          <cell r="A11">
            <v>1929</v>
          </cell>
        </row>
        <row r="12">
          <cell r="A12">
            <v>1930</v>
          </cell>
        </row>
        <row r="13">
          <cell r="A13">
            <v>1931</v>
          </cell>
        </row>
        <row r="14">
          <cell r="A14">
            <v>1932</v>
          </cell>
        </row>
        <row r="15">
          <cell r="A15">
            <v>1933</v>
          </cell>
        </row>
        <row r="16">
          <cell r="A16">
            <v>1934</v>
          </cell>
        </row>
        <row r="17">
          <cell r="A17">
            <v>1935</v>
          </cell>
        </row>
        <row r="18">
          <cell r="A18">
            <v>1936</v>
          </cell>
        </row>
        <row r="19">
          <cell r="A19">
            <v>1937</v>
          </cell>
        </row>
        <row r="20">
          <cell r="A20">
            <v>1938</v>
          </cell>
        </row>
        <row r="21">
          <cell r="A21">
            <v>1939</v>
          </cell>
        </row>
        <row r="22">
          <cell r="A22">
            <v>1940</v>
          </cell>
        </row>
        <row r="23">
          <cell r="A23">
            <v>1941</v>
          </cell>
        </row>
        <row r="24">
          <cell r="A24">
            <v>1942</v>
          </cell>
        </row>
        <row r="25">
          <cell r="A25">
            <v>1943</v>
          </cell>
        </row>
        <row r="26">
          <cell r="A26">
            <v>1944</v>
          </cell>
        </row>
        <row r="27">
          <cell r="A27">
            <v>1945</v>
          </cell>
        </row>
        <row r="28">
          <cell r="A28">
            <v>1946</v>
          </cell>
        </row>
        <row r="29">
          <cell r="A29">
            <v>1947</v>
          </cell>
        </row>
        <row r="30">
          <cell r="A30">
            <v>1948</v>
          </cell>
        </row>
        <row r="31">
          <cell r="A31">
            <v>1949</v>
          </cell>
        </row>
        <row r="32">
          <cell r="A32">
            <v>1950</v>
          </cell>
        </row>
        <row r="33">
          <cell r="A33">
            <v>1951</v>
          </cell>
        </row>
        <row r="34">
          <cell r="A34">
            <v>1952</v>
          </cell>
        </row>
        <row r="35">
          <cell r="A35">
            <v>1953</v>
          </cell>
        </row>
        <row r="36">
          <cell r="A36">
            <v>1954</v>
          </cell>
        </row>
        <row r="37">
          <cell r="A37">
            <v>1955</v>
          </cell>
        </row>
        <row r="38">
          <cell r="A38">
            <v>1956</v>
          </cell>
        </row>
        <row r="39">
          <cell r="A39">
            <v>1957</v>
          </cell>
        </row>
        <row r="40">
          <cell r="A40">
            <v>1958</v>
          </cell>
        </row>
        <row r="41">
          <cell r="A41">
            <v>1959</v>
          </cell>
        </row>
        <row r="42">
          <cell r="A42">
            <v>1960</v>
          </cell>
        </row>
        <row r="43">
          <cell r="A43">
            <v>1961</v>
          </cell>
        </row>
        <row r="44">
          <cell r="A44">
            <v>1962</v>
          </cell>
        </row>
        <row r="45">
          <cell r="A45">
            <v>1963</v>
          </cell>
        </row>
        <row r="46">
          <cell r="A46">
            <v>1964</v>
          </cell>
        </row>
        <row r="47">
          <cell r="A47">
            <v>1965</v>
          </cell>
        </row>
        <row r="48">
          <cell r="A48">
            <v>1966</v>
          </cell>
        </row>
        <row r="49">
          <cell r="A49">
            <v>1967</v>
          </cell>
        </row>
        <row r="50">
          <cell r="A50">
            <v>1968</v>
          </cell>
        </row>
        <row r="51">
          <cell r="A51">
            <v>1969</v>
          </cell>
        </row>
        <row r="52">
          <cell r="A52">
            <v>1970</v>
          </cell>
        </row>
        <row r="53">
          <cell r="A53">
            <v>1971</v>
          </cell>
        </row>
        <row r="54">
          <cell r="A54">
            <v>1972</v>
          </cell>
        </row>
        <row r="55">
          <cell r="A55">
            <v>1973</v>
          </cell>
        </row>
        <row r="56">
          <cell r="A56">
            <v>1974</v>
          </cell>
        </row>
        <row r="57">
          <cell r="A57">
            <v>1975</v>
          </cell>
        </row>
        <row r="58">
          <cell r="A58">
            <v>1976</v>
          </cell>
        </row>
        <row r="59">
          <cell r="A59">
            <v>1977</v>
          </cell>
        </row>
        <row r="60">
          <cell r="A60">
            <v>1978</v>
          </cell>
        </row>
        <row r="61">
          <cell r="A61">
            <v>1979</v>
          </cell>
        </row>
        <row r="62">
          <cell r="A62">
            <v>1980</v>
          </cell>
        </row>
        <row r="63">
          <cell r="A63">
            <v>1981</v>
          </cell>
        </row>
        <row r="64">
          <cell r="A64">
            <v>1982</v>
          </cell>
        </row>
        <row r="65">
          <cell r="A65">
            <v>1983</v>
          </cell>
        </row>
        <row r="66">
          <cell r="A66">
            <v>1984</v>
          </cell>
        </row>
        <row r="67">
          <cell r="A67">
            <v>1985</v>
          </cell>
        </row>
        <row r="68">
          <cell r="A68">
            <v>1986</v>
          </cell>
        </row>
        <row r="69">
          <cell r="A69">
            <v>1987</v>
          </cell>
        </row>
        <row r="70">
          <cell r="A70">
            <v>1988</v>
          </cell>
        </row>
        <row r="71">
          <cell r="A71">
            <v>1989</v>
          </cell>
        </row>
        <row r="72">
          <cell r="A72">
            <v>1990</v>
          </cell>
        </row>
        <row r="73">
          <cell r="A73">
            <v>1991</v>
          </cell>
        </row>
        <row r="74">
          <cell r="A74">
            <v>1992</v>
          </cell>
        </row>
        <row r="75">
          <cell r="A75">
            <v>1993</v>
          </cell>
        </row>
        <row r="76">
          <cell r="A76">
            <v>1994</v>
          </cell>
        </row>
        <row r="77">
          <cell r="A77">
            <v>1995</v>
          </cell>
        </row>
        <row r="78">
          <cell r="A78">
            <v>1996</v>
          </cell>
        </row>
        <row r="79">
          <cell r="A79">
            <v>1997</v>
          </cell>
        </row>
        <row r="80">
          <cell r="A80">
            <v>1998</v>
          </cell>
        </row>
        <row r="81">
          <cell r="A81">
            <v>1999</v>
          </cell>
        </row>
        <row r="82">
          <cell r="A82">
            <v>2000</v>
          </cell>
        </row>
        <row r="83">
          <cell r="A83" t="str">
            <v>avg</v>
          </cell>
        </row>
      </sheetData>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ock Returns"/>
      <sheetName val="Bond Returns"/>
      <sheetName val="ALL DATA"/>
      <sheetName val="Stocks and Bonds Yr SD"/>
      <sheetName val="Stocks and Bonds MO SD"/>
      <sheetName val="LT Treasury Yield Chart"/>
      <sheetName val="Real Int Rates"/>
      <sheetName val="Risk Premium Chart"/>
    </sheetNames>
    <sheetDataSet>
      <sheetData sheetId="0"/>
      <sheetData sheetId="1"/>
      <sheetData sheetId="2" refreshError="1">
        <row r="8">
          <cell r="A8">
            <v>1926</v>
          </cell>
          <cell r="O8">
            <v>7.7695239461601284E-2</v>
          </cell>
        </row>
        <row r="9">
          <cell r="A9">
            <v>1927</v>
          </cell>
        </row>
        <row r="10">
          <cell r="A10">
            <v>1928</v>
          </cell>
        </row>
        <row r="11">
          <cell r="A11">
            <v>1929</v>
          </cell>
        </row>
        <row r="12">
          <cell r="A12">
            <v>1930</v>
          </cell>
        </row>
        <row r="13">
          <cell r="A13">
            <v>1931</v>
          </cell>
        </row>
        <row r="14">
          <cell r="A14">
            <v>1932</v>
          </cell>
        </row>
        <row r="15">
          <cell r="A15">
            <v>1933</v>
          </cell>
        </row>
        <row r="16">
          <cell r="A16">
            <v>1934</v>
          </cell>
        </row>
        <row r="17">
          <cell r="A17">
            <v>1935</v>
          </cell>
        </row>
        <row r="18">
          <cell r="A18">
            <v>1936</v>
          </cell>
        </row>
        <row r="19">
          <cell r="A19">
            <v>1937</v>
          </cell>
        </row>
        <row r="20">
          <cell r="A20">
            <v>1938</v>
          </cell>
        </row>
        <row r="21">
          <cell r="A21">
            <v>1939</v>
          </cell>
        </row>
        <row r="22">
          <cell r="A22">
            <v>1940</v>
          </cell>
        </row>
        <row r="23">
          <cell r="A23">
            <v>1941</v>
          </cell>
        </row>
        <row r="24">
          <cell r="A24">
            <v>1942</v>
          </cell>
        </row>
        <row r="25">
          <cell r="A25">
            <v>1943</v>
          </cell>
        </row>
        <row r="26">
          <cell r="A26">
            <v>1944</v>
          </cell>
        </row>
        <row r="27">
          <cell r="A27">
            <v>1945</v>
          </cell>
        </row>
        <row r="28">
          <cell r="A28">
            <v>1946</v>
          </cell>
        </row>
        <row r="29">
          <cell r="A29">
            <v>1947</v>
          </cell>
        </row>
        <row r="30">
          <cell r="A30">
            <v>1948</v>
          </cell>
        </row>
        <row r="31">
          <cell r="A31">
            <v>1949</v>
          </cell>
        </row>
        <row r="32">
          <cell r="A32">
            <v>1950</v>
          </cell>
        </row>
        <row r="33">
          <cell r="A33">
            <v>1951</v>
          </cell>
        </row>
        <row r="34">
          <cell r="A34">
            <v>1952</v>
          </cell>
        </row>
        <row r="35">
          <cell r="A35">
            <v>1953</v>
          </cell>
        </row>
        <row r="36">
          <cell r="A36">
            <v>1954</v>
          </cell>
        </row>
        <row r="37">
          <cell r="A37">
            <v>1955</v>
          </cell>
        </row>
        <row r="38">
          <cell r="A38">
            <v>1956</v>
          </cell>
        </row>
        <row r="39">
          <cell r="A39">
            <v>1957</v>
          </cell>
        </row>
        <row r="40">
          <cell r="A40">
            <v>1958</v>
          </cell>
        </row>
        <row r="41">
          <cell r="A41">
            <v>1959</v>
          </cell>
        </row>
        <row r="42">
          <cell r="A42">
            <v>1960</v>
          </cell>
        </row>
        <row r="43">
          <cell r="A43">
            <v>1961</v>
          </cell>
        </row>
        <row r="44">
          <cell r="A44">
            <v>1962</v>
          </cell>
        </row>
        <row r="45">
          <cell r="A45">
            <v>1963</v>
          </cell>
        </row>
        <row r="46">
          <cell r="A46">
            <v>1964</v>
          </cell>
        </row>
        <row r="47">
          <cell r="A47">
            <v>1965</v>
          </cell>
        </row>
        <row r="48">
          <cell r="A48">
            <v>1966</v>
          </cell>
        </row>
        <row r="49">
          <cell r="A49">
            <v>1967</v>
          </cell>
        </row>
        <row r="50">
          <cell r="A50">
            <v>1968</v>
          </cell>
        </row>
        <row r="51">
          <cell r="A51">
            <v>1969</v>
          </cell>
        </row>
        <row r="52">
          <cell r="A52">
            <v>1970</v>
          </cell>
        </row>
        <row r="53">
          <cell r="A53">
            <v>1971</v>
          </cell>
        </row>
        <row r="54">
          <cell r="A54">
            <v>1972</v>
          </cell>
        </row>
        <row r="55">
          <cell r="A55">
            <v>1973</v>
          </cell>
        </row>
        <row r="56">
          <cell r="A56">
            <v>1974</v>
          </cell>
        </row>
        <row r="57">
          <cell r="A57">
            <v>1975</v>
          </cell>
        </row>
        <row r="58">
          <cell r="A58">
            <v>1976</v>
          </cell>
        </row>
        <row r="59">
          <cell r="A59">
            <v>1977</v>
          </cell>
        </row>
        <row r="60">
          <cell r="A60">
            <v>1978</v>
          </cell>
        </row>
        <row r="61">
          <cell r="A61">
            <v>1979</v>
          </cell>
        </row>
        <row r="62">
          <cell r="A62">
            <v>1980</v>
          </cell>
        </row>
        <row r="63">
          <cell r="A63">
            <v>1981</v>
          </cell>
        </row>
        <row r="64">
          <cell r="A64">
            <v>1982</v>
          </cell>
        </row>
        <row r="65">
          <cell r="A65">
            <v>1983</v>
          </cell>
        </row>
        <row r="66">
          <cell r="A66">
            <v>1984</v>
          </cell>
        </row>
        <row r="67">
          <cell r="A67">
            <v>1985</v>
          </cell>
        </row>
        <row r="68">
          <cell r="A68">
            <v>1986</v>
          </cell>
        </row>
        <row r="69">
          <cell r="A69">
            <v>1987</v>
          </cell>
        </row>
        <row r="70">
          <cell r="A70">
            <v>1988</v>
          </cell>
        </row>
        <row r="71">
          <cell r="A71">
            <v>1989</v>
          </cell>
        </row>
        <row r="72">
          <cell r="A72">
            <v>1990</v>
          </cell>
        </row>
        <row r="73">
          <cell r="A73">
            <v>1991</v>
          </cell>
        </row>
        <row r="74">
          <cell r="A74">
            <v>1992</v>
          </cell>
        </row>
        <row r="75">
          <cell r="A75">
            <v>1993</v>
          </cell>
        </row>
        <row r="76">
          <cell r="A76">
            <v>1994</v>
          </cell>
        </row>
        <row r="77">
          <cell r="A77">
            <v>1995</v>
          </cell>
        </row>
        <row r="78">
          <cell r="A78">
            <v>1996</v>
          </cell>
        </row>
        <row r="79">
          <cell r="A79">
            <v>1997</v>
          </cell>
        </row>
        <row r="80">
          <cell r="A80">
            <v>1998</v>
          </cell>
        </row>
        <row r="81">
          <cell r="A81">
            <v>1999</v>
          </cell>
        </row>
        <row r="82">
          <cell r="A82">
            <v>2000</v>
          </cell>
        </row>
        <row r="83">
          <cell r="A83" t="str">
            <v>avg</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hyperlink" Target="http://www.reuters.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research.stlouisfed.org/fred2/data/GS10.tx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ssab.gov/estimated%20rate%20of%20return.pdf"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
    <pageSetUpPr fitToPage="1"/>
  </sheetPr>
  <dimension ref="A1:H408"/>
  <sheetViews>
    <sheetView workbookViewId="0">
      <selection activeCell="B32" sqref="B32"/>
    </sheetView>
  </sheetViews>
  <sheetFormatPr defaultColWidth="9.7109375" defaultRowHeight="12.75"/>
  <cols>
    <col min="1" max="1" width="37.85546875" style="10" customWidth="1"/>
    <col min="2" max="2" width="15.7109375" style="10" customWidth="1"/>
    <col min="3" max="3" width="16.5703125" style="10" customWidth="1"/>
    <col min="4" max="4" width="15.7109375" style="10" customWidth="1"/>
    <col min="5" max="5" width="9.85546875" style="10" customWidth="1"/>
    <col min="6" max="6" width="9.7109375" style="10"/>
    <col min="7" max="7" width="12.7109375" style="10" bestFit="1" customWidth="1"/>
    <col min="8" max="10" width="10" style="10" bestFit="1" customWidth="1"/>
    <col min="11" max="16384" width="9.7109375" style="10"/>
  </cols>
  <sheetData>
    <row r="1" spans="1:8" ht="15.75">
      <c r="C1" s="27"/>
      <c r="E1" s="27" t="s">
        <v>576</v>
      </c>
      <c r="H1" s="11"/>
    </row>
    <row r="2" spans="1:8" ht="15.75">
      <c r="C2" s="131"/>
      <c r="E2" s="131" t="s">
        <v>529</v>
      </c>
    </row>
    <row r="3" spans="1:8" ht="15.75">
      <c r="C3" s="130"/>
      <c r="E3" s="130" t="s">
        <v>312</v>
      </c>
    </row>
    <row r="4" spans="1:8" ht="15.75">
      <c r="C4" s="1"/>
      <c r="E4" s="1" t="s">
        <v>50</v>
      </c>
    </row>
    <row r="6" spans="1:8" s="12" customFormat="1"/>
    <row r="7" spans="1:8" s="12" customFormat="1"/>
    <row r="8" spans="1:8" s="12" customFormat="1" ht="15.75">
      <c r="A8" s="15" t="s">
        <v>529</v>
      </c>
      <c r="B8" s="13"/>
      <c r="C8" s="13"/>
      <c r="D8" s="13"/>
      <c r="E8" s="13"/>
    </row>
    <row r="9" spans="1:8" s="12" customFormat="1" ht="15.75">
      <c r="A9" s="15"/>
      <c r="B9" s="13"/>
      <c r="C9" s="13"/>
      <c r="D9" s="13"/>
      <c r="E9" s="13"/>
    </row>
    <row r="10" spans="1:8" s="12" customFormat="1" ht="15.75">
      <c r="A10" s="5" t="s">
        <v>577</v>
      </c>
      <c r="B10" s="13"/>
      <c r="C10" s="13"/>
      <c r="D10" s="13"/>
      <c r="E10" s="13"/>
    </row>
    <row r="11" spans="1:8" s="12" customFormat="1" ht="18.75">
      <c r="A11" s="15" t="s">
        <v>312</v>
      </c>
      <c r="B11" s="14"/>
      <c r="C11" s="13"/>
      <c r="D11" s="13"/>
      <c r="E11" s="13"/>
    </row>
    <row r="12" spans="1:8" s="12" customFormat="1" ht="19.5" thickBot="1">
      <c r="A12" s="15"/>
      <c r="B12" s="14"/>
      <c r="C12" s="13"/>
      <c r="D12" s="13"/>
      <c r="E12" s="13"/>
    </row>
    <row r="13" spans="1:8" ht="15.75">
      <c r="A13" s="551"/>
      <c r="B13" s="171" t="s">
        <v>14</v>
      </c>
      <c r="C13" s="171" t="s">
        <v>230</v>
      </c>
      <c r="D13" s="171" t="s">
        <v>554</v>
      </c>
    </row>
    <row r="14" spans="1:8" ht="16.5" thickBot="1">
      <c r="A14" s="552" t="s">
        <v>13</v>
      </c>
      <c r="B14" s="386" t="s">
        <v>229</v>
      </c>
      <c r="C14" s="386" t="s">
        <v>11</v>
      </c>
      <c r="D14" s="386" t="s">
        <v>620</v>
      </c>
    </row>
    <row r="15" spans="1:8" ht="15.75">
      <c r="A15" s="550" t="s">
        <v>553</v>
      </c>
      <c r="B15" s="415">
        <v>0.01</v>
      </c>
      <c r="C15" s="416">
        <v>3.0599999999999999E-2</v>
      </c>
      <c r="D15" s="416">
        <v>5.9999999999999995E-4</v>
      </c>
    </row>
    <row r="16" spans="1:8" ht="15.75">
      <c r="A16" s="550" t="s">
        <v>223</v>
      </c>
      <c r="B16" s="417">
        <v>0.505</v>
      </c>
      <c r="C16" s="418">
        <v>5.7299999999999997E-2</v>
      </c>
      <c r="D16" s="553">
        <v>2.93E-2</v>
      </c>
    </row>
    <row r="17" spans="1:4" ht="16.5" thickBot="1">
      <c r="A17" s="245" t="s">
        <v>224</v>
      </c>
      <c r="B17" s="419">
        <v>0.48499999999999999</v>
      </c>
      <c r="C17" s="420">
        <v>8.8499999999999995E-2</v>
      </c>
      <c r="D17" s="554">
        <f t="shared" ref="D17" si="0">B17*C17</f>
        <v>4.2922499999999995E-2</v>
      </c>
    </row>
    <row r="18" spans="1:4" ht="16.5" thickBot="1">
      <c r="A18" s="170" t="s">
        <v>228</v>
      </c>
      <c r="B18" s="221">
        <f>SUM(B15:B17)</f>
        <v>1</v>
      </c>
      <c r="C18" s="421"/>
      <c r="D18" s="221">
        <f>SUM(D15:D17)</f>
        <v>7.2822499999999998E-2</v>
      </c>
    </row>
    <row r="19" spans="1:4">
      <c r="A19" s="428" t="s">
        <v>621</v>
      </c>
      <c r="B19" s="165"/>
      <c r="C19" s="79"/>
      <c r="D19"/>
    </row>
    <row r="20" spans="1:4">
      <c r="A20" s="428" t="s">
        <v>622</v>
      </c>
      <c r="B20" s="16"/>
    </row>
    <row r="21" spans="1:4">
      <c r="A21" s="16"/>
      <c r="B21" s="16"/>
    </row>
    <row r="22" spans="1:4">
      <c r="A22" s="16"/>
      <c r="B22" s="16"/>
    </row>
    <row r="23" spans="1:4">
      <c r="A23" s="16"/>
      <c r="B23" s="16"/>
    </row>
    <row r="24" spans="1:4">
      <c r="A24" s="16"/>
      <c r="B24" s="16"/>
    </row>
    <row r="25" spans="1:4">
      <c r="A25" s="16"/>
      <c r="B25" s="16"/>
    </row>
    <row r="26" spans="1:4">
      <c r="A26" s="16"/>
      <c r="B26" s="16"/>
    </row>
    <row r="27" spans="1:4">
      <c r="A27" s="16"/>
      <c r="B27" s="16"/>
    </row>
    <row r="28" spans="1:4">
      <c r="A28" s="16"/>
      <c r="B28" s="16"/>
    </row>
    <row r="29" spans="1:4">
      <c r="A29" s="16"/>
      <c r="B29" s="16"/>
    </row>
    <row r="30" spans="1:4">
      <c r="A30" s="16"/>
      <c r="B30" s="16"/>
    </row>
    <row r="31" spans="1:4">
      <c r="A31" s="16"/>
      <c r="B31" s="16"/>
    </row>
    <row r="32" spans="1:4">
      <c r="A32" s="16"/>
      <c r="B32" s="16"/>
    </row>
    <row r="33" spans="1:2">
      <c r="A33" s="16"/>
      <c r="B33" s="16"/>
    </row>
    <row r="34" spans="1:2">
      <c r="A34" s="16"/>
      <c r="B34" s="16"/>
    </row>
    <row r="35" spans="1:2">
      <c r="A35" s="16"/>
      <c r="B35" s="16"/>
    </row>
    <row r="36" spans="1:2">
      <c r="A36" s="16"/>
      <c r="B36" s="16"/>
    </row>
    <row r="37" spans="1:2">
      <c r="A37" s="16"/>
      <c r="B37" s="16"/>
    </row>
    <row r="38" spans="1:2">
      <c r="A38" s="16"/>
      <c r="B38" s="16"/>
    </row>
    <row r="39" spans="1:2">
      <c r="A39" s="16"/>
      <c r="B39" s="16"/>
    </row>
    <row r="40" spans="1:2">
      <c r="A40" s="16"/>
      <c r="B40" s="16"/>
    </row>
    <row r="41" spans="1:2">
      <c r="A41" s="16"/>
      <c r="B41" s="16"/>
    </row>
    <row r="42" spans="1:2">
      <c r="A42" s="16"/>
      <c r="B42" s="16"/>
    </row>
    <row r="43" spans="1:2">
      <c r="A43" s="16"/>
      <c r="B43" s="16"/>
    </row>
    <row r="44" spans="1:2">
      <c r="A44" s="16"/>
      <c r="B44" s="16"/>
    </row>
    <row r="45" spans="1:2">
      <c r="A45" s="16"/>
      <c r="B45" s="16"/>
    </row>
    <row r="46" spans="1:2">
      <c r="A46" s="16"/>
      <c r="B46" s="16"/>
    </row>
    <row r="47" spans="1:2">
      <c r="A47" s="16"/>
      <c r="B47" s="16"/>
    </row>
    <row r="48" spans="1:2">
      <c r="A48" s="16"/>
      <c r="B48" s="16"/>
    </row>
    <row r="49" spans="1:2">
      <c r="A49" s="16"/>
      <c r="B49" s="16"/>
    </row>
    <row r="50" spans="1:2">
      <c r="A50" s="16"/>
      <c r="B50" s="16"/>
    </row>
    <row r="51" spans="1:2">
      <c r="A51" s="16"/>
      <c r="B51" s="16"/>
    </row>
    <row r="52" spans="1:2">
      <c r="A52" s="16"/>
      <c r="B52" s="16"/>
    </row>
    <row r="53" spans="1:2">
      <c r="A53" s="16"/>
      <c r="B53" s="16"/>
    </row>
    <row r="54" spans="1:2">
      <c r="A54" s="16"/>
      <c r="B54" s="16"/>
    </row>
    <row r="55" spans="1:2">
      <c r="A55" s="16"/>
      <c r="B55" s="16"/>
    </row>
    <row r="56" spans="1:2">
      <c r="A56" s="16"/>
      <c r="B56" s="16"/>
    </row>
    <row r="57" spans="1:2">
      <c r="A57" s="16"/>
      <c r="B57" s="16"/>
    </row>
    <row r="58" spans="1:2">
      <c r="A58" s="16"/>
      <c r="B58" s="16"/>
    </row>
    <row r="59" spans="1:2">
      <c r="A59" s="16"/>
      <c r="B59" s="16"/>
    </row>
    <row r="60" spans="1:2">
      <c r="A60" s="16"/>
      <c r="B60" s="16"/>
    </row>
    <row r="61" spans="1:2">
      <c r="A61" s="16"/>
      <c r="B61" s="16"/>
    </row>
    <row r="62" spans="1:2">
      <c r="A62" s="16"/>
      <c r="B62" s="16"/>
    </row>
    <row r="63" spans="1:2">
      <c r="A63" s="16"/>
      <c r="B63" s="16"/>
    </row>
    <row r="64" spans="1:2">
      <c r="A64" s="16"/>
      <c r="B64" s="16"/>
    </row>
    <row r="65" spans="1:2">
      <c r="A65" s="16"/>
      <c r="B65" s="16"/>
    </row>
    <row r="66" spans="1:2">
      <c r="A66" s="16"/>
      <c r="B66" s="16"/>
    </row>
    <row r="67" spans="1:2">
      <c r="A67" s="16"/>
      <c r="B67" s="16"/>
    </row>
    <row r="68" spans="1:2">
      <c r="A68" s="16"/>
      <c r="B68" s="16"/>
    </row>
    <row r="69" spans="1:2">
      <c r="A69" s="16"/>
      <c r="B69" s="16"/>
    </row>
    <row r="70" spans="1:2">
      <c r="A70" s="16"/>
      <c r="B70" s="16"/>
    </row>
    <row r="71" spans="1:2">
      <c r="A71" s="16"/>
      <c r="B71" s="16"/>
    </row>
    <row r="72" spans="1:2">
      <c r="A72" s="16"/>
      <c r="B72" s="16"/>
    </row>
    <row r="73" spans="1:2">
      <c r="A73" s="16"/>
      <c r="B73" s="16"/>
    </row>
    <row r="74" spans="1:2">
      <c r="A74" s="16"/>
      <c r="B74" s="16"/>
    </row>
    <row r="75" spans="1:2">
      <c r="A75" s="16"/>
      <c r="B75" s="16"/>
    </row>
    <row r="76" spans="1:2">
      <c r="A76" s="16"/>
      <c r="B76" s="16"/>
    </row>
    <row r="77" spans="1:2">
      <c r="A77" s="16"/>
      <c r="B77" s="16"/>
    </row>
    <row r="78" spans="1:2">
      <c r="A78" s="16"/>
      <c r="B78" s="16"/>
    </row>
    <row r="79" spans="1:2">
      <c r="A79" s="16"/>
      <c r="B79" s="16"/>
    </row>
    <row r="80" spans="1:2">
      <c r="A80" s="16"/>
      <c r="B80" s="16"/>
    </row>
    <row r="81" spans="1:2">
      <c r="A81" s="16"/>
      <c r="B81" s="16"/>
    </row>
    <row r="82" spans="1:2">
      <c r="A82" s="16"/>
      <c r="B82" s="16"/>
    </row>
    <row r="83" spans="1:2">
      <c r="A83" s="16"/>
      <c r="B83" s="16"/>
    </row>
    <row r="84" spans="1:2">
      <c r="A84" s="16"/>
      <c r="B84" s="16"/>
    </row>
    <row r="85" spans="1:2">
      <c r="A85" s="16"/>
      <c r="B85" s="16"/>
    </row>
    <row r="86" spans="1:2">
      <c r="A86" s="16"/>
      <c r="B86" s="16"/>
    </row>
    <row r="87" spans="1:2">
      <c r="A87" s="16"/>
      <c r="B87" s="16"/>
    </row>
    <row r="88" spans="1:2">
      <c r="A88" s="16"/>
      <c r="B88" s="16"/>
    </row>
    <row r="89" spans="1:2">
      <c r="A89" s="16"/>
      <c r="B89" s="16"/>
    </row>
    <row r="90" spans="1:2">
      <c r="A90" s="16"/>
      <c r="B90" s="16"/>
    </row>
    <row r="91" spans="1:2">
      <c r="A91" s="16"/>
      <c r="B91" s="16"/>
    </row>
    <row r="92" spans="1:2">
      <c r="A92" s="16"/>
      <c r="B92" s="16"/>
    </row>
    <row r="93" spans="1:2">
      <c r="A93" s="16"/>
      <c r="B93" s="16"/>
    </row>
    <row r="94" spans="1:2">
      <c r="A94" s="16"/>
      <c r="B94" s="16"/>
    </row>
    <row r="95" spans="1:2">
      <c r="A95" s="16"/>
      <c r="B95" s="16"/>
    </row>
    <row r="96" spans="1:2">
      <c r="A96" s="16"/>
      <c r="B96" s="16"/>
    </row>
    <row r="97" spans="1:2">
      <c r="A97" s="16"/>
      <c r="B97" s="16"/>
    </row>
    <row r="98" spans="1:2">
      <c r="A98" s="16"/>
      <c r="B98" s="16"/>
    </row>
    <row r="99" spans="1:2">
      <c r="A99" s="16"/>
      <c r="B99" s="16"/>
    </row>
    <row r="100" spans="1:2">
      <c r="A100" s="16"/>
      <c r="B100" s="16"/>
    </row>
    <row r="101" spans="1:2">
      <c r="A101" s="16"/>
      <c r="B101" s="16"/>
    </row>
    <row r="102" spans="1:2">
      <c r="A102" s="16"/>
      <c r="B102" s="16"/>
    </row>
    <row r="103" spans="1:2">
      <c r="A103" s="16"/>
      <c r="B103" s="16"/>
    </row>
    <row r="104" spans="1:2">
      <c r="A104" s="16"/>
      <c r="B104" s="16"/>
    </row>
    <row r="105" spans="1:2">
      <c r="A105" s="16"/>
      <c r="B105" s="16"/>
    </row>
    <row r="106" spans="1:2">
      <c r="A106" s="16"/>
      <c r="B106" s="16"/>
    </row>
    <row r="107" spans="1:2">
      <c r="A107" s="16"/>
      <c r="B107" s="16"/>
    </row>
    <row r="108" spans="1:2">
      <c r="A108" s="16"/>
      <c r="B108" s="16"/>
    </row>
    <row r="109" spans="1:2">
      <c r="A109" s="16"/>
      <c r="B109" s="16"/>
    </row>
    <row r="110" spans="1:2">
      <c r="A110" s="16"/>
      <c r="B110" s="16"/>
    </row>
    <row r="111" spans="1:2">
      <c r="A111" s="16"/>
      <c r="B111" s="16"/>
    </row>
    <row r="112" spans="1:2">
      <c r="A112" s="16"/>
      <c r="B112" s="16"/>
    </row>
    <row r="113" spans="1:2">
      <c r="A113" s="16"/>
      <c r="B113" s="16"/>
    </row>
    <row r="114" spans="1:2">
      <c r="A114" s="16"/>
      <c r="B114" s="16"/>
    </row>
    <row r="115" spans="1:2">
      <c r="A115" s="16"/>
      <c r="B115" s="16"/>
    </row>
    <row r="116" spans="1:2">
      <c r="A116" s="16"/>
      <c r="B116" s="16"/>
    </row>
    <row r="117" spans="1:2">
      <c r="A117" s="16"/>
      <c r="B117" s="16"/>
    </row>
    <row r="118" spans="1:2">
      <c r="A118" s="16"/>
      <c r="B118" s="16"/>
    </row>
    <row r="119" spans="1:2">
      <c r="A119" s="16"/>
      <c r="B119" s="16"/>
    </row>
    <row r="120" spans="1:2">
      <c r="A120" s="16"/>
      <c r="B120" s="16"/>
    </row>
    <row r="121" spans="1:2">
      <c r="A121" s="16"/>
      <c r="B121" s="16"/>
    </row>
    <row r="122" spans="1:2">
      <c r="A122" s="16"/>
      <c r="B122" s="16"/>
    </row>
    <row r="123" spans="1:2">
      <c r="A123" s="16"/>
      <c r="B123" s="16"/>
    </row>
    <row r="124" spans="1:2">
      <c r="A124" s="16"/>
      <c r="B124" s="16"/>
    </row>
    <row r="125" spans="1:2">
      <c r="A125" s="16"/>
      <c r="B125" s="16"/>
    </row>
    <row r="126" spans="1:2">
      <c r="A126" s="16"/>
      <c r="B126" s="16"/>
    </row>
    <row r="127" spans="1:2">
      <c r="A127" s="16"/>
      <c r="B127" s="16"/>
    </row>
    <row r="128" spans="1:2">
      <c r="A128" s="16"/>
      <c r="B128" s="16"/>
    </row>
    <row r="129" spans="1:2">
      <c r="A129" s="16"/>
      <c r="B129" s="16"/>
    </row>
    <row r="130" spans="1:2">
      <c r="A130" s="16"/>
      <c r="B130" s="16"/>
    </row>
    <row r="131" spans="1:2">
      <c r="A131" s="16"/>
      <c r="B131" s="16"/>
    </row>
    <row r="132" spans="1:2">
      <c r="A132" s="16"/>
      <c r="B132" s="16"/>
    </row>
    <row r="133" spans="1:2">
      <c r="A133" s="16"/>
      <c r="B133" s="16"/>
    </row>
    <row r="134" spans="1:2">
      <c r="A134" s="16"/>
      <c r="B134" s="16"/>
    </row>
    <row r="135" spans="1:2">
      <c r="A135" s="16"/>
      <c r="B135" s="16"/>
    </row>
    <row r="136" spans="1:2">
      <c r="A136" s="16"/>
      <c r="B136" s="16"/>
    </row>
    <row r="137" spans="1:2">
      <c r="A137" s="16"/>
      <c r="B137" s="16"/>
    </row>
    <row r="138" spans="1:2">
      <c r="A138" s="16"/>
      <c r="B138" s="16"/>
    </row>
    <row r="139" spans="1:2">
      <c r="A139" s="16"/>
      <c r="B139" s="16"/>
    </row>
    <row r="140" spans="1:2">
      <c r="A140" s="16"/>
      <c r="B140" s="16"/>
    </row>
    <row r="141" spans="1:2">
      <c r="A141" s="16"/>
      <c r="B141" s="16"/>
    </row>
    <row r="142" spans="1:2">
      <c r="A142" s="16"/>
      <c r="B142" s="16"/>
    </row>
    <row r="143" spans="1:2">
      <c r="A143" s="16"/>
      <c r="B143" s="16"/>
    </row>
    <row r="144" spans="1:2">
      <c r="A144" s="16"/>
      <c r="B144" s="16"/>
    </row>
    <row r="145" spans="1:2">
      <c r="A145" s="16"/>
      <c r="B145" s="16"/>
    </row>
    <row r="146" spans="1:2">
      <c r="A146" s="16"/>
      <c r="B146" s="16"/>
    </row>
    <row r="147" spans="1:2">
      <c r="A147" s="16"/>
      <c r="B147" s="16"/>
    </row>
    <row r="148" spans="1:2">
      <c r="A148" s="16"/>
      <c r="B148" s="16"/>
    </row>
    <row r="149" spans="1:2">
      <c r="A149" s="16"/>
      <c r="B149" s="16"/>
    </row>
    <row r="150" spans="1:2">
      <c r="A150" s="16"/>
      <c r="B150" s="16"/>
    </row>
    <row r="151" spans="1:2">
      <c r="A151" s="16"/>
      <c r="B151" s="16"/>
    </row>
    <row r="152" spans="1:2">
      <c r="A152" s="16"/>
      <c r="B152" s="16"/>
    </row>
    <row r="153" spans="1:2">
      <c r="A153" s="16"/>
      <c r="B153" s="16"/>
    </row>
    <row r="154" spans="1:2">
      <c r="A154" s="16"/>
      <c r="B154" s="16"/>
    </row>
    <row r="155" spans="1:2">
      <c r="A155" s="16"/>
      <c r="B155" s="16"/>
    </row>
    <row r="156" spans="1:2">
      <c r="A156" s="16"/>
      <c r="B156" s="16"/>
    </row>
    <row r="157" spans="1:2">
      <c r="A157" s="16"/>
      <c r="B157" s="16"/>
    </row>
    <row r="158" spans="1:2">
      <c r="A158" s="16"/>
      <c r="B158" s="16"/>
    </row>
    <row r="159" spans="1:2">
      <c r="A159" s="16"/>
      <c r="B159" s="16"/>
    </row>
    <row r="160" spans="1:2">
      <c r="A160" s="16"/>
      <c r="B160" s="16"/>
    </row>
    <row r="161" spans="1:2">
      <c r="A161" s="16"/>
      <c r="B161" s="16"/>
    </row>
    <row r="162" spans="1:2">
      <c r="A162" s="16"/>
      <c r="B162" s="16"/>
    </row>
    <row r="163" spans="1:2">
      <c r="A163" s="16"/>
      <c r="B163" s="16"/>
    </row>
    <row r="164" spans="1:2">
      <c r="A164" s="16"/>
      <c r="B164" s="16"/>
    </row>
    <row r="165" spans="1:2">
      <c r="A165" s="16"/>
      <c r="B165" s="16"/>
    </row>
    <row r="166" spans="1:2">
      <c r="A166" s="16"/>
      <c r="B166" s="16"/>
    </row>
    <row r="167" spans="1:2">
      <c r="A167" s="16"/>
      <c r="B167" s="16"/>
    </row>
    <row r="168" spans="1:2">
      <c r="A168" s="16"/>
      <c r="B168" s="16"/>
    </row>
    <row r="169" spans="1:2">
      <c r="A169" s="16"/>
      <c r="B169" s="16"/>
    </row>
    <row r="170" spans="1:2">
      <c r="A170" s="16"/>
      <c r="B170" s="16"/>
    </row>
    <row r="171" spans="1:2">
      <c r="A171" s="16"/>
      <c r="B171" s="16"/>
    </row>
    <row r="172" spans="1:2">
      <c r="A172" s="16"/>
      <c r="B172" s="16"/>
    </row>
    <row r="173" spans="1:2">
      <c r="A173" s="16"/>
      <c r="B173" s="16"/>
    </row>
    <row r="174" spans="1:2">
      <c r="A174" s="16"/>
      <c r="B174" s="16"/>
    </row>
    <row r="175" spans="1:2">
      <c r="A175" s="16"/>
      <c r="B175" s="16"/>
    </row>
    <row r="176" spans="1:2">
      <c r="A176" s="16"/>
      <c r="B176" s="16"/>
    </row>
    <row r="177" spans="1:2">
      <c r="A177" s="16"/>
      <c r="B177" s="16"/>
    </row>
    <row r="178" spans="1:2">
      <c r="A178" s="16"/>
      <c r="B178" s="16"/>
    </row>
    <row r="179" spans="1:2">
      <c r="A179" s="16"/>
      <c r="B179" s="16"/>
    </row>
    <row r="180" spans="1:2">
      <c r="A180" s="16"/>
      <c r="B180" s="16"/>
    </row>
    <row r="181" spans="1:2">
      <c r="A181" s="16"/>
      <c r="B181" s="16"/>
    </row>
    <row r="182" spans="1:2">
      <c r="A182" s="16"/>
      <c r="B182" s="16"/>
    </row>
    <row r="183" spans="1:2">
      <c r="A183" s="16"/>
      <c r="B183" s="16"/>
    </row>
    <row r="184" spans="1:2">
      <c r="A184" s="16"/>
      <c r="B184" s="16"/>
    </row>
    <row r="185" spans="1:2">
      <c r="A185" s="16"/>
      <c r="B185" s="16"/>
    </row>
    <row r="186" spans="1:2">
      <c r="A186" s="16"/>
      <c r="B186" s="16"/>
    </row>
    <row r="187" spans="1:2">
      <c r="A187" s="16"/>
      <c r="B187" s="16"/>
    </row>
    <row r="188" spans="1:2">
      <c r="A188" s="16"/>
      <c r="B188" s="16"/>
    </row>
    <row r="189" spans="1:2">
      <c r="A189" s="16"/>
      <c r="B189" s="16"/>
    </row>
    <row r="190" spans="1:2">
      <c r="A190" s="16"/>
      <c r="B190" s="16"/>
    </row>
    <row r="191" spans="1:2">
      <c r="A191" s="16"/>
      <c r="B191" s="16"/>
    </row>
    <row r="192" spans="1:2">
      <c r="A192" s="16"/>
      <c r="B192" s="16"/>
    </row>
    <row r="193" spans="1:2">
      <c r="A193" s="16"/>
      <c r="B193" s="16"/>
    </row>
    <row r="194" spans="1:2">
      <c r="A194" s="16"/>
      <c r="B194" s="16"/>
    </row>
    <row r="195" spans="1:2">
      <c r="A195" s="16"/>
      <c r="B195" s="16"/>
    </row>
    <row r="196" spans="1:2">
      <c r="A196" s="16"/>
      <c r="B196" s="16"/>
    </row>
    <row r="197" spans="1:2">
      <c r="A197" s="16"/>
      <c r="B197" s="16"/>
    </row>
    <row r="198" spans="1:2">
      <c r="A198" s="16"/>
      <c r="B198" s="16"/>
    </row>
    <row r="199" spans="1:2">
      <c r="A199" s="16"/>
      <c r="B199" s="16"/>
    </row>
    <row r="200" spans="1:2">
      <c r="A200" s="16"/>
      <c r="B200" s="16"/>
    </row>
    <row r="201" spans="1:2">
      <c r="A201" s="16"/>
      <c r="B201" s="16"/>
    </row>
    <row r="202" spans="1:2">
      <c r="A202" s="16"/>
      <c r="B202" s="16"/>
    </row>
    <row r="203" spans="1:2">
      <c r="A203" s="16"/>
      <c r="B203" s="16"/>
    </row>
    <row r="204" spans="1:2">
      <c r="A204" s="16"/>
      <c r="B204" s="16"/>
    </row>
    <row r="205" spans="1:2">
      <c r="A205" s="16"/>
      <c r="B205" s="16"/>
    </row>
    <row r="206" spans="1:2">
      <c r="A206" s="16"/>
      <c r="B206" s="16"/>
    </row>
    <row r="207" spans="1:2">
      <c r="A207" s="16"/>
      <c r="B207" s="16"/>
    </row>
    <row r="208" spans="1:2">
      <c r="A208" s="16"/>
      <c r="B208" s="16"/>
    </row>
    <row r="209" spans="1:2">
      <c r="A209" s="16"/>
      <c r="B209" s="16"/>
    </row>
    <row r="210" spans="1:2">
      <c r="A210" s="16"/>
      <c r="B210" s="16"/>
    </row>
    <row r="211" spans="1:2">
      <c r="A211" s="16"/>
      <c r="B211" s="16"/>
    </row>
    <row r="212" spans="1:2">
      <c r="A212" s="16"/>
      <c r="B212" s="16"/>
    </row>
    <row r="213" spans="1:2">
      <c r="A213" s="16"/>
      <c r="B213" s="16"/>
    </row>
    <row r="214" spans="1:2">
      <c r="A214" s="16"/>
      <c r="B214" s="16"/>
    </row>
    <row r="215" spans="1:2">
      <c r="A215" s="16"/>
      <c r="B215" s="16"/>
    </row>
    <row r="216" spans="1:2">
      <c r="A216" s="16"/>
      <c r="B216" s="16"/>
    </row>
    <row r="217" spans="1:2">
      <c r="A217" s="16"/>
      <c r="B217" s="16"/>
    </row>
    <row r="218" spans="1:2">
      <c r="A218" s="16"/>
      <c r="B218" s="16"/>
    </row>
    <row r="219" spans="1:2">
      <c r="A219" s="16"/>
      <c r="B219" s="16"/>
    </row>
    <row r="220" spans="1:2">
      <c r="A220" s="16"/>
      <c r="B220" s="16"/>
    </row>
    <row r="221" spans="1:2">
      <c r="A221" s="16"/>
      <c r="B221" s="16"/>
    </row>
    <row r="222" spans="1:2">
      <c r="A222" s="16"/>
      <c r="B222" s="16"/>
    </row>
    <row r="223" spans="1:2">
      <c r="A223" s="16"/>
      <c r="B223" s="16"/>
    </row>
    <row r="224" spans="1:2">
      <c r="A224" s="16"/>
      <c r="B224" s="16"/>
    </row>
    <row r="225" spans="1:2">
      <c r="A225" s="16"/>
      <c r="B225" s="16"/>
    </row>
    <row r="226" spans="1:2">
      <c r="A226" s="16"/>
      <c r="B226" s="16"/>
    </row>
    <row r="227" spans="1:2">
      <c r="A227" s="16"/>
      <c r="B227" s="16"/>
    </row>
    <row r="228" spans="1:2">
      <c r="A228" s="16"/>
      <c r="B228" s="16"/>
    </row>
    <row r="229" spans="1:2">
      <c r="A229" s="16"/>
      <c r="B229" s="16"/>
    </row>
    <row r="230" spans="1:2">
      <c r="A230" s="16"/>
      <c r="B230" s="16"/>
    </row>
    <row r="231" spans="1:2">
      <c r="A231" s="16"/>
      <c r="B231" s="16"/>
    </row>
    <row r="232" spans="1:2">
      <c r="A232" s="16"/>
      <c r="B232" s="16"/>
    </row>
    <row r="233" spans="1:2">
      <c r="A233" s="16"/>
      <c r="B233" s="16"/>
    </row>
    <row r="234" spans="1:2">
      <c r="A234" s="16"/>
      <c r="B234" s="16"/>
    </row>
    <row r="235" spans="1:2">
      <c r="A235" s="16"/>
      <c r="B235" s="16"/>
    </row>
    <row r="236" spans="1:2">
      <c r="A236" s="16"/>
      <c r="B236" s="16"/>
    </row>
    <row r="237" spans="1:2">
      <c r="A237" s="16"/>
      <c r="B237" s="16"/>
    </row>
    <row r="238" spans="1:2">
      <c r="A238" s="16"/>
      <c r="B238" s="16"/>
    </row>
    <row r="239" spans="1:2">
      <c r="A239" s="16"/>
      <c r="B239" s="16"/>
    </row>
    <row r="240" spans="1:2">
      <c r="A240" s="16"/>
      <c r="B240" s="16"/>
    </row>
    <row r="241" spans="1:2">
      <c r="A241" s="16"/>
      <c r="B241" s="16"/>
    </row>
    <row r="242" spans="1:2">
      <c r="A242" s="16"/>
      <c r="B242" s="16"/>
    </row>
    <row r="243" spans="1:2">
      <c r="A243" s="16"/>
      <c r="B243" s="16"/>
    </row>
    <row r="244" spans="1:2">
      <c r="A244" s="16"/>
      <c r="B244" s="16"/>
    </row>
    <row r="245" spans="1:2">
      <c r="A245" s="16"/>
      <c r="B245" s="16"/>
    </row>
    <row r="246" spans="1:2">
      <c r="A246" s="16"/>
      <c r="B246" s="16"/>
    </row>
    <row r="247" spans="1:2">
      <c r="A247" s="16"/>
      <c r="B247" s="16"/>
    </row>
    <row r="248" spans="1:2">
      <c r="A248" s="16"/>
      <c r="B248" s="16"/>
    </row>
    <row r="249" spans="1:2">
      <c r="A249" s="16"/>
      <c r="B249" s="16"/>
    </row>
    <row r="250" spans="1:2">
      <c r="A250" s="16"/>
      <c r="B250" s="16"/>
    </row>
    <row r="251" spans="1:2">
      <c r="A251" s="16"/>
      <c r="B251" s="16"/>
    </row>
    <row r="252" spans="1:2">
      <c r="A252" s="16"/>
      <c r="B252" s="16"/>
    </row>
    <row r="253" spans="1:2">
      <c r="A253" s="16"/>
      <c r="B253" s="16"/>
    </row>
    <row r="254" spans="1:2">
      <c r="A254" s="16"/>
      <c r="B254" s="16"/>
    </row>
    <row r="255" spans="1:2">
      <c r="A255" s="16"/>
      <c r="B255" s="16"/>
    </row>
    <row r="256" spans="1:2">
      <c r="A256" s="16"/>
      <c r="B256" s="16"/>
    </row>
    <row r="257" spans="1:2">
      <c r="A257" s="16"/>
      <c r="B257" s="16"/>
    </row>
    <row r="258" spans="1:2">
      <c r="A258" s="16"/>
      <c r="B258" s="16"/>
    </row>
    <row r="259" spans="1:2">
      <c r="A259" s="16"/>
      <c r="B259" s="16"/>
    </row>
    <row r="260" spans="1:2">
      <c r="A260" s="16"/>
      <c r="B260" s="16"/>
    </row>
    <row r="261" spans="1:2">
      <c r="A261" s="16"/>
      <c r="B261" s="16"/>
    </row>
    <row r="262" spans="1:2">
      <c r="A262" s="16"/>
      <c r="B262" s="16"/>
    </row>
    <row r="263" spans="1:2">
      <c r="A263" s="16"/>
      <c r="B263" s="16"/>
    </row>
    <row r="264" spans="1:2">
      <c r="A264" s="16"/>
      <c r="B264" s="16"/>
    </row>
    <row r="265" spans="1:2">
      <c r="A265" s="16"/>
      <c r="B265" s="16"/>
    </row>
    <row r="266" spans="1:2">
      <c r="A266" s="16"/>
      <c r="B266" s="16"/>
    </row>
    <row r="267" spans="1:2">
      <c r="A267" s="16"/>
      <c r="B267" s="16"/>
    </row>
    <row r="268" spans="1:2">
      <c r="A268" s="16"/>
      <c r="B268" s="16"/>
    </row>
    <row r="269" spans="1:2">
      <c r="A269" s="16"/>
      <c r="B269" s="16"/>
    </row>
    <row r="270" spans="1:2">
      <c r="A270" s="16"/>
      <c r="B270" s="16"/>
    </row>
    <row r="271" spans="1:2">
      <c r="A271" s="16"/>
      <c r="B271" s="16"/>
    </row>
    <row r="272" spans="1:2">
      <c r="A272" s="16"/>
      <c r="B272" s="16"/>
    </row>
    <row r="273" spans="1:2">
      <c r="A273" s="16"/>
      <c r="B273" s="16"/>
    </row>
    <row r="274" spans="1:2">
      <c r="A274" s="16"/>
      <c r="B274" s="16"/>
    </row>
    <row r="275" spans="1:2">
      <c r="A275" s="16"/>
      <c r="B275" s="16"/>
    </row>
    <row r="276" spans="1:2">
      <c r="A276" s="16"/>
      <c r="B276" s="16"/>
    </row>
    <row r="277" spans="1:2">
      <c r="A277" s="16"/>
      <c r="B277" s="16"/>
    </row>
    <row r="278" spans="1:2">
      <c r="A278" s="16"/>
      <c r="B278" s="16"/>
    </row>
    <row r="279" spans="1:2">
      <c r="A279" s="16"/>
      <c r="B279" s="16"/>
    </row>
    <row r="280" spans="1:2">
      <c r="A280" s="16"/>
      <c r="B280" s="16"/>
    </row>
    <row r="281" spans="1:2">
      <c r="A281" s="16"/>
      <c r="B281" s="16"/>
    </row>
    <row r="282" spans="1:2">
      <c r="A282" s="16"/>
      <c r="B282" s="16"/>
    </row>
    <row r="283" spans="1:2">
      <c r="A283" s="16"/>
      <c r="B283" s="16"/>
    </row>
    <row r="284" spans="1:2">
      <c r="A284" s="16"/>
      <c r="B284" s="16"/>
    </row>
    <row r="285" spans="1:2">
      <c r="A285" s="16"/>
      <c r="B285" s="16"/>
    </row>
    <row r="286" spans="1:2">
      <c r="A286" s="16"/>
      <c r="B286" s="16"/>
    </row>
    <row r="287" spans="1:2">
      <c r="A287" s="16"/>
      <c r="B287" s="16"/>
    </row>
    <row r="288" spans="1:2">
      <c r="A288" s="16"/>
      <c r="B288" s="16"/>
    </row>
    <row r="289" spans="1:2">
      <c r="A289" s="16"/>
      <c r="B289" s="16"/>
    </row>
    <row r="290" spans="1:2">
      <c r="A290" s="16"/>
      <c r="B290" s="16"/>
    </row>
    <row r="291" spans="1:2">
      <c r="A291" s="16"/>
      <c r="B291" s="16"/>
    </row>
    <row r="292" spans="1:2">
      <c r="A292" s="16"/>
      <c r="B292" s="16"/>
    </row>
    <row r="293" spans="1:2">
      <c r="A293" s="16"/>
      <c r="B293" s="16"/>
    </row>
    <row r="294" spans="1:2">
      <c r="A294" s="16"/>
      <c r="B294" s="16"/>
    </row>
    <row r="295" spans="1:2">
      <c r="A295" s="16"/>
      <c r="B295" s="16"/>
    </row>
    <row r="296" spans="1:2">
      <c r="A296" s="16"/>
      <c r="B296" s="16"/>
    </row>
    <row r="297" spans="1:2">
      <c r="A297" s="16"/>
      <c r="B297" s="16"/>
    </row>
    <row r="298" spans="1:2">
      <c r="A298" s="16"/>
      <c r="B298" s="16"/>
    </row>
    <row r="299" spans="1:2">
      <c r="A299" s="16"/>
      <c r="B299" s="16"/>
    </row>
    <row r="300" spans="1:2">
      <c r="A300" s="16"/>
      <c r="B300" s="16"/>
    </row>
    <row r="301" spans="1:2">
      <c r="A301" s="16"/>
      <c r="B301" s="16"/>
    </row>
    <row r="302" spans="1:2">
      <c r="A302" s="16"/>
      <c r="B302" s="16"/>
    </row>
    <row r="303" spans="1:2">
      <c r="A303" s="16"/>
      <c r="B303" s="16"/>
    </row>
    <row r="304" spans="1:2">
      <c r="A304" s="16"/>
      <c r="B304" s="16"/>
    </row>
    <row r="305" spans="1:2">
      <c r="A305" s="16"/>
      <c r="B305" s="16"/>
    </row>
    <row r="306" spans="1:2">
      <c r="A306" s="16"/>
      <c r="B306" s="16"/>
    </row>
    <row r="307" spans="1:2">
      <c r="A307" s="16"/>
      <c r="B307" s="16"/>
    </row>
    <row r="308" spans="1:2">
      <c r="A308" s="16"/>
      <c r="B308" s="16"/>
    </row>
    <row r="309" spans="1:2">
      <c r="A309" s="16"/>
      <c r="B309" s="16"/>
    </row>
    <row r="310" spans="1:2">
      <c r="A310" s="16"/>
      <c r="B310" s="16"/>
    </row>
    <row r="311" spans="1:2">
      <c r="A311" s="16"/>
      <c r="B311" s="16"/>
    </row>
    <row r="312" spans="1:2">
      <c r="A312" s="16"/>
      <c r="B312" s="16"/>
    </row>
    <row r="313" spans="1:2">
      <c r="A313" s="16"/>
      <c r="B313" s="16"/>
    </row>
    <row r="314" spans="1:2">
      <c r="A314" s="16"/>
      <c r="B314" s="16"/>
    </row>
    <row r="315" spans="1:2">
      <c r="A315" s="16"/>
      <c r="B315" s="16"/>
    </row>
    <row r="316" spans="1:2">
      <c r="A316" s="16"/>
      <c r="B316" s="16"/>
    </row>
    <row r="317" spans="1:2">
      <c r="A317" s="16"/>
      <c r="B317" s="16"/>
    </row>
    <row r="318" spans="1:2">
      <c r="A318" s="16"/>
      <c r="B318" s="16"/>
    </row>
    <row r="319" spans="1:2">
      <c r="A319" s="16"/>
      <c r="B319" s="16"/>
    </row>
    <row r="320" spans="1:2">
      <c r="A320" s="16"/>
      <c r="B320" s="16"/>
    </row>
    <row r="321" spans="1:2">
      <c r="A321" s="16"/>
      <c r="B321" s="16"/>
    </row>
    <row r="322" spans="1:2">
      <c r="A322" s="16"/>
      <c r="B322" s="16"/>
    </row>
    <row r="323" spans="1:2">
      <c r="A323" s="16"/>
      <c r="B323" s="16"/>
    </row>
    <row r="324" spans="1:2">
      <c r="A324" s="16"/>
      <c r="B324" s="16"/>
    </row>
    <row r="325" spans="1:2">
      <c r="A325" s="16"/>
      <c r="B325" s="16"/>
    </row>
    <row r="326" spans="1:2">
      <c r="A326" s="16"/>
      <c r="B326" s="16"/>
    </row>
    <row r="327" spans="1:2">
      <c r="A327" s="16"/>
      <c r="B327" s="16"/>
    </row>
    <row r="328" spans="1:2">
      <c r="A328" s="16"/>
      <c r="B328" s="16"/>
    </row>
    <row r="329" spans="1:2">
      <c r="A329" s="16"/>
      <c r="B329" s="16"/>
    </row>
    <row r="330" spans="1:2">
      <c r="A330" s="16"/>
      <c r="B330" s="16"/>
    </row>
    <row r="331" spans="1:2">
      <c r="A331" s="16"/>
      <c r="B331" s="16"/>
    </row>
    <row r="332" spans="1:2">
      <c r="A332" s="16"/>
      <c r="B332" s="16"/>
    </row>
    <row r="333" spans="1:2">
      <c r="A333" s="16"/>
      <c r="B333" s="16"/>
    </row>
    <row r="334" spans="1:2">
      <c r="A334" s="16"/>
      <c r="B334" s="16"/>
    </row>
    <row r="335" spans="1:2">
      <c r="A335" s="16"/>
      <c r="B335" s="16"/>
    </row>
    <row r="336" spans="1:2">
      <c r="A336" s="16"/>
      <c r="B336" s="16"/>
    </row>
    <row r="337" spans="1:2">
      <c r="A337" s="16"/>
      <c r="B337" s="16"/>
    </row>
    <row r="338" spans="1:2">
      <c r="A338" s="16"/>
      <c r="B338" s="16"/>
    </row>
    <row r="339" spans="1:2">
      <c r="A339" s="16"/>
      <c r="B339" s="16"/>
    </row>
    <row r="340" spans="1:2">
      <c r="A340" s="16"/>
      <c r="B340" s="16"/>
    </row>
    <row r="341" spans="1:2">
      <c r="A341" s="16"/>
      <c r="B341" s="16"/>
    </row>
    <row r="342" spans="1:2">
      <c r="A342" s="16"/>
      <c r="B342" s="16"/>
    </row>
    <row r="343" spans="1:2">
      <c r="A343" s="16"/>
      <c r="B343" s="16"/>
    </row>
    <row r="344" spans="1:2">
      <c r="A344" s="16"/>
      <c r="B344" s="16"/>
    </row>
    <row r="345" spans="1:2">
      <c r="A345" s="16"/>
      <c r="B345" s="16"/>
    </row>
    <row r="346" spans="1:2">
      <c r="A346" s="16"/>
      <c r="B346" s="16"/>
    </row>
    <row r="347" spans="1:2">
      <c r="A347" s="16"/>
      <c r="B347" s="16"/>
    </row>
    <row r="348" spans="1:2">
      <c r="A348" s="16"/>
      <c r="B348" s="16"/>
    </row>
    <row r="349" spans="1:2">
      <c r="A349" s="16"/>
      <c r="B349" s="16"/>
    </row>
    <row r="350" spans="1:2">
      <c r="A350" s="16"/>
      <c r="B350" s="16"/>
    </row>
    <row r="351" spans="1:2">
      <c r="A351" s="16"/>
      <c r="B351" s="16"/>
    </row>
    <row r="352" spans="1:2">
      <c r="A352" s="16"/>
      <c r="B352" s="16"/>
    </row>
    <row r="353" spans="1:2">
      <c r="A353" s="16"/>
      <c r="B353" s="16"/>
    </row>
    <row r="354" spans="1:2">
      <c r="A354" s="16"/>
      <c r="B354" s="16"/>
    </row>
    <row r="355" spans="1:2">
      <c r="A355" s="16"/>
      <c r="B355" s="16"/>
    </row>
    <row r="356" spans="1:2">
      <c r="A356" s="16"/>
      <c r="B356" s="16"/>
    </row>
    <row r="357" spans="1:2">
      <c r="A357" s="16"/>
      <c r="B357" s="16"/>
    </row>
    <row r="358" spans="1:2">
      <c r="A358" s="16"/>
      <c r="B358" s="16"/>
    </row>
    <row r="359" spans="1:2">
      <c r="A359" s="16"/>
      <c r="B359" s="16"/>
    </row>
    <row r="360" spans="1:2">
      <c r="A360" s="16"/>
      <c r="B360" s="16"/>
    </row>
    <row r="361" spans="1:2">
      <c r="A361" s="16"/>
      <c r="B361" s="16"/>
    </row>
    <row r="362" spans="1:2">
      <c r="A362" s="16"/>
      <c r="B362" s="16"/>
    </row>
    <row r="363" spans="1:2">
      <c r="A363" s="16"/>
      <c r="B363" s="16"/>
    </row>
    <row r="364" spans="1:2">
      <c r="A364" s="16"/>
      <c r="B364" s="16"/>
    </row>
    <row r="365" spans="1:2">
      <c r="A365" s="16"/>
      <c r="B365" s="16"/>
    </row>
    <row r="366" spans="1:2">
      <c r="A366" s="16"/>
      <c r="B366" s="16"/>
    </row>
    <row r="367" spans="1:2">
      <c r="A367" s="16"/>
      <c r="B367" s="16"/>
    </row>
    <row r="368" spans="1:2">
      <c r="A368" s="16"/>
      <c r="B368" s="16"/>
    </row>
    <row r="369" spans="1:2">
      <c r="A369" s="16"/>
      <c r="B369" s="16"/>
    </row>
    <row r="370" spans="1:2">
      <c r="A370" s="16"/>
      <c r="B370" s="16"/>
    </row>
    <row r="371" spans="1:2">
      <c r="A371" s="16"/>
      <c r="B371" s="16"/>
    </row>
    <row r="372" spans="1:2">
      <c r="A372" s="16"/>
      <c r="B372" s="16"/>
    </row>
    <row r="373" spans="1:2">
      <c r="A373" s="16"/>
      <c r="B373" s="16"/>
    </row>
    <row r="374" spans="1:2">
      <c r="A374" s="16"/>
      <c r="B374" s="16"/>
    </row>
    <row r="375" spans="1:2">
      <c r="A375" s="16"/>
      <c r="B375" s="16"/>
    </row>
    <row r="376" spans="1:2">
      <c r="A376" s="16"/>
      <c r="B376" s="16"/>
    </row>
    <row r="377" spans="1:2">
      <c r="A377" s="16"/>
      <c r="B377" s="16"/>
    </row>
    <row r="378" spans="1:2">
      <c r="A378" s="16"/>
      <c r="B378" s="16"/>
    </row>
    <row r="379" spans="1:2">
      <c r="A379" s="16"/>
      <c r="B379" s="16"/>
    </row>
    <row r="380" spans="1:2">
      <c r="A380" s="16"/>
      <c r="B380" s="16"/>
    </row>
    <row r="381" spans="1:2">
      <c r="A381" s="16"/>
      <c r="B381" s="16"/>
    </row>
    <row r="382" spans="1:2">
      <c r="A382" s="16"/>
      <c r="B382" s="16"/>
    </row>
    <row r="383" spans="1:2">
      <c r="A383" s="16"/>
      <c r="B383" s="16"/>
    </row>
    <row r="384" spans="1:2">
      <c r="A384" s="16"/>
      <c r="B384" s="16"/>
    </row>
    <row r="385" spans="1:2">
      <c r="A385" s="16"/>
      <c r="B385" s="16"/>
    </row>
    <row r="386" spans="1:2">
      <c r="A386" s="16"/>
      <c r="B386" s="16"/>
    </row>
    <row r="387" spans="1:2">
      <c r="A387" s="16"/>
      <c r="B387" s="16"/>
    </row>
    <row r="388" spans="1:2">
      <c r="A388" s="16"/>
      <c r="B388" s="16"/>
    </row>
    <row r="389" spans="1:2">
      <c r="A389" s="16"/>
      <c r="B389" s="16"/>
    </row>
    <row r="390" spans="1:2">
      <c r="A390" s="16"/>
      <c r="B390" s="16"/>
    </row>
    <row r="391" spans="1:2">
      <c r="A391" s="16"/>
      <c r="B391" s="16"/>
    </row>
    <row r="392" spans="1:2">
      <c r="A392" s="16"/>
      <c r="B392" s="16"/>
    </row>
    <row r="393" spans="1:2">
      <c r="A393" s="16"/>
      <c r="B393" s="16"/>
    </row>
    <row r="394" spans="1:2">
      <c r="A394" s="16"/>
      <c r="B394" s="16"/>
    </row>
    <row r="395" spans="1:2">
      <c r="A395" s="16"/>
      <c r="B395" s="16"/>
    </row>
    <row r="396" spans="1:2">
      <c r="A396" s="16"/>
      <c r="B396" s="16"/>
    </row>
    <row r="397" spans="1:2">
      <c r="A397" s="16"/>
      <c r="B397" s="16"/>
    </row>
    <row r="398" spans="1:2">
      <c r="A398" s="16"/>
      <c r="B398" s="16"/>
    </row>
    <row r="399" spans="1:2">
      <c r="A399" s="16"/>
      <c r="B399" s="16"/>
    </row>
    <row r="400" spans="1:2">
      <c r="A400" s="16"/>
      <c r="B400" s="16"/>
    </row>
    <row r="401" spans="1:2">
      <c r="A401" s="16"/>
      <c r="B401" s="16"/>
    </row>
    <row r="402" spans="1:2">
      <c r="A402" s="16"/>
      <c r="B402" s="16"/>
    </row>
    <row r="403" spans="1:2">
      <c r="A403" s="16"/>
      <c r="B403" s="16"/>
    </row>
    <row r="404" spans="1:2">
      <c r="A404" s="16"/>
      <c r="B404" s="16"/>
    </row>
    <row r="405" spans="1:2">
      <c r="A405" s="16"/>
      <c r="B405" s="16"/>
    </row>
    <row r="406" spans="1:2">
      <c r="A406" s="16"/>
      <c r="B406" s="16"/>
    </row>
    <row r="407" spans="1:2">
      <c r="A407" s="16"/>
      <c r="B407" s="16"/>
    </row>
    <row r="408" spans="1:2">
      <c r="A408" s="16"/>
      <c r="B408" s="16"/>
    </row>
  </sheetData>
  <phoneticPr fontId="82" type="noConversion"/>
  <pageMargins left="1.0499999999999998" right="0.33999999999999997" top="0.55000000000000004" bottom="1" header="0.5" footer="0.5"/>
  <pageSetup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8"/>
  <sheetViews>
    <sheetView workbookViewId="0">
      <selection activeCell="L40" sqref="L40"/>
    </sheetView>
  </sheetViews>
  <sheetFormatPr defaultRowHeight="12.75"/>
  <cols>
    <col min="1" max="1" width="19.42578125" style="79" customWidth="1"/>
    <col min="2" max="2" width="16.42578125" style="79" customWidth="1"/>
    <col min="3" max="3" width="10" style="79" customWidth="1"/>
    <col min="4" max="4" width="8.85546875" style="79" customWidth="1"/>
    <col min="5" max="5" width="9.42578125" style="79" customWidth="1"/>
    <col min="6" max="6" width="10.28515625" style="79" customWidth="1"/>
    <col min="7" max="9" width="9.140625" style="79"/>
    <col min="10" max="10" width="7.7109375" style="79" customWidth="1"/>
    <col min="11" max="11" width="12.7109375" style="79" customWidth="1"/>
    <col min="12" max="12" width="13.28515625" style="79" customWidth="1"/>
    <col min="13" max="16384" width="9.140625" style="79"/>
  </cols>
  <sheetData>
    <row r="1" spans="1:10" ht="15.75">
      <c r="A1" s="172"/>
      <c r="B1" s="172"/>
      <c r="C1" s="172"/>
      <c r="D1" s="172"/>
      <c r="E1" s="132"/>
      <c r="J1" s="27" t="s">
        <v>576</v>
      </c>
    </row>
    <row r="2" spans="1:10" ht="15.75">
      <c r="A2" s="172"/>
      <c r="B2" s="172"/>
      <c r="C2" s="172"/>
      <c r="D2" s="172"/>
      <c r="E2" s="1"/>
      <c r="J2" s="131" t="s">
        <v>535</v>
      </c>
    </row>
    <row r="3" spans="1:10" ht="15.75">
      <c r="A3" s="172"/>
      <c r="B3" s="172"/>
      <c r="C3" s="172"/>
      <c r="D3" s="172"/>
      <c r="J3" s="27" t="s">
        <v>626</v>
      </c>
    </row>
    <row r="4" spans="1:10" ht="15.75">
      <c r="A4" s="172"/>
      <c r="B4" s="172"/>
      <c r="C4" s="172"/>
      <c r="D4" s="172"/>
      <c r="J4" s="138" t="s">
        <v>27</v>
      </c>
    </row>
    <row r="6" spans="1:10" ht="15.75">
      <c r="A6" s="128" t="s">
        <v>535</v>
      </c>
      <c r="B6" s="86"/>
      <c r="C6" s="86"/>
      <c r="D6" s="86"/>
      <c r="E6" s="86"/>
      <c r="F6" s="86"/>
      <c r="G6" s="87"/>
      <c r="H6" s="87"/>
      <c r="I6" s="87"/>
      <c r="J6" s="87"/>
    </row>
    <row r="7" spans="1:10" ht="15.75">
      <c r="A7" s="85" t="s">
        <v>28</v>
      </c>
      <c r="B7" s="86"/>
      <c r="C7" s="86"/>
      <c r="D7" s="86"/>
      <c r="E7" s="86"/>
      <c r="F7" s="86"/>
      <c r="G7" s="87"/>
      <c r="H7" s="87"/>
      <c r="I7" s="87"/>
      <c r="J7" s="87"/>
    </row>
    <row r="8" spans="1:10" ht="15">
      <c r="A8" s="86"/>
      <c r="B8" s="86"/>
      <c r="C8" s="86"/>
      <c r="D8" s="133"/>
      <c r="E8" s="133"/>
      <c r="F8" s="133"/>
    </row>
    <row r="25" spans="1:6">
      <c r="B25" s="87"/>
      <c r="C25" s="87"/>
      <c r="D25" s="87"/>
      <c r="E25" s="87"/>
      <c r="F25" s="87"/>
    </row>
    <row r="27" spans="1:6" ht="15.75">
      <c r="A27" s="85"/>
      <c r="B27" s="87"/>
      <c r="C27" s="87"/>
      <c r="D27" s="87"/>
      <c r="E27" s="87"/>
      <c r="F27" s="87"/>
    </row>
    <row r="29" spans="1:6" ht="15.75">
      <c r="A29" s="85"/>
      <c r="B29" s="87"/>
      <c r="C29" s="87"/>
      <c r="D29" s="87"/>
      <c r="E29" s="87"/>
      <c r="F29" s="87"/>
    </row>
    <row r="30" spans="1:6" ht="15.75">
      <c r="A30" s="85"/>
      <c r="B30" s="87"/>
      <c r="C30" s="87"/>
      <c r="D30" s="87"/>
      <c r="E30" s="87"/>
      <c r="F30" s="87"/>
    </row>
    <row r="34" spans="1:6">
      <c r="A34" s="216" t="s">
        <v>527</v>
      </c>
    </row>
    <row r="48" spans="1:6" ht="15.75">
      <c r="A48" s="85"/>
      <c r="B48" s="87"/>
      <c r="C48" s="87"/>
      <c r="D48" s="87"/>
      <c r="E48" s="87"/>
      <c r="F48" s="87"/>
    </row>
  </sheetData>
  <phoneticPr fontId="82" type="noConversion"/>
  <pageMargins left="1.0299999999999998" right="0.7" top="0.53999999999999992" bottom="1" header="0.5" footer="0.5"/>
  <pageSetup scale="8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63"/>
  <sheetViews>
    <sheetView workbookViewId="0">
      <selection activeCell="M38" sqref="M38"/>
    </sheetView>
  </sheetViews>
  <sheetFormatPr defaultRowHeight="12.75"/>
  <sheetData>
    <row r="1" spans="1:12" ht="15.75">
      <c r="A1" s="173"/>
      <c r="B1" s="173"/>
      <c r="C1" s="173"/>
      <c r="D1" s="173"/>
      <c r="E1" s="173"/>
      <c r="L1" s="27" t="s">
        <v>576</v>
      </c>
    </row>
    <row r="2" spans="1:12" ht="15.75">
      <c r="A2" s="173"/>
      <c r="B2" s="173"/>
      <c r="C2" s="173"/>
      <c r="D2" s="173"/>
      <c r="E2" s="173"/>
      <c r="L2" s="131" t="s">
        <v>535</v>
      </c>
    </row>
    <row r="3" spans="1:12" ht="15.75">
      <c r="A3" s="173"/>
      <c r="B3" s="173"/>
      <c r="C3" s="173"/>
      <c r="D3" s="173"/>
      <c r="E3" s="173"/>
      <c r="L3" s="27" t="s">
        <v>626</v>
      </c>
    </row>
    <row r="4" spans="1:12" ht="15.75">
      <c r="A4" s="173"/>
      <c r="B4" s="173"/>
      <c r="C4" s="173"/>
      <c r="D4" s="173"/>
      <c r="E4" s="173"/>
      <c r="L4" s="138" t="s">
        <v>207</v>
      </c>
    </row>
    <row r="5" spans="1:12">
      <c r="A5" s="173"/>
      <c r="B5" s="173"/>
      <c r="C5" s="173"/>
      <c r="D5" s="173"/>
      <c r="E5" s="173"/>
    </row>
    <row r="6" spans="1:12">
      <c r="A6" s="173"/>
      <c r="B6" s="173"/>
      <c r="C6" s="173"/>
      <c r="D6" s="173"/>
    </row>
    <row r="7" spans="1:12" ht="15.75">
      <c r="A7" s="15" t="s">
        <v>535</v>
      </c>
      <c r="B7" s="136"/>
      <c r="C7" s="136"/>
      <c r="D7" s="136"/>
      <c r="E7" s="136"/>
      <c r="F7" s="136"/>
      <c r="G7" s="136"/>
      <c r="H7" s="142"/>
      <c r="I7" s="6"/>
      <c r="J7" s="6"/>
      <c r="K7" s="6"/>
      <c r="L7" s="6"/>
    </row>
    <row r="8" spans="1:12" ht="15.75">
      <c r="A8" s="15"/>
      <c r="B8" s="136"/>
      <c r="C8" s="136"/>
      <c r="D8" s="136"/>
      <c r="E8" s="136"/>
      <c r="F8" s="136"/>
      <c r="G8" s="136"/>
      <c r="H8" s="142"/>
      <c r="I8" s="6"/>
      <c r="J8" s="6"/>
      <c r="K8" s="6"/>
      <c r="L8" s="6"/>
    </row>
    <row r="9" spans="1:12" ht="15.75">
      <c r="A9" s="5" t="s">
        <v>478</v>
      </c>
      <c r="B9" s="136"/>
      <c r="C9" s="136"/>
      <c r="D9" s="136"/>
      <c r="E9" s="136"/>
      <c r="F9" s="136"/>
      <c r="G9" s="136"/>
      <c r="H9" s="142"/>
      <c r="I9" s="6"/>
      <c r="J9" s="6"/>
      <c r="K9" s="6"/>
      <c r="L9" s="6"/>
    </row>
    <row r="34" spans="1:12" ht="8.25" customHeight="1"/>
    <row r="35" spans="1:12">
      <c r="A35" s="140" t="s">
        <v>198</v>
      </c>
    </row>
    <row r="37" spans="1:12" ht="15.75">
      <c r="A37" s="5"/>
      <c r="B37" s="136"/>
      <c r="C37" s="136"/>
      <c r="D37" s="136"/>
      <c r="E37" s="136"/>
      <c r="F37" s="136"/>
      <c r="G37" s="136"/>
      <c r="H37" s="142"/>
      <c r="I37" s="6"/>
      <c r="J37" s="6"/>
      <c r="K37" s="6"/>
      <c r="L37" s="6"/>
    </row>
    <row r="63" spans="1:1">
      <c r="A63" s="140"/>
    </row>
  </sheetData>
  <phoneticPr fontId="82" type="noConversion"/>
  <pageMargins left="0.7" right="0.7" top="0.75" bottom="0.75" header="0.3" footer="0.3"/>
  <pageSetup scale="8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59"/>
  <sheetViews>
    <sheetView workbookViewId="0">
      <selection activeCell="P35" sqref="P35"/>
    </sheetView>
  </sheetViews>
  <sheetFormatPr defaultRowHeight="12.75"/>
  <cols>
    <col min="10" max="10" width="15.140625" customWidth="1"/>
  </cols>
  <sheetData>
    <row r="1" spans="1:13" ht="15.75">
      <c r="A1" s="173"/>
      <c r="B1" s="173"/>
      <c r="C1" s="173"/>
      <c r="D1" s="173"/>
      <c r="J1" s="27" t="s">
        <v>576</v>
      </c>
    </row>
    <row r="2" spans="1:13" ht="15.75">
      <c r="A2" s="173"/>
      <c r="B2" s="173"/>
      <c r="C2" s="173"/>
      <c r="D2" s="173"/>
      <c r="J2" s="131" t="s">
        <v>535</v>
      </c>
    </row>
    <row r="3" spans="1:13" ht="15.75">
      <c r="A3" s="173"/>
      <c r="B3" s="173"/>
      <c r="C3" s="173"/>
      <c r="D3" s="173"/>
      <c r="J3" s="27" t="s">
        <v>626</v>
      </c>
    </row>
    <row r="4" spans="1:13" ht="15.75">
      <c r="A4" s="173"/>
      <c r="B4" s="173"/>
      <c r="C4" s="173"/>
      <c r="D4" s="173"/>
      <c r="J4" s="138" t="s">
        <v>26</v>
      </c>
    </row>
    <row r="5" spans="1:13">
      <c r="A5" s="173"/>
      <c r="B5" s="173"/>
      <c r="C5" s="173"/>
      <c r="D5" s="173"/>
    </row>
    <row r="6" spans="1:13">
      <c r="A6" s="173"/>
      <c r="B6" s="173"/>
      <c r="C6" s="173"/>
      <c r="D6" s="173"/>
    </row>
    <row r="7" spans="1:13" ht="15.75">
      <c r="A7" s="15" t="s">
        <v>535</v>
      </c>
      <c r="B7" s="136"/>
      <c r="C7" s="136"/>
      <c r="D7" s="136"/>
      <c r="E7" s="136"/>
      <c r="F7" s="136"/>
      <c r="G7" s="136"/>
      <c r="H7" s="142"/>
      <c r="I7" s="6"/>
      <c r="J7" s="6"/>
      <c r="K7" s="38"/>
      <c r="L7" s="38"/>
    </row>
    <row r="8" spans="1:13" ht="15.75">
      <c r="A8" s="15"/>
      <c r="B8" s="136"/>
      <c r="C8" s="136"/>
      <c r="D8" s="136"/>
      <c r="E8" s="136"/>
      <c r="F8" s="136"/>
      <c r="G8" s="136"/>
      <c r="H8" s="142"/>
      <c r="I8" s="6"/>
      <c r="J8" s="6"/>
      <c r="K8" s="38"/>
      <c r="L8" s="38"/>
    </row>
    <row r="9" spans="1:13" ht="15.75">
      <c r="A9" s="5" t="s">
        <v>479</v>
      </c>
      <c r="B9" s="136"/>
      <c r="C9" s="136"/>
      <c r="D9" s="136"/>
      <c r="E9" s="136"/>
      <c r="F9" s="136"/>
      <c r="G9" s="136"/>
      <c r="H9" s="142"/>
      <c r="I9" s="6"/>
      <c r="J9" s="6"/>
      <c r="K9" s="38"/>
      <c r="L9" s="38"/>
      <c r="M9" s="38"/>
    </row>
    <row r="32" ht="3.75" customHeight="1"/>
    <row r="33" spans="1:12">
      <c r="A33" s="140" t="s">
        <v>198</v>
      </c>
    </row>
    <row r="34" spans="1:12">
      <c r="K34" s="38"/>
      <c r="L34" s="38"/>
    </row>
    <row r="35" spans="1:12" ht="15.75">
      <c r="A35" s="5"/>
      <c r="B35" s="136"/>
      <c r="C35" s="136"/>
      <c r="D35" s="136"/>
      <c r="E35" s="136"/>
      <c r="F35" s="136"/>
      <c r="G35" s="136"/>
      <c r="H35" s="142"/>
      <c r="I35" s="6"/>
      <c r="J35" s="6"/>
      <c r="K35" s="38"/>
    </row>
    <row r="59" spans="1:1">
      <c r="A59" s="140"/>
    </row>
  </sheetData>
  <phoneticPr fontId="82" type="noConversion"/>
  <pageMargins left="0.7" right="0.7" top="0.75" bottom="0.75" header="0.3" footer="0.3"/>
  <pageSetup scale="9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64"/>
  <sheetViews>
    <sheetView topLeftCell="B1" workbookViewId="0">
      <selection activeCell="L30" sqref="L30"/>
    </sheetView>
  </sheetViews>
  <sheetFormatPr defaultColWidth="12.42578125" defaultRowHeight="12.75"/>
  <cols>
    <col min="1" max="1" width="12.42578125" style="18"/>
    <col min="2" max="2" width="29.42578125" style="18" customWidth="1"/>
    <col min="3" max="3" width="8.28515625" style="18" customWidth="1"/>
    <col min="4" max="4" width="29.140625" style="18" customWidth="1"/>
    <col min="5" max="5" width="8" style="18" customWidth="1"/>
    <col min="6" max="6" width="27.42578125" style="18" customWidth="1"/>
    <col min="7" max="7" width="5.85546875" style="18" customWidth="1"/>
    <col min="8" max="8" width="6.28515625" style="18" customWidth="1"/>
    <col min="9" max="9" width="8.85546875" style="18" customWidth="1"/>
    <col min="10" max="16384" width="12.42578125" style="18"/>
  </cols>
  <sheetData>
    <row r="1" spans="1:9" ht="15.75">
      <c r="B1" s="4"/>
      <c r="C1" s="4"/>
      <c r="D1" s="4"/>
      <c r="E1" s="4"/>
      <c r="F1" s="4"/>
      <c r="G1" s="27" t="s">
        <v>576</v>
      </c>
    </row>
    <row r="2" spans="1:9" ht="15.75">
      <c r="B2" s="4"/>
      <c r="C2" s="4"/>
      <c r="D2" s="4"/>
      <c r="E2" s="4"/>
      <c r="F2" s="4"/>
      <c r="G2" s="131" t="s">
        <v>536</v>
      </c>
    </row>
    <row r="3" spans="1:9" ht="15.75">
      <c r="B3" s="4"/>
      <c r="C3" s="4"/>
      <c r="D3" s="4"/>
      <c r="E3" s="4"/>
      <c r="F3" s="4"/>
      <c r="G3" s="27" t="s">
        <v>25</v>
      </c>
    </row>
    <row r="4" spans="1:9" ht="15.75">
      <c r="B4" s="4"/>
      <c r="C4" s="4"/>
      <c r="D4" s="4"/>
      <c r="E4" s="4"/>
      <c r="F4" s="4"/>
      <c r="G4" s="138" t="s">
        <v>50</v>
      </c>
    </row>
    <row r="5" spans="1:9" ht="15.75">
      <c r="B5" s="15" t="s">
        <v>536</v>
      </c>
      <c r="C5" s="8"/>
      <c r="D5" s="8"/>
      <c r="E5" s="6"/>
      <c r="F5" s="8"/>
      <c r="G5" s="8"/>
    </row>
    <row r="6" spans="1:9">
      <c r="B6" s="8"/>
      <c r="C6" s="8"/>
      <c r="D6" s="8"/>
      <c r="E6" s="8"/>
      <c r="F6" s="8"/>
      <c r="G6" s="8"/>
    </row>
    <row r="7" spans="1:9" ht="15.75">
      <c r="B7" s="5" t="s">
        <v>25</v>
      </c>
      <c r="C7" s="8"/>
      <c r="D7" s="6"/>
      <c r="E7" s="8"/>
      <c r="F7" s="8"/>
      <c r="G7" s="8"/>
    </row>
    <row r="8" spans="1:9" ht="16.5" thickBot="1">
      <c r="B8" s="17" t="s">
        <v>16</v>
      </c>
      <c r="C8" s="17" t="s">
        <v>17</v>
      </c>
      <c r="D8" s="17" t="s">
        <v>16</v>
      </c>
      <c r="E8" s="17" t="s">
        <v>17</v>
      </c>
      <c r="F8" s="17" t="s">
        <v>16</v>
      </c>
      <c r="G8" s="17" t="s">
        <v>17</v>
      </c>
      <c r="H8" s="20"/>
    </row>
    <row r="9" spans="1:9" ht="15.75">
      <c r="A9" s="18">
        <v>1</v>
      </c>
      <c r="B9" s="248" t="s">
        <v>346</v>
      </c>
      <c r="C9" s="249">
        <v>1.66875</v>
      </c>
      <c r="D9" s="409" t="s">
        <v>351</v>
      </c>
      <c r="E9" s="249">
        <v>1.17</v>
      </c>
      <c r="F9" s="409" t="s">
        <v>331</v>
      </c>
      <c r="G9" s="250">
        <v>1.01875</v>
      </c>
      <c r="H9" s="19"/>
      <c r="I9" s="20"/>
    </row>
    <row r="10" spans="1:9" ht="15.75">
      <c r="A10" s="18">
        <f>A9+1</f>
        <v>2</v>
      </c>
      <c r="B10" s="251" t="s">
        <v>408</v>
      </c>
      <c r="C10" s="246">
        <v>1.5350000000000001</v>
      </c>
      <c r="D10" s="410" t="s">
        <v>358</v>
      </c>
      <c r="E10" s="246">
        <v>1.1647058823529413</v>
      </c>
      <c r="F10" s="410" t="s">
        <v>356</v>
      </c>
      <c r="G10" s="252">
        <v>1.0187499999999998</v>
      </c>
      <c r="H10" s="19"/>
      <c r="I10" s="20"/>
    </row>
    <row r="11" spans="1:9" ht="15.75">
      <c r="A11" s="18">
        <f t="shared" ref="A11:A40" si="0">A10+1</f>
        <v>3</v>
      </c>
      <c r="B11" s="251" t="s">
        <v>343</v>
      </c>
      <c r="C11" s="246">
        <v>1.5346153846153845</v>
      </c>
      <c r="D11" s="410" t="s">
        <v>403</v>
      </c>
      <c r="E11" s="246">
        <v>1.1624999999999999</v>
      </c>
      <c r="F11" s="410" t="s">
        <v>418</v>
      </c>
      <c r="G11" s="252">
        <v>1.0105263157894739</v>
      </c>
      <c r="H11" s="19"/>
      <c r="I11" s="20"/>
    </row>
    <row r="12" spans="1:9" ht="15.75">
      <c r="A12" s="18">
        <f t="shared" si="0"/>
        <v>4</v>
      </c>
      <c r="B12" s="251" t="s">
        <v>363</v>
      </c>
      <c r="C12" s="246">
        <v>1.4937499999999999</v>
      </c>
      <c r="D12" s="410" t="s">
        <v>355</v>
      </c>
      <c r="E12" s="246">
        <v>1.1531914893617021</v>
      </c>
      <c r="F12" s="410" t="s">
        <v>412</v>
      </c>
      <c r="G12" s="252">
        <v>1.0074999999999998</v>
      </c>
      <c r="H12" s="19"/>
      <c r="I12" s="20"/>
    </row>
    <row r="13" spans="1:9" ht="15.75">
      <c r="A13" s="18">
        <f t="shared" si="0"/>
        <v>5</v>
      </c>
      <c r="B13" s="251" t="s">
        <v>340</v>
      </c>
      <c r="C13" s="246">
        <v>1.4934782608695649</v>
      </c>
      <c r="D13" s="410" t="s">
        <v>376</v>
      </c>
      <c r="E13" s="246">
        <v>1.1525000000000003</v>
      </c>
      <c r="F13" s="410" t="s">
        <v>421</v>
      </c>
      <c r="G13" s="252">
        <v>0.99999999999999989</v>
      </c>
      <c r="H13" s="19"/>
      <c r="I13" s="20"/>
    </row>
    <row r="14" spans="1:9" ht="15.75">
      <c r="A14" s="18">
        <f t="shared" si="0"/>
        <v>6</v>
      </c>
      <c r="B14" s="251" t="s">
        <v>348</v>
      </c>
      <c r="C14" s="246">
        <v>1.467857142857143</v>
      </c>
      <c r="D14" s="410" t="s">
        <v>420</v>
      </c>
      <c r="E14" s="246">
        <v>1.1499999999999999</v>
      </c>
      <c r="F14" s="410" t="s">
        <v>368</v>
      </c>
      <c r="G14" s="252">
        <v>0.99821428571428583</v>
      </c>
      <c r="H14" s="19"/>
      <c r="I14" s="20"/>
    </row>
    <row r="15" spans="1:9" ht="15.75">
      <c r="A15" s="18">
        <f t="shared" si="0"/>
        <v>7</v>
      </c>
      <c r="B15" s="251" t="s">
        <v>329</v>
      </c>
      <c r="C15" s="246">
        <v>1.407142857142857</v>
      </c>
      <c r="D15" s="410" t="s">
        <v>385</v>
      </c>
      <c r="E15" s="246">
        <v>1.1431818181818183</v>
      </c>
      <c r="F15" s="410" t="s">
        <v>359</v>
      </c>
      <c r="G15" s="252">
        <v>0.99210526315789482</v>
      </c>
      <c r="H15" s="19"/>
      <c r="I15" s="20"/>
    </row>
    <row r="16" spans="1:9" ht="15.75">
      <c r="A16" s="18">
        <f t="shared" si="0"/>
        <v>8</v>
      </c>
      <c r="B16" s="251" t="s">
        <v>402</v>
      </c>
      <c r="C16" s="246">
        <v>1.3499999999999999</v>
      </c>
      <c r="D16" s="410" t="s">
        <v>396</v>
      </c>
      <c r="E16" s="246">
        <v>1.1428571428571428</v>
      </c>
      <c r="F16" s="410" t="s">
        <v>374</v>
      </c>
      <c r="G16" s="252">
        <v>0.98999999999999988</v>
      </c>
      <c r="H16" s="19"/>
      <c r="I16" s="20"/>
    </row>
    <row r="17" spans="1:9" ht="15.75">
      <c r="A17" s="18">
        <f t="shared" si="0"/>
        <v>9</v>
      </c>
      <c r="B17" s="251" t="s">
        <v>354</v>
      </c>
      <c r="C17" s="246">
        <v>1.3399999999999999</v>
      </c>
      <c r="D17" s="410" t="s">
        <v>338</v>
      </c>
      <c r="E17" s="246">
        <v>1.1423076923076925</v>
      </c>
      <c r="F17" s="410" t="s">
        <v>383</v>
      </c>
      <c r="G17" s="252">
        <v>0.97999999999999987</v>
      </c>
      <c r="H17" s="19"/>
      <c r="I17" s="20"/>
    </row>
    <row r="18" spans="1:9" ht="15.75">
      <c r="A18" s="18">
        <f t="shared" si="0"/>
        <v>10</v>
      </c>
      <c r="B18" s="251" t="s">
        <v>334</v>
      </c>
      <c r="C18" s="246">
        <v>1.3235294117647061</v>
      </c>
      <c r="D18" s="410" t="s">
        <v>352</v>
      </c>
      <c r="E18" s="246">
        <v>1.1318181818181818</v>
      </c>
      <c r="F18" s="410" t="s">
        <v>424</v>
      </c>
      <c r="G18" s="252">
        <v>0.97307692307692306</v>
      </c>
      <c r="H18" s="19"/>
      <c r="I18" s="20"/>
    </row>
    <row r="19" spans="1:9" ht="15.75">
      <c r="A19" s="18">
        <f t="shared" si="0"/>
        <v>11</v>
      </c>
      <c r="B19" s="251" t="s">
        <v>357</v>
      </c>
      <c r="C19" s="246">
        <v>1.3166666666666667</v>
      </c>
      <c r="D19" s="410" t="s">
        <v>341</v>
      </c>
      <c r="E19" s="246">
        <v>1.1285714285714288</v>
      </c>
      <c r="F19" s="410" t="s">
        <v>397</v>
      </c>
      <c r="G19" s="252">
        <v>0.96874999999999989</v>
      </c>
      <c r="H19" s="19"/>
      <c r="I19" s="20"/>
    </row>
    <row r="20" spans="1:9" ht="15.75">
      <c r="A20" s="18">
        <f t="shared" si="0"/>
        <v>12</v>
      </c>
      <c r="B20" s="251" t="s">
        <v>333</v>
      </c>
      <c r="C20" s="246">
        <v>1.3099999999999998</v>
      </c>
      <c r="D20" s="410" t="s">
        <v>379</v>
      </c>
      <c r="E20" s="246">
        <v>1.1285714285714286</v>
      </c>
      <c r="F20" s="410" t="s">
        <v>339</v>
      </c>
      <c r="G20" s="252">
        <v>0.96290322580645149</v>
      </c>
      <c r="H20" s="19"/>
      <c r="I20" s="20"/>
    </row>
    <row r="21" spans="1:9" ht="15.75">
      <c r="A21" s="18">
        <f t="shared" si="0"/>
        <v>13</v>
      </c>
      <c r="B21" s="251" t="s">
        <v>369</v>
      </c>
      <c r="C21" s="246">
        <v>1.3090909090909093</v>
      </c>
      <c r="D21" s="410" t="s">
        <v>411</v>
      </c>
      <c r="E21" s="246">
        <v>1.1270833333333332</v>
      </c>
      <c r="F21" s="410" t="s">
        <v>371</v>
      </c>
      <c r="G21" s="252">
        <v>0.94782608695652182</v>
      </c>
      <c r="H21" s="19"/>
      <c r="I21" s="20"/>
    </row>
    <row r="22" spans="1:9" ht="15.75">
      <c r="A22" s="18">
        <f t="shared" si="0"/>
        <v>14</v>
      </c>
      <c r="B22" s="251" t="s">
        <v>387</v>
      </c>
      <c r="C22" s="246">
        <v>1.2950000000000002</v>
      </c>
      <c r="D22" s="410" t="s">
        <v>349</v>
      </c>
      <c r="E22" s="246">
        <v>1.1181818181818184</v>
      </c>
      <c r="F22" s="410" t="s">
        <v>365</v>
      </c>
      <c r="G22" s="252">
        <v>0.94444444444444442</v>
      </c>
      <c r="H22" s="19"/>
      <c r="I22" s="20"/>
    </row>
    <row r="23" spans="1:9" ht="15.75">
      <c r="A23" s="18">
        <f t="shared" si="0"/>
        <v>15</v>
      </c>
      <c r="B23" s="251" t="s">
        <v>337</v>
      </c>
      <c r="C23" s="246">
        <v>1.2816666666666663</v>
      </c>
      <c r="D23" s="410" t="s">
        <v>370</v>
      </c>
      <c r="E23" s="246">
        <v>1.1166666666666667</v>
      </c>
      <c r="F23" s="410" t="s">
        <v>380</v>
      </c>
      <c r="G23" s="252">
        <v>0.94062499999999993</v>
      </c>
      <c r="H23" s="19"/>
      <c r="I23" s="20"/>
    </row>
    <row r="24" spans="1:9" ht="15.75">
      <c r="A24" s="18">
        <f t="shared" si="0"/>
        <v>16</v>
      </c>
      <c r="B24" s="251" t="s">
        <v>405</v>
      </c>
      <c r="C24" s="246">
        <v>1.2642857142857142</v>
      </c>
      <c r="D24" s="410" t="s">
        <v>382</v>
      </c>
      <c r="E24" s="246">
        <v>1.1166666666666667</v>
      </c>
      <c r="F24" s="410" t="s">
        <v>362</v>
      </c>
      <c r="G24" s="252">
        <v>0.92500000000000016</v>
      </c>
      <c r="H24" s="19"/>
      <c r="I24" s="20"/>
    </row>
    <row r="25" spans="1:9" ht="15.75">
      <c r="A25" s="18">
        <f t="shared" si="0"/>
        <v>17</v>
      </c>
      <c r="B25" s="251" t="s">
        <v>378</v>
      </c>
      <c r="C25" s="246">
        <v>1.259090909090909</v>
      </c>
      <c r="D25" s="410" t="s">
        <v>361</v>
      </c>
      <c r="E25" s="246">
        <v>1.1166666666666665</v>
      </c>
      <c r="F25" s="410" t="s">
        <v>342</v>
      </c>
      <c r="G25" s="252">
        <v>0.9214285714285716</v>
      </c>
      <c r="H25" s="19"/>
      <c r="I25" s="20"/>
    </row>
    <row r="26" spans="1:9" ht="15.75">
      <c r="A26" s="18">
        <f t="shared" si="0"/>
        <v>18</v>
      </c>
      <c r="B26" s="251" t="s">
        <v>410</v>
      </c>
      <c r="C26" s="246">
        <v>1.2578947368421054</v>
      </c>
      <c r="D26" s="410" t="s">
        <v>388</v>
      </c>
      <c r="E26" s="246">
        <v>1.1029411764705883</v>
      </c>
      <c r="F26" s="410" t="s">
        <v>347</v>
      </c>
      <c r="G26" s="252">
        <v>0.91153846153846185</v>
      </c>
      <c r="H26" s="19"/>
      <c r="I26" s="20"/>
    </row>
    <row r="27" spans="1:9" ht="15.75">
      <c r="A27" s="18">
        <f t="shared" si="0"/>
        <v>19</v>
      </c>
      <c r="B27" s="251" t="s">
        <v>360</v>
      </c>
      <c r="C27" s="246">
        <v>1.2529411764705884</v>
      </c>
      <c r="D27" s="410" t="s">
        <v>364</v>
      </c>
      <c r="E27" s="246">
        <v>1.1020833333333333</v>
      </c>
      <c r="F27" s="410" t="s">
        <v>389</v>
      </c>
      <c r="G27" s="252">
        <v>0.89999999999999991</v>
      </c>
      <c r="H27" s="19"/>
      <c r="I27" s="20"/>
    </row>
    <row r="28" spans="1:9" ht="15.75">
      <c r="A28" s="18">
        <f t="shared" si="0"/>
        <v>20</v>
      </c>
      <c r="B28" s="251" t="s">
        <v>375</v>
      </c>
      <c r="C28" s="246">
        <v>1.2468750000000002</v>
      </c>
      <c r="D28" s="410" t="s">
        <v>366</v>
      </c>
      <c r="E28" s="246">
        <v>1.1000000000000001</v>
      </c>
      <c r="F28" s="410" t="s">
        <v>377</v>
      </c>
      <c r="G28" s="252">
        <v>0.89444444444444449</v>
      </c>
      <c r="H28" s="19"/>
      <c r="I28" s="20"/>
    </row>
    <row r="29" spans="1:9" ht="15.75">
      <c r="A29" s="18">
        <f t="shared" si="0"/>
        <v>21</v>
      </c>
      <c r="B29" s="251" t="s">
        <v>393</v>
      </c>
      <c r="C29" s="246">
        <v>1.2446428571428569</v>
      </c>
      <c r="D29" s="410" t="s">
        <v>345</v>
      </c>
      <c r="E29" s="246">
        <v>1.09375</v>
      </c>
      <c r="F29" s="410" t="s">
        <v>395</v>
      </c>
      <c r="G29" s="252">
        <v>0.8783783783783784</v>
      </c>
      <c r="H29" s="19"/>
      <c r="I29" s="20"/>
    </row>
    <row r="30" spans="1:9" ht="15.75">
      <c r="A30" s="18">
        <f t="shared" si="0"/>
        <v>22</v>
      </c>
      <c r="B30" s="251" t="s">
        <v>381</v>
      </c>
      <c r="C30" s="246">
        <v>1.2156249999999997</v>
      </c>
      <c r="D30" s="410" t="s">
        <v>336</v>
      </c>
      <c r="E30" s="246">
        <v>1.0928571428571427</v>
      </c>
      <c r="F30" s="410" t="s">
        <v>353</v>
      </c>
      <c r="G30" s="252">
        <v>0.87599999999999978</v>
      </c>
      <c r="H30" s="19"/>
      <c r="I30" s="20"/>
    </row>
    <row r="31" spans="1:9" ht="15.75">
      <c r="A31" s="18">
        <f t="shared" si="0"/>
        <v>23</v>
      </c>
      <c r="B31" s="251" t="s">
        <v>414</v>
      </c>
      <c r="C31" s="246">
        <v>1.2066666666666668</v>
      </c>
      <c r="D31" s="410" t="s">
        <v>330</v>
      </c>
      <c r="E31" s="246">
        <v>1.0812499999999998</v>
      </c>
      <c r="F31" s="410" t="s">
        <v>386</v>
      </c>
      <c r="G31" s="252">
        <v>0.86499999999999999</v>
      </c>
      <c r="H31" s="19"/>
      <c r="I31" s="20"/>
    </row>
    <row r="32" spans="1:9" ht="15.75">
      <c r="A32" s="18">
        <f t="shared" si="0"/>
        <v>24</v>
      </c>
      <c r="B32" s="251" t="s">
        <v>423</v>
      </c>
      <c r="C32" s="246">
        <v>1.2045454545454544</v>
      </c>
      <c r="D32" s="410" t="s">
        <v>373</v>
      </c>
      <c r="E32" s="246">
        <v>1.0703124999999998</v>
      </c>
      <c r="F32" s="410" t="s">
        <v>392</v>
      </c>
      <c r="G32" s="252">
        <v>0.85416666666666685</v>
      </c>
      <c r="H32" s="19"/>
      <c r="I32" s="20"/>
    </row>
    <row r="33" spans="1:9" ht="15.75">
      <c r="A33" s="18">
        <f t="shared" si="0"/>
        <v>25</v>
      </c>
      <c r="B33" s="251" t="s">
        <v>400</v>
      </c>
      <c r="C33" s="246">
        <v>1.2029411764705882</v>
      </c>
      <c r="D33" s="410" t="s">
        <v>335</v>
      </c>
      <c r="E33" s="246">
        <v>1.0666666666666667</v>
      </c>
      <c r="F33" s="410" t="s">
        <v>398</v>
      </c>
      <c r="G33" s="252">
        <v>0.84999999999999987</v>
      </c>
      <c r="H33" s="19"/>
      <c r="I33" s="20"/>
    </row>
    <row r="34" spans="1:9" ht="15.75">
      <c r="A34" s="18">
        <f t="shared" si="0"/>
        <v>26</v>
      </c>
      <c r="B34" s="251" t="s">
        <v>344</v>
      </c>
      <c r="C34" s="246">
        <v>1.2000000000000002</v>
      </c>
      <c r="D34" s="410" t="s">
        <v>391</v>
      </c>
      <c r="E34" s="246">
        <v>1.0666666666666667</v>
      </c>
      <c r="F34" s="410" t="s">
        <v>404</v>
      </c>
      <c r="G34" s="252">
        <v>0.83500000000000019</v>
      </c>
      <c r="H34" s="19"/>
      <c r="I34" s="20"/>
    </row>
    <row r="35" spans="1:9" ht="15.75">
      <c r="A35" s="18">
        <f t="shared" si="0"/>
        <v>27</v>
      </c>
      <c r="B35" s="251" t="s">
        <v>384</v>
      </c>
      <c r="C35" s="246">
        <v>1.2</v>
      </c>
      <c r="D35" s="410" t="s">
        <v>367</v>
      </c>
      <c r="E35" s="246">
        <v>1.0639999999999998</v>
      </c>
      <c r="F35" s="410" t="s">
        <v>401</v>
      </c>
      <c r="G35" s="252">
        <v>0.8342105263157894</v>
      </c>
      <c r="H35" s="19"/>
      <c r="I35" s="20">
        <f>AVERAGE(G35,G36,G39)</f>
        <v>0.78362573099415211</v>
      </c>
    </row>
    <row r="36" spans="1:9" ht="15.75">
      <c r="A36" s="18">
        <f t="shared" si="0"/>
        <v>28</v>
      </c>
      <c r="B36" s="251" t="s">
        <v>332</v>
      </c>
      <c r="C36" s="246">
        <v>1.1937500000000001</v>
      </c>
      <c r="D36" s="410" t="s">
        <v>350</v>
      </c>
      <c r="E36" s="246">
        <v>1.0576923076923079</v>
      </c>
      <c r="F36" s="410" t="s">
        <v>419</v>
      </c>
      <c r="G36" s="252">
        <v>0.79166666666666685</v>
      </c>
      <c r="H36" s="19"/>
      <c r="I36" s="20"/>
    </row>
    <row r="37" spans="1:9" ht="15.75">
      <c r="A37" s="18">
        <f t="shared" si="0"/>
        <v>29</v>
      </c>
      <c r="B37" s="251" t="s">
        <v>390</v>
      </c>
      <c r="C37" s="246">
        <v>1.1907407407407407</v>
      </c>
      <c r="D37" s="410" t="s">
        <v>415</v>
      </c>
      <c r="E37" s="246">
        <v>1.0499999999999998</v>
      </c>
      <c r="F37" s="410" t="s">
        <v>407</v>
      </c>
      <c r="G37" s="252">
        <v>0.75555555555555565</v>
      </c>
      <c r="H37" s="19"/>
      <c r="I37" s="20"/>
    </row>
    <row r="38" spans="1:9" ht="15.75">
      <c r="A38" s="18">
        <f t="shared" si="0"/>
        <v>30</v>
      </c>
      <c r="B38" s="251" t="s">
        <v>372</v>
      </c>
      <c r="C38" s="246">
        <v>1.1749999999999998</v>
      </c>
      <c r="D38" s="410" t="s">
        <v>409</v>
      </c>
      <c r="E38" s="246">
        <v>1.0461538461538462</v>
      </c>
      <c r="F38" s="410" t="s">
        <v>422</v>
      </c>
      <c r="G38" s="252">
        <v>0.73333333333333328</v>
      </c>
      <c r="H38" s="19"/>
      <c r="I38" s="20"/>
    </row>
    <row r="39" spans="1:9" ht="15.75">
      <c r="A39" s="18">
        <f t="shared" si="0"/>
        <v>31</v>
      </c>
      <c r="B39" s="251" t="s">
        <v>399</v>
      </c>
      <c r="C39" s="246">
        <v>1.1720588235294118</v>
      </c>
      <c r="D39" s="410" t="s">
        <v>406</v>
      </c>
      <c r="E39" s="246">
        <v>1.0239999999999998</v>
      </c>
      <c r="F39" s="410" t="s">
        <v>416</v>
      </c>
      <c r="G39" s="252">
        <v>0.72499999999999998</v>
      </c>
      <c r="H39" s="19"/>
      <c r="I39" s="20"/>
    </row>
    <row r="40" spans="1:9" ht="15.75">
      <c r="A40" s="18">
        <f t="shared" si="0"/>
        <v>32</v>
      </c>
      <c r="B40" s="251" t="s">
        <v>417</v>
      </c>
      <c r="C40" s="246">
        <v>1.1700000000000002</v>
      </c>
      <c r="D40" s="410" t="s">
        <v>394</v>
      </c>
      <c r="E40" s="246">
        <v>1.0222222222222224</v>
      </c>
      <c r="F40" s="410" t="s">
        <v>413</v>
      </c>
      <c r="G40" s="252">
        <v>0.7038461538461539</v>
      </c>
      <c r="H40" s="19"/>
      <c r="I40" s="20"/>
    </row>
    <row r="41" spans="1:9" ht="16.5" thickBot="1">
      <c r="B41" s="253"/>
      <c r="C41" s="254"/>
      <c r="D41" s="411"/>
      <c r="E41" s="254"/>
      <c r="F41" s="411" t="s">
        <v>425</v>
      </c>
      <c r="G41" s="412">
        <v>0.64999999999999991</v>
      </c>
      <c r="H41" s="19"/>
      <c r="I41" s="20"/>
    </row>
    <row r="42" spans="1:9">
      <c r="B42" s="127" t="s">
        <v>550</v>
      </c>
      <c r="C42" s="247"/>
      <c r="D42" s="7"/>
      <c r="E42" s="247"/>
      <c r="F42" s="77"/>
      <c r="G42" s="413"/>
      <c r="H42" s="19"/>
      <c r="I42" s="20"/>
    </row>
    <row r="43" spans="1:9">
      <c r="B43" s="127"/>
      <c r="C43" s="76"/>
      <c r="D43" s="7"/>
      <c r="E43" s="76"/>
      <c r="F43" s="77"/>
      <c r="G43" s="78"/>
      <c r="H43" s="19"/>
      <c r="I43" s="20"/>
    </row>
    <row r="44" spans="1:9">
      <c r="B44" s="7"/>
      <c r="C44" s="247"/>
      <c r="D44" s="76"/>
      <c r="E44" s="7"/>
      <c r="F44" s="247"/>
      <c r="G44" s="76"/>
      <c r="H44" s="19"/>
      <c r="I44" s="20"/>
    </row>
    <row r="45" spans="1:9">
      <c r="D45" s="19"/>
      <c r="H45" s="19"/>
      <c r="I45" s="20"/>
    </row>
    <row r="46" spans="1:9">
      <c r="D46" s="19"/>
      <c r="H46" s="19"/>
      <c r="I46" s="20"/>
    </row>
    <row r="47" spans="1:9">
      <c r="D47" s="19"/>
      <c r="G47" s="19">
        <f>AVERAGE(G39:G41)</f>
        <v>0.69294871794871804</v>
      </c>
      <c r="H47" s="19"/>
      <c r="I47" s="20"/>
    </row>
    <row r="48" spans="1:9">
      <c r="D48" s="19"/>
      <c r="H48" s="19"/>
      <c r="I48" s="20"/>
    </row>
    <row r="49" spans="2:9">
      <c r="D49" s="19"/>
      <c r="H49" s="19"/>
      <c r="I49" s="20"/>
    </row>
    <row r="50" spans="2:9">
      <c r="D50" s="19"/>
      <c r="H50" s="19"/>
      <c r="I50" s="20"/>
    </row>
    <row r="51" spans="2:9">
      <c r="D51" s="19"/>
      <c r="H51" s="19"/>
      <c r="I51" s="20"/>
    </row>
    <row r="52" spans="2:9">
      <c r="D52" s="19"/>
      <c r="H52" s="19"/>
      <c r="I52" s="20"/>
    </row>
    <row r="53" spans="2:9">
      <c r="D53" s="19"/>
      <c r="H53" s="19"/>
      <c r="I53" s="20"/>
    </row>
    <row r="54" spans="2:9">
      <c r="D54" s="19"/>
      <c r="H54" s="19"/>
      <c r="I54" s="20"/>
    </row>
    <row r="55" spans="2:9">
      <c r="D55" s="19"/>
      <c r="H55" s="19"/>
      <c r="I55" s="20"/>
    </row>
    <row r="56" spans="2:9">
      <c r="D56" s="19"/>
      <c r="H56" s="19"/>
      <c r="I56" s="20"/>
    </row>
    <row r="57" spans="2:9">
      <c r="D57" s="19"/>
      <c r="H57" s="19"/>
      <c r="I57" s="20"/>
    </row>
    <row r="58" spans="2:9">
      <c r="D58" s="19"/>
      <c r="H58" s="19"/>
      <c r="I58" s="20"/>
    </row>
    <row r="59" spans="2:9">
      <c r="D59" s="19"/>
      <c r="H59" s="19"/>
      <c r="I59" s="20"/>
    </row>
    <row r="60" spans="2:9">
      <c r="D60" s="19"/>
      <c r="H60" s="19"/>
      <c r="I60" s="20"/>
    </row>
    <row r="61" spans="2:9">
      <c r="D61" s="19"/>
      <c r="H61" s="19"/>
      <c r="I61" s="20"/>
    </row>
    <row r="62" spans="2:9">
      <c r="D62" s="19"/>
      <c r="H62" s="19"/>
      <c r="I62" s="20"/>
    </row>
    <row r="63" spans="2:9">
      <c r="D63" s="19"/>
      <c r="H63" s="19"/>
      <c r="I63" s="20"/>
    </row>
    <row r="64" spans="2:9">
      <c r="B64" s="22"/>
      <c r="C64" s="22"/>
      <c r="D64" s="23"/>
      <c r="E64" s="22" t="s">
        <v>18</v>
      </c>
      <c r="F64" s="22">
        <v>6958</v>
      </c>
      <c r="G64" s="23">
        <v>0.90766865449124079</v>
      </c>
      <c r="H64" s="23"/>
      <c r="I64" s="24"/>
    </row>
  </sheetData>
  <phoneticPr fontId="41" type="noConversion"/>
  <pageMargins left="1.0599999999999998" right="0.39999999999999997" top="0.55000000000000004" bottom="1" header="0.51999999999999991" footer="0.5"/>
  <pageSetup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75"/>
  <sheetViews>
    <sheetView workbookViewId="0">
      <selection activeCell="O35" sqref="O35"/>
    </sheetView>
  </sheetViews>
  <sheetFormatPr defaultColWidth="12.42578125" defaultRowHeight="12.75"/>
  <cols>
    <col min="1" max="1" width="7" style="18" customWidth="1"/>
    <col min="2" max="2" width="7.28515625" style="18" customWidth="1"/>
    <col min="3" max="3" width="14" style="18" customWidth="1"/>
    <col min="4" max="4" width="20.5703125" style="18" customWidth="1"/>
    <col min="5" max="5" width="13.28515625" style="18" customWidth="1"/>
    <col min="6" max="6" width="6" style="18" customWidth="1"/>
    <col min="7" max="7" width="17.7109375" style="18" customWidth="1"/>
    <col min="8" max="8" width="10.140625" style="18" customWidth="1"/>
    <col min="9" max="9" width="8.42578125" style="18" customWidth="1"/>
    <col min="10" max="10" width="8.85546875" style="18" customWidth="1"/>
    <col min="11" max="11" width="13.42578125" style="18" bestFit="1" customWidth="1"/>
    <col min="12" max="16384" width="12.42578125" style="18"/>
  </cols>
  <sheetData>
    <row r="1" spans="1:11" ht="15.75">
      <c r="A1" s="82"/>
      <c r="B1" s="82"/>
      <c r="C1" s="82"/>
      <c r="D1" s="82"/>
      <c r="E1" s="82"/>
      <c r="F1" s="82"/>
      <c r="G1" s="82"/>
      <c r="H1" s="82"/>
      <c r="I1" s="27" t="s">
        <v>576</v>
      </c>
    </row>
    <row r="2" spans="1:11" ht="15.75">
      <c r="A2" s="82"/>
      <c r="B2" s="82"/>
      <c r="C2" s="82"/>
      <c r="D2" s="82"/>
      <c r="E2" s="82"/>
      <c r="F2" s="82"/>
      <c r="G2" s="82"/>
      <c r="H2" s="82"/>
      <c r="I2" s="131" t="s">
        <v>539</v>
      </c>
    </row>
    <row r="3" spans="1:11" ht="15.75">
      <c r="A3" s="82"/>
      <c r="B3" s="82"/>
      <c r="C3" s="82"/>
      <c r="D3" s="82"/>
      <c r="E3" s="82"/>
      <c r="F3" s="82"/>
      <c r="G3" s="82"/>
      <c r="H3" s="82"/>
      <c r="I3" s="130" t="s">
        <v>296</v>
      </c>
    </row>
    <row r="4" spans="1:11" ht="15.75">
      <c r="A4" s="82"/>
      <c r="B4" s="82"/>
      <c r="C4" s="82"/>
      <c r="D4" s="82"/>
      <c r="E4" s="82"/>
      <c r="F4" s="82"/>
      <c r="G4" s="82"/>
      <c r="H4" s="82"/>
      <c r="I4" s="1" t="s">
        <v>169</v>
      </c>
    </row>
    <row r="5" spans="1:11">
      <c r="A5" s="82"/>
      <c r="B5" s="82"/>
      <c r="C5" s="82"/>
      <c r="D5" s="82"/>
      <c r="E5" s="82"/>
      <c r="F5" s="82"/>
      <c r="G5" s="82"/>
      <c r="H5" s="82"/>
      <c r="I5" s="82"/>
    </row>
    <row r="6" spans="1:11" ht="15.75">
      <c r="A6" s="15" t="s">
        <v>539</v>
      </c>
      <c r="B6" s="136"/>
      <c r="C6" s="136"/>
      <c r="D6" s="87"/>
      <c r="E6" s="136"/>
      <c r="F6" s="136"/>
      <c r="G6" s="136"/>
      <c r="H6" s="136"/>
      <c r="I6" s="136"/>
    </row>
    <row r="7" spans="1:11" ht="15.75">
      <c r="A7" s="85" t="s">
        <v>296</v>
      </c>
      <c r="B7" s="136"/>
      <c r="C7" s="87"/>
      <c r="D7" s="136"/>
      <c r="E7" s="136"/>
      <c r="F7" s="136"/>
      <c r="G7" s="136"/>
      <c r="H7" s="136"/>
      <c r="I7" s="136"/>
    </row>
    <row r="8" spans="1:11">
      <c r="B8" s="179"/>
    </row>
    <row r="9" spans="1:11" ht="18.75">
      <c r="B9" s="179"/>
      <c r="C9" s="180" t="s">
        <v>235</v>
      </c>
    </row>
    <row r="10" spans="1:11" ht="15.75">
      <c r="B10" s="179"/>
      <c r="C10" s="17" t="s">
        <v>236</v>
      </c>
      <c r="I10" s="19"/>
      <c r="J10" s="20"/>
      <c r="K10" s="21"/>
    </row>
    <row r="11" spans="1:11" ht="15.75">
      <c r="B11" s="179"/>
      <c r="C11" s="181" t="s">
        <v>237</v>
      </c>
      <c r="I11" s="19"/>
      <c r="J11" s="20"/>
      <c r="K11" s="21"/>
    </row>
    <row r="12" spans="1:11" ht="15.75">
      <c r="B12" s="179"/>
      <c r="C12" s="181" t="s">
        <v>4</v>
      </c>
      <c r="I12" s="19"/>
      <c r="J12" s="20"/>
      <c r="K12" s="21"/>
    </row>
    <row r="13" spans="1:11" ht="20.25">
      <c r="A13" s="182" t="s">
        <v>238</v>
      </c>
      <c r="B13" s="179"/>
      <c r="C13" s="19"/>
      <c r="I13" s="19"/>
      <c r="J13" s="20"/>
      <c r="K13" s="21"/>
    </row>
    <row r="14" spans="1:11">
      <c r="B14" s="179"/>
      <c r="C14" s="19"/>
      <c r="I14" s="19"/>
      <c r="J14" s="20"/>
      <c r="K14" s="21"/>
    </row>
    <row r="15" spans="1:11" ht="18.75">
      <c r="B15" s="179"/>
      <c r="C15" s="183" t="s">
        <v>3</v>
      </c>
      <c r="E15" s="180" t="s">
        <v>239</v>
      </c>
      <c r="I15" s="19"/>
      <c r="J15" s="20"/>
      <c r="K15" s="21"/>
    </row>
    <row r="16" spans="1:11" ht="15.75">
      <c r="B16" s="179"/>
      <c r="C16" s="19"/>
      <c r="E16" s="17" t="s">
        <v>240</v>
      </c>
      <c r="I16" s="19"/>
      <c r="J16" s="20"/>
      <c r="K16" s="21"/>
    </row>
    <row r="17" spans="1:11" ht="15.75">
      <c r="B17" s="179"/>
      <c r="C17" s="19"/>
      <c r="E17" s="181" t="s">
        <v>237</v>
      </c>
      <c r="I17" s="19"/>
      <c r="J17" s="20"/>
      <c r="K17" s="21"/>
    </row>
    <row r="18" spans="1:11" ht="18.75">
      <c r="B18" s="179"/>
      <c r="C18" s="19"/>
      <c r="E18" s="181" t="s">
        <v>3</v>
      </c>
      <c r="H18" s="180" t="s">
        <v>241</v>
      </c>
      <c r="I18" s="19"/>
      <c r="J18" s="20"/>
      <c r="K18" s="21"/>
    </row>
    <row r="19" spans="1:11" ht="15.75">
      <c r="B19" s="179"/>
      <c r="C19" s="19"/>
      <c r="H19" s="17" t="s">
        <v>242</v>
      </c>
      <c r="I19" s="19"/>
      <c r="J19" s="20"/>
      <c r="K19" s="21"/>
    </row>
    <row r="20" spans="1:11" ht="15.75">
      <c r="B20" s="179"/>
      <c r="C20" s="19"/>
      <c r="H20" s="181" t="s">
        <v>236</v>
      </c>
      <c r="I20" s="19"/>
      <c r="J20" s="20"/>
      <c r="K20" s="21"/>
    </row>
    <row r="21" spans="1:11" ht="15.75">
      <c r="B21" s="179"/>
      <c r="C21" s="19"/>
      <c r="H21" s="181" t="s">
        <v>243</v>
      </c>
      <c r="I21" s="19"/>
      <c r="J21" s="20"/>
      <c r="K21" s="21"/>
    </row>
    <row r="22" spans="1:11">
      <c r="B22" s="179"/>
      <c r="C22" s="19"/>
      <c r="I22" s="19"/>
      <c r="J22" s="20"/>
      <c r="K22" s="21"/>
    </row>
    <row r="23" spans="1:11">
      <c r="B23" s="179"/>
      <c r="C23" s="19"/>
      <c r="I23" s="19"/>
      <c r="J23" s="20"/>
      <c r="K23" s="21"/>
    </row>
    <row r="24" spans="1:11">
      <c r="B24" s="179"/>
      <c r="C24" s="19"/>
      <c r="I24" s="19"/>
      <c r="J24" s="20"/>
      <c r="K24" s="21"/>
    </row>
    <row r="25" spans="1:11" ht="18.75">
      <c r="B25" s="179"/>
      <c r="C25" s="19"/>
      <c r="E25" s="183" t="s">
        <v>4</v>
      </c>
      <c r="I25" s="19"/>
      <c r="J25" s="20"/>
      <c r="K25" s="21"/>
    </row>
    <row r="26" spans="1:11">
      <c r="B26" s="179"/>
      <c r="C26" s="19"/>
      <c r="I26" s="19"/>
      <c r="J26" s="20"/>
      <c r="K26" s="21"/>
    </row>
    <row r="27" spans="1:11">
      <c r="B27" s="179"/>
      <c r="C27" s="19"/>
      <c r="I27" s="19"/>
      <c r="J27" s="20"/>
      <c r="K27" s="21"/>
    </row>
    <row r="28" spans="1:11">
      <c r="B28" s="179"/>
      <c r="C28" s="19"/>
      <c r="I28" s="19"/>
      <c r="J28" s="20"/>
      <c r="K28" s="21"/>
    </row>
    <row r="29" spans="1:11">
      <c r="B29" s="184"/>
      <c r="C29" s="185"/>
      <c r="D29" s="186"/>
      <c r="E29" s="186"/>
      <c r="F29" s="186"/>
      <c r="G29" s="186"/>
      <c r="H29" s="186"/>
      <c r="I29" s="185"/>
      <c r="J29" s="20"/>
      <c r="K29" s="21"/>
    </row>
    <row r="30" spans="1:11" ht="20.25">
      <c r="C30" s="19"/>
      <c r="E30" s="187" t="s">
        <v>244</v>
      </c>
      <c r="I30" s="19"/>
      <c r="J30" s="20"/>
      <c r="K30" s="21"/>
    </row>
    <row r="31" spans="1:11">
      <c r="C31" s="19"/>
      <c r="I31" s="19"/>
      <c r="J31" s="20"/>
      <c r="K31" s="21"/>
    </row>
    <row r="32" spans="1:11">
      <c r="A32" s="188"/>
      <c r="C32" s="19"/>
      <c r="I32" s="19"/>
      <c r="J32" s="20"/>
      <c r="K32" s="21"/>
    </row>
    <row r="33" spans="3:11">
      <c r="C33" s="19"/>
      <c r="I33" s="19"/>
      <c r="J33" s="20"/>
      <c r="K33" s="21"/>
    </row>
    <row r="34" spans="3:11">
      <c r="C34" s="19"/>
      <c r="I34" s="19"/>
      <c r="J34" s="20"/>
      <c r="K34" s="21"/>
    </row>
    <row r="35" spans="3:11">
      <c r="C35" s="19"/>
      <c r="I35" s="19"/>
      <c r="J35" s="20"/>
      <c r="K35" s="21"/>
    </row>
    <row r="36" spans="3:11">
      <c r="C36" s="19"/>
      <c r="I36" s="19"/>
      <c r="J36" s="20"/>
      <c r="K36" s="21"/>
    </row>
    <row r="37" spans="3:11">
      <c r="C37" s="19"/>
      <c r="I37" s="19"/>
      <c r="J37" s="20"/>
      <c r="K37" s="21"/>
    </row>
    <row r="38" spans="3:11">
      <c r="C38" s="19"/>
      <c r="I38" s="19"/>
      <c r="J38" s="20"/>
      <c r="K38" s="21"/>
    </row>
    <row r="39" spans="3:11">
      <c r="C39" s="19"/>
      <c r="I39" s="19"/>
      <c r="J39" s="20"/>
      <c r="K39" s="21"/>
    </row>
    <row r="40" spans="3:11">
      <c r="C40" s="19"/>
      <c r="I40" s="19"/>
      <c r="J40" s="20"/>
      <c r="K40" s="21"/>
    </row>
    <row r="41" spans="3:11">
      <c r="C41" s="19"/>
      <c r="I41" s="19"/>
      <c r="J41" s="20"/>
      <c r="K41" s="21"/>
    </row>
    <row r="42" spans="3:11">
      <c r="C42" s="19"/>
      <c r="I42" s="19"/>
      <c r="J42" s="20"/>
      <c r="K42" s="21"/>
    </row>
    <row r="43" spans="3:11">
      <c r="C43" s="19"/>
      <c r="I43" s="19"/>
      <c r="J43" s="20"/>
      <c r="K43" s="21"/>
    </row>
    <row r="44" spans="3:11">
      <c r="C44" s="19"/>
      <c r="I44" s="19"/>
      <c r="J44" s="20"/>
      <c r="K44" s="21"/>
    </row>
    <row r="45" spans="3:11">
      <c r="C45" s="19"/>
      <c r="I45" s="19"/>
      <c r="J45" s="20"/>
      <c r="K45" s="21"/>
    </row>
    <row r="46" spans="3:11">
      <c r="C46" s="19"/>
      <c r="I46" s="19"/>
      <c r="J46" s="20"/>
      <c r="K46" s="21"/>
    </row>
    <row r="47" spans="3:11">
      <c r="C47" s="19"/>
      <c r="I47" s="19"/>
      <c r="J47" s="20"/>
      <c r="K47" s="21"/>
    </row>
    <row r="48" spans="3:11">
      <c r="C48" s="19"/>
      <c r="I48" s="19"/>
      <c r="J48" s="20"/>
      <c r="K48" s="21"/>
    </row>
    <row r="49" spans="3:11">
      <c r="C49" s="19"/>
      <c r="I49" s="19"/>
      <c r="J49" s="20"/>
      <c r="K49" s="21"/>
    </row>
    <row r="50" spans="3:11">
      <c r="C50" s="19"/>
      <c r="I50" s="19"/>
      <c r="J50" s="20"/>
      <c r="K50" s="21"/>
    </row>
    <row r="51" spans="3:11">
      <c r="C51" s="19"/>
      <c r="I51" s="19"/>
      <c r="J51" s="20"/>
      <c r="K51" s="21"/>
    </row>
    <row r="52" spans="3:11">
      <c r="C52" s="19"/>
      <c r="I52" s="19"/>
      <c r="J52" s="20"/>
      <c r="K52" s="21"/>
    </row>
    <row r="53" spans="3:11">
      <c r="C53" s="19"/>
      <c r="I53" s="19"/>
      <c r="J53" s="20"/>
      <c r="K53" s="21"/>
    </row>
    <row r="54" spans="3:11">
      <c r="C54" s="19"/>
      <c r="I54" s="19"/>
      <c r="J54" s="20"/>
      <c r="K54" s="21"/>
    </row>
    <row r="55" spans="3:11">
      <c r="C55" s="19"/>
      <c r="I55" s="19"/>
      <c r="J55" s="20"/>
      <c r="K55" s="21"/>
    </row>
    <row r="56" spans="3:11">
      <c r="C56" s="19"/>
      <c r="I56" s="19"/>
      <c r="J56" s="20"/>
      <c r="K56" s="21"/>
    </row>
    <row r="57" spans="3:11">
      <c r="C57" s="19"/>
      <c r="I57" s="19"/>
      <c r="J57" s="20"/>
      <c r="K57" s="21"/>
    </row>
    <row r="58" spans="3:11">
      <c r="C58" s="19"/>
      <c r="I58" s="19"/>
      <c r="J58" s="20"/>
      <c r="K58" s="21"/>
    </row>
    <row r="59" spans="3:11">
      <c r="C59" s="19"/>
      <c r="I59" s="19"/>
      <c r="J59" s="20"/>
      <c r="K59" s="21"/>
    </row>
    <row r="60" spans="3:11">
      <c r="C60" s="19"/>
      <c r="I60" s="19"/>
      <c r="J60" s="20"/>
      <c r="K60" s="21"/>
    </row>
    <row r="61" spans="3:11">
      <c r="C61" s="19"/>
      <c r="I61" s="19"/>
      <c r="J61" s="20"/>
      <c r="K61" s="21"/>
    </row>
    <row r="62" spans="3:11">
      <c r="C62" s="19"/>
      <c r="I62" s="19"/>
      <c r="J62" s="20"/>
      <c r="K62" s="21"/>
    </row>
    <row r="63" spans="3:11">
      <c r="C63" s="19"/>
      <c r="I63" s="19"/>
      <c r="J63" s="20"/>
      <c r="K63" s="21"/>
    </row>
    <row r="64" spans="3:11">
      <c r="C64" s="19"/>
      <c r="I64" s="19"/>
      <c r="J64" s="20"/>
      <c r="K64" s="21"/>
    </row>
    <row r="65" spans="1:11">
      <c r="C65" s="19"/>
      <c r="I65" s="19"/>
      <c r="J65" s="20"/>
      <c r="K65" s="21"/>
    </row>
    <row r="66" spans="1:11">
      <c r="C66" s="19"/>
      <c r="I66" s="19"/>
      <c r="J66" s="20"/>
      <c r="K66" s="21"/>
    </row>
    <row r="67" spans="1:11">
      <c r="C67" s="19"/>
      <c r="I67" s="19"/>
      <c r="J67" s="20"/>
      <c r="K67" s="21"/>
    </row>
    <row r="68" spans="1:11">
      <c r="C68" s="19"/>
      <c r="I68" s="19"/>
      <c r="J68" s="20"/>
      <c r="K68" s="21"/>
    </row>
    <row r="69" spans="1:11">
      <c r="C69" s="19"/>
      <c r="I69" s="19"/>
      <c r="J69" s="20"/>
      <c r="K69" s="21"/>
    </row>
    <row r="70" spans="1:11">
      <c r="C70" s="19"/>
      <c r="I70" s="19"/>
      <c r="J70" s="20"/>
      <c r="K70" s="21"/>
    </row>
    <row r="71" spans="1:11">
      <c r="C71" s="19"/>
      <c r="I71" s="19"/>
      <c r="J71" s="20"/>
      <c r="K71" s="21"/>
    </row>
    <row r="72" spans="1:11">
      <c r="C72" s="19"/>
      <c r="I72" s="19"/>
      <c r="J72" s="20"/>
      <c r="K72" s="21"/>
    </row>
    <row r="73" spans="1:11">
      <c r="C73" s="19"/>
      <c r="I73" s="19"/>
      <c r="J73" s="20"/>
      <c r="K73" s="21"/>
    </row>
    <row r="74" spans="1:11">
      <c r="C74" s="19"/>
      <c r="I74" s="19"/>
      <c r="J74" s="20"/>
      <c r="K74" s="21"/>
    </row>
    <row r="75" spans="1:11">
      <c r="A75" s="22"/>
      <c r="B75" s="22"/>
      <c r="C75" s="23"/>
      <c r="D75" s="22" t="s">
        <v>18</v>
      </c>
      <c r="E75" s="22">
        <v>6958</v>
      </c>
      <c r="F75" s="23">
        <v>0.90766865449124079</v>
      </c>
      <c r="G75" s="22"/>
      <c r="H75" s="22"/>
      <c r="I75" s="23"/>
      <c r="J75" s="24"/>
      <c r="K75" s="25"/>
    </row>
  </sheetData>
  <phoneticPr fontId="88" type="noConversion"/>
  <pageMargins left="0.56000000000000005" right="0.39999999999999997" top="0.55000000000000004" bottom="1" header="0.51999999999999991" footer="0.5"/>
  <pageSetup scale="9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73"/>
  <sheetViews>
    <sheetView workbookViewId="0">
      <selection activeCell="G34" sqref="G34"/>
    </sheetView>
  </sheetViews>
  <sheetFormatPr defaultColWidth="12.42578125" defaultRowHeight="12.75"/>
  <cols>
    <col min="1" max="1" width="7" style="18" customWidth="1"/>
    <col min="2" max="2" width="28.140625" style="18" customWidth="1"/>
    <col min="3" max="3" width="17.7109375" style="18" customWidth="1"/>
    <col min="4" max="4" width="12.140625" style="18" customWidth="1"/>
    <col min="5" max="5" width="10.5703125" style="18" customWidth="1"/>
    <col min="6" max="6" width="12.28515625" style="18" customWidth="1"/>
    <col min="7" max="7" width="8.42578125" style="18" customWidth="1"/>
    <col min="8" max="8" width="8.85546875" style="18" customWidth="1"/>
    <col min="9" max="16384" width="12.42578125" style="18"/>
  </cols>
  <sheetData>
    <row r="1" spans="1:7" ht="15.75">
      <c r="A1" s="82"/>
      <c r="B1" s="82"/>
      <c r="C1" s="82"/>
      <c r="D1" s="82"/>
      <c r="E1" s="82"/>
      <c r="F1" s="82"/>
      <c r="G1" s="27" t="s">
        <v>576</v>
      </c>
    </row>
    <row r="2" spans="1:7" ht="15.75">
      <c r="A2" s="82"/>
      <c r="B2" s="82"/>
      <c r="C2" s="82"/>
      <c r="D2" s="82"/>
      <c r="E2" s="82"/>
      <c r="F2" s="82"/>
      <c r="G2" s="131" t="s">
        <v>539</v>
      </c>
    </row>
    <row r="3" spans="1:7" ht="15.75">
      <c r="A3" s="82"/>
      <c r="B3" s="82"/>
      <c r="C3" s="82"/>
      <c r="D3" s="82"/>
      <c r="E3" s="82"/>
      <c r="F3" s="82"/>
      <c r="G3" s="130" t="s">
        <v>296</v>
      </c>
    </row>
    <row r="4" spans="1:7" ht="15.75">
      <c r="A4" s="82"/>
      <c r="B4" s="82"/>
      <c r="C4" s="82"/>
      <c r="D4" s="82"/>
      <c r="E4" s="82"/>
      <c r="F4" s="82"/>
      <c r="G4" s="1" t="s">
        <v>168</v>
      </c>
    </row>
    <row r="5" spans="1:7">
      <c r="A5" s="82"/>
      <c r="B5" s="82"/>
      <c r="C5" s="82"/>
      <c r="D5" s="82"/>
      <c r="E5" s="82"/>
      <c r="F5" s="82"/>
      <c r="G5" s="82"/>
    </row>
    <row r="6" spans="1:7" ht="15.75">
      <c r="A6" s="15" t="s">
        <v>539</v>
      </c>
      <c r="B6" s="87"/>
      <c r="C6" s="136"/>
      <c r="D6" s="136"/>
      <c r="E6" s="136"/>
      <c r="F6" s="136"/>
    </row>
    <row r="7" spans="1:7" ht="15.75">
      <c r="A7" s="15"/>
      <c r="B7" s="87"/>
      <c r="C7" s="136"/>
      <c r="D7" s="136"/>
      <c r="E7" s="136"/>
      <c r="F7" s="136"/>
    </row>
    <row r="8" spans="1:7" ht="15.75">
      <c r="A8" s="85" t="s">
        <v>296</v>
      </c>
      <c r="B8" s="85"/>
      <c r="C8" s="85"/>
      <c r="D8" s="85"/>
      <c r="E8" s="85"/>
      <c r="F8" s="85"/>
    </row>
    <row r="9" spans="1:7" ht="15.75">
      <c r="A9" s="85" t="s">
        <v>294</v>
      </c>
      <c r="B9" s="85"/>
      <c r="C9" s="85"/>
      <c r="D9" s="85"/>
      <c r="E9" s="85"/>
      <c r="F9" s="85"/>
    </row>
    <row r="10" spans="1:7" ht="15.75">
      <c r="A10" s="85" t="s">
        <v>470</v>
      </c>
      <c r="B10" s="85"/>
      <c r="C10" s="85"/>
      <c r="D10" s="85"/>
      <c r="E10" s="85"/>
      <c r="F10" s="85"/>
    </row>
    <row r="11" spans="1:7" ht="15.75">
      <c r="A11" s="220" t="s">
        <v>295</v>
      </c>
      <c r="B11" s="85"/>
      <c r="C11" s="85"/>
      <c r="D11" s="85"/>
      <c r="E11" s="85"/>
      <c r="F11" s="85"/>
    </row>
    <row r="12" spans="1:7" ht="16.5" thickBot="1">
      <c r="A12" s="219" t="s">
        <v>613</v>
      </c>
      <c r="B12" s="85"/>
      <c r="C12" s="85"/>
      <c r="D12" s="85"/>
      <c r="E12" s="85"/>
      <c r="F12" s="85"/>
    </row>
    <row r="13" spans="1:7" ht="16.5" thickBot="1">
      <c r="A13" s="758" t="s">
        <v>499</v>
      </c>
      <c r="B13" s="759" t="s">
        <v>110</v>
      </c>
      <c r="C13" s="759" t="s">
        <v>498</v>
      </c>
      <c r="D13" s="759" t="s">
        <v>1</v>
      </c>
      <c r="E13" s="759" t="s">
        <v>61</v>
      </c>
      <c r="F13" s="760" t="s">
        <v>60</v>
      </c>
      <c r="G13" s="85"/>
    </row>
    <row r="14" spans="1:7" ht="15.75">
      <c r="A14" s="753">
        <v>1</v>
      </c>
      <c r="B14" s="754" t="str">
        <f t="shared" ref="B14:F18" si="0">B19</f>
        <v>Quarter Ending Jun-17</v>
      </c>
      <c r="C14" s="755">
        <f t="shared" si="0"/>
        <v>5</v>
      </c>
      <c r="D14" s="756">
        <f t="shared" si="0"/>
        <v>0.37</v>
      </c>
      <c r="E14" s="756">
        <f t="shared" si="0"/>
        <v>0.41</v>
      </c>
      <c r="F14" s="757">
        <f t="shared" si="0"/>
        <v>0.31</v>
      </c>
      <c r="G14" s="136"/>
    </row>
    <row r="15" spans="1:7" ht="15.75">
      <c r="A15" s="490">
        <v>2</v>
      </c>
      <c r="B15" s="489" t="str">
        <f t="shared" si="0"/>
        <v>Quarter Ending Sep-17</v>
      </c>
      <c r="C15" s="430">
        <f t="shared" si="0"/>
        <v>5</v>
      </c>
      <c r="D15" s="559">
        <f t="shared" si="0"/>
        <v>0.91</v>
      </c>
      <c r="E15" s="559">
        <f t="shared" si="0"/>
        <v>1.02</v>
      </c>
      <c r="F15" s="560">
        <f t="shared" si="0"/>
        <v>0.85</v>
      </c>
      <c r="G15" s="136"/>
    </row>
    <row r="16" spans="1:7" ht="15.75">
      <c r="A16" s="490">
        <v>3</v>
      </c>
      <c r="B16" s="489" t="str">
        <f t="shared" si="0"/>
        <v>Year Ending Dec-17</v>
      </c>
      <c r="C16" s="430">
        <f t="shared" si="0"/>
        <v>10</v>
      </c>
      <c r="D16" s="559">
        <f t="shared" si="0"/>
        <v>2</v>
      </c>
      <c r="E16" s="559">
        <f t="shared" si="0"/>
        <v>2.04</v>
      </c>
      <c r="F16" s="560">
        <f t="shared" si="0"/>
        <v>1.96</v>
      </c>
      <c r="G16" s="136"/>
    </row>
    <row r="17" spans="1:8" ht="16.5" thickBot="1">
      <c r="A17" s="744">
        <v>4</v>
      </c>
      <c r="B17" s="745" t="str">
        <f t="shared" si="0"/>
        <v>Year Ending Dec-18</v>
      </c>
      <c r="C17" s="746">
        <f t="shared" si="0"/>
        <v>11</v>
      </c>
      <c r="D17" s="747">
        <f t="shared" si="0"/>
        <v>2.13</v>
      </c>
      <c r="E17" s="747">
        <f t="shared" si="0"/>
        <v>2.19</v>
      </c>
      <c r="F17" s="748">
        <f t="shared" si="0"/>
        <v>2.1</v>
      </c>
      <c r="G17" s="136"/>
    </row>
    <row r="18" spans="1:8" ht="19.5" thickBot="1">
      <c r="A18" s="749">
        <v>5</v>
      </c>
      <c r="B18" s="750" t="str">
        <f t="shared" si="0"/>
        <v>LT Growth Rate (%)</v>
      </c>
      <c r="C18" s="751">
        <f t="shared" si="0"/>
        <v>2</v>
      </c>
      <c r="D18" s="426">
        <f>D23/100</f>
        <v>6.3500000000000001E-2</v>
      </c>
      <c r="E18" s="426">
        <f t="shared" ref="E18:F18" si="1">E23/100</f>
        <v>6.7000000000000004E-2</v>
      </c>
      <c r="F18" s="752">
        <f t="shared" si="1"/>
        <v>0.06</v>
      </c>
      <c r="G18" s="136"/>
    </row>
    <row r="19" spans="1:8" ht="18.75">
      <c r="A19" s="178"/>
      <c r="B19" s="580" t="s">
        <v>549</v>
      </c>
      <c r="C19">
        <v>5</v>
      </c>
      <c r="D19">
        <v>0.37</v>
      </c>
      <c r="E19">
        <v>0.41</v>
      </c>
      <c r="F19">
        <v>0.31</v>
      </c>
      <c r="G19"/>
    </row>
    <row r="20" spans="1:8" ht="18.75">
      <c r="A20" s="178"/>
      <c r="B20" s="580" t="s">
        <v>575</v>
      </c>
      <c r="C20">
        <v>5</v>
      </c>
      <c r="D20">
        <v>0.91</v>
      </c>
      <c r="E20">
        <v>1.02</v>
      </c>
      <c r="F20">
        <v>0.85</v>
      </c>
      <c r="G20"/>
    </row>
    <row r="21" spans="1:8" ht="18.75">
      <c r="A21" s="178"/>
      <c r="B21" t="s">
        <v>512</v>
      </c>
      <c r="C21">
        <v>10</v>
      </c>
      <c r="D21">
        <v>2</v>
      </c>
      <c r="E21">
        <v>2.04</v>
      </c>
      <c r="F21">
        <v>1.96</v>
      </c>
      <c r="G21"/>
    </row>
    <row r="22" spans="1:8" ht="18.75">
      <c r="A22" s="178"/>
      <c r="B22" t="s">
        <v>561</v>
      </c>
      <c r="C22">
        <v>11</v>
      </c>
      <c r="D22">
        <v>2.13</v>
      </c>
      <c r="E22">
        <v>2.19</v>
      </c>
      <c r="F22">
        <v>2.1</v>
      </c>
      <c r="G22"/>
    </row>
    <row r="23" spans="1:8" ht="18.75">
      <c r="A23" s="178"/>
      <c r="B23" t="s">
        <v>497</v>
      </c>
      <c r="C23">
        <v>2</v>
      </c>
      <c r="D23">
        <v>6.35</v>
      </c>
      <c r="E23">
        <v>6.7</v>
      </c>
      <c r="F23">
        <v>6</v>
      </c>
      <c r="G23"/>
    </row>
    <row r="24" spans="1:8" ht="18.75">
      <c r="A24" s="178"/>
      <c r="B24" s="87"/>
      <c r="C24" s="136"/>
      <c r="D24" s="136"/>
      <c r="E24" s="136"/>
      <c r="F24" s="136"/>
      <c r="G24" s="136"/>
    </row>
    <row r="25" spans="1:8" ht="18.75">
      <c r="A25" s="178"/>
      <c r="B25" s="87"/>
      <c r="C25" s="136"/>
      <c r="D25" s="136"/>
      <c r="E25" s="136"/>
      <c r="F25" s="136"/>
      <c r="G25" s="136"/>
    </row>
    <row r="26" spans="1:8" ht="18.75">
      <c r="A26" s="178"/>
      <c r="B26" s="87"/>
      <c r="C26" s="136"/>
      <c r="D26" s="136"/>
      <c r="E26" s="136"/>
      <c r="F26" s="136"/>
      <c r="G26" s="136"/>
    </row>
    <row r="27" spans="1:8" ht="18.75">
      <c r="A27" s="178"/>
      <c r="B27" s="87"/>
      <c r="C27" s="136"/>
      <c r="D27" s="136"/>
      <c r="E27" s="136"/>
      <c r="F27" s="136"/>
      <c r="G27" s="136"/>
    </row>
    <row r="28" spans="1:8" ht="18.75">
      <c r="A28" s="178"/>
      <c r="B28" s="87"/>
      <c r="C28" s="136"/>
      <c r="D28" s="136"/>
      <c r="E28" s="136"/>
      <c r="F28" s="136"/>
      <c r="G28" s="136"/>
    </row>
    <row r="29" spans="1:8">
      <c r="B29" s="19"/>
      <c r="G29" s="19"/>
      <c r="H29" s="20"/>
    </row>
    <row r="30" spans="1:8">
      <c r="A30" s="188"/>
      <c r="B30" s="19"/>
      <c r="G30" s="19"/>
      <c r="H30" s="20"/>
    </row>
    <row r="31" spans="1:8">
      <c r="B31" s="19"/>
      <c r="G31" s="19"/>
      <c r="H31" s="20"/>
    </row>
    <row r="32" spans="1:8">
      <c r="B32" s="19"/>
      <c r="G32" s="19"/>
      <c r="H32" s="20"/>
    </row>
    <row r="33" spans="2:8">
      <c r="B33" s="19"/>
      <c r="G33" s="19"/>
      <c r="H33" s="20"/>
    </row>
    <row r="34" spans="2:8">
      <c r="B34" s="19"/>
      <c r="G34" s="19"/>
      <c r="H34" s="20"/>
    </row>
    <row r="35" spans="2:8">
      <c r="B35" s="19"/>
      <c r="G35" s="19"/>
      <c r="H35" s="20"/>
    </row>
    <row r="36" spans="2:8">
      <c r="B36" s="19"/>
      <c r="G36" s="19"/>
      <c r="H36" s="20"/>
    </row>
    <row r="37" spans="2:8">
      <c r="B37" s="19"/>
      <c r="G37" s="19"/>
      <c r="H37" s="20"/>
    </row>
    <row r="38" spans="2:8">
      <c r="B38" s="19"/>
      <c r="G38" s="19"/>
      <c r="H38" s="20"/>
    </row>
    <row r="39" spans="2:8">
      <c r="B39" s="19"/>
      <c r="G39" s="19"/>
      <c r="H39" s="20"/>
    </row>
    <row r="40" spans="2:8">
      <c r="B40" s="19"/>
      <c r="G40" s="19"/>
      <c r="H40" s="20"/>
    </row>
    <row r="41" spans="2:8">
      <c r="B41" s="19"/>
      <c r="G41" s="19"/>
      <c r="H41" s="20"/>
    </row>
    <row r="42" spans="2:8">
      <c r="B42" s="19"/>
      <c r="G42" s="19"/>
      <c r="H42" s="20"/>
    </row>
    <row r="43" spans="2:8">
      <c r="B43" s="19"/>
      <c r="G43" s="19"/>
      <c r="H43" s="20"/>
    </row>
    <row r="44" spans="2:8">
      <c r="B44" s="19"/>
      <c r="G44" s="19"/>
      <c r="H44" s="20"/>
    </row>
    <row r="45" spans="2:8">
      <c r="B45" s="19"/>
      <c r="G45" s="19"/>
      <c r="H45" s="20"/>
    </row>
    <row r="46" spans="2:8">
      <c r="B46" s="19"/>
      <c r="G46" s="19"/>
      <c r="H46" s="20"/>
    </row>
    <row r="47" spans="2:8">
      <c r="B47" s="19"/>
      <c r="G47" s="19"/>
      <c r="H47" s="20"/>
    </row>
    <row r="48" spans="2:8">
      <c r="B48" s="19"/>
      <c r="G48" s="19"/>
      <c r="H48" s="20"/>
    </row>
    <row r="49" spans="2:8">
      <c r="B49" s="19"/>
      <c r="G49" s="19"/>
      <c r="H49" s="20"/>
    </row>
    <row r="50" spans="2:8">
      <c r="B50" s="19"/>
      <c r="G50" s="19"/>
      <c r="H50" s="20"/>
    </row>
    <row r="51" spans="2:8">
      <c r="B51" s="19"/>
      <c r="G51" s="19"/>
      <c r="H51" s="20"/>
    </row>
    <row r="52" spans="2:8">
      <c r="B52" s="19"/>
      <c r="G52" s="19"/>
      <c r="H52" s="20"/>
    </row>
    <row r="53" spans="2:8">
      <c r="B53" s="19"/>
      <c r="G53" s="19"/>
      <c r="H53" s="20"/>
    </row>
    <row r="54" spans="2:8">
      <c r="B54" s="19"/>
      <c r="G54" s="19"/>
      <c r="H54" s="20"/>
    </row>
    <row r="55" spans="2:8">
      <c r="B55" s="19"/>
      <c r="G55" s="19"/>
      <c r="H55" s="20"/>
    </row>
    <row r="56" spans="2:8">
      <c r="B56" s="19"/>
      <c r="G56" s="19"/>
      <c r="H56" s="20"/>
    </row>
    <row r="57" spans="2:8">
      <c r="B57" s="19"/>
      <c r="G57" s="19"/>
      <c r="H57" s="20"/>
    </row>
    <row r="58" spans="2:8">
      <c r="B58" s="19"/>
      <c r="G58" s="19"/>
      <c r="H58" s="20"/>
    </row>
    <row r="59" spans="2:8">
      <c r="B59" s="19"/>
      <c r="G59" s="19"/>
      <c r="H59" s="20"/>
    </row>
    <row r="60" spans="2:8">
      <c r="B60" s="19"/>
      <c r="G60" s="19"/>
      <c r="H60" s="20"/>
    </row>
    <row r="61" spans="2:8">
      <c r="B61" s="19"/>
      <c r="G61" s="19"/>
      <c r="H61" s="20"/>
    </row>
    <row r="62" spans="2:8">
      <c r="B62" s="19"/>
      <c r="G62" s="19"/>
      <c r="H62" s="20"/>
    </row>
    <row r="63" spans="2:8">
      <c r="B63" s="19"/>
      <c r="G63" s="19"/>
      <c r="H63" s="20"/>
    </row>
    <row r="64" spans="2:8">
      <c r="B64" s="19"/>
      <c r="G64" s="19"/>
      <c r="H64" s="20"/>
    </row>
    <row r="65" spans="1:8">
      <c r="B65" s="19"/>
      <c r="G65" s="19"/>
      <c r="H65" s="20"/>
    </row>
    <row r="66" spans="1:8">
      <c r="B66" s="19"/>
      <c r="G66" s="19"/>
      <c r="H66" s="20"/>
    </row>
    <row r="67" spans="1:8">
      <c r="B67" s="19"/>
      <c r="G67" s="19"/>
      <c r="H67" s="20"/>
    </row>
    <row r="68" spans="1:8">
      <c r="B68" s="19"/>
      <c r="G68" s="19"/>
      <c r="H68" s="20"/>
    </row>
    <row r="69" spans="1:8">
      <c r="B69" s="19"/>
      <c r="G69" s="19"/>
      <c r="H69" s="20"/>
    </row>
    <row r="70" spans="1:8">
      <c r="B70" s="19"/>
      <c r="G70" s="19"/>
      <c r="H70" s="20"/>
    </row>
    <row r="71" spans="1:8">
      <c r="B71" s="19"/>
      <c r="G71" s="19"/>
      <c r="H71" s="20"/>
    </row>
    <row r="72" spans="1:8">
      <c r="B72" s="19"/>
      <c r="G72" s="19"/>
      <c r="H72" s="20"/>
    </row>
    <row r="73" spans="1:8">
      <c r="A73" s="22"/>
      <c r="B73" s="23"/>
      <c r="C73" s="22" t="s">
        <v>18</v>
      </c>
      <c r="D73" s="22">
        <v>6958</v>
      </c>
      <c r="E73" s="23">
        <v>0.90766865449124079</v>
      </c>
      <c r="F73" s="22"/>
      <c r="G73" s="23"/>
      <c r="H73" s="24"/>
    </row>
  </sheetData>
  <phoneticPr fontId="16" type="noConversion"/>
  <hyperlinks>
    <hyperlink ref="A11" r:id="rId1"/>
  </hyperlinks>
  <pageMargins left="1.06" right="0.4" top="0.55000000000000004" bottom="1" header="0.52" footer="0.5"/>
  <pageSetup orientation="portrait" r:id="rId2"/>
  <headerFooter alignWithMargins="0"/>
  <ignoredErrors>
    <ignoredError sqref="D18" formula="1"/>
  </ignoredError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J44"/>
  <sheetViews>
    <sheetView topLeftCell="D1" workbookViewId="0">
      <selection activeCell="N38" sqref="N38"/>
    </sheetView>
  </sheetViews>
  <sheetFormatPr defaultRowHeight="12.75"/>
  <cols>
    <col min="2" max="3" width="13" customWidth="1"/>
    <col min="4" max="4" width="7.28515625" customWidth="1"/>
    <col min="8" max="8" width="19.5703125" style="173" customWidth="1"/>
    <col min="9" max="9" width="7.85546875" customWidth="1"/>
    <col min="10" max="10" width="8.42578125" customWidth="1"/>
    <col min="11" max="11" width="14.42578125" customWidth="1"/>
  </cols>
  <sheetData>
    <row r="1" spans="1:10" ht="15.75">
      <c r="A1" s="26"/>
      <c r="I1" s="27" t="s">
        <v>576</v>
      </c>
      <c r="J1" s="27"/>
    </row>
    <row r="2" spans="1:10" ht="15.75">
      <c r="A2" s="3"/>
      <c r="I2" s="131" t="s">
        <v>542</v>
      </c>
      <c r="J2" s="131"/>
    </row>
    <row r="3" spans="1:10" ht="15.75">
      <c r="A3" s="3"/>
      <c r="I3" s="131" t="s">
        <v>184</v>
      </c>
      <c r="J3" s="131"/>
    </row>
    <row r="4" spans="1:10" ht="15.75">
      <c r="A4" s="26"/>
      <c r="B4" s="26"/>
      <c r="C4" s="26"/>
      <c r="D4" s="26"/>
      <c r="E4" s="26"/>
      <c r="F4" s="26"/>
      <c r="G4" s="26"/>
      <c r="H4" s="174"/>
      <c r="I4" s="138" t="s">
        <v>220</v>
      </c>
      <c r="J4" s="138"/>
    </row>
    <row r="5" spans="1:10" ht="15.75">
      <c r="A5" s="26"/>
      <c r="B5" s="26"/>
      <c r="C5" s="26"/>
      <c r="D5" s="26"/>
      <c r="E5" s="26"/>
      <c r="F5" s="26"/>
      <c r="G5" s="26"/>
      <c r="H5" s="174"/>
      <c r="I5" s="26"/>
      <c r="J5" s="26"/>
    </row>
    <row r="6" spans="1:10" ht="15.75">
      <c r="A6" s="26"/>
      <c r="B6" s="26"/>
      <c r="C6" s="26"/>
      <c r="D6" s="26"/>
      <c r="E6" s="26"/>
      <c r="F6" s="26"/>
      <c r="G6" s="26"/>
      <c r="H6" s="174"/>
      <c r="I6" s="26"/>
      <c r="J6" s="26"/>
    </row>
    <row r="7" spans="1:10" ht="15.75">
      <c r="A7" s="26"/>
      <c r="B7" s="26"/>
      <c r="C7" s="26"/>
      <c r="D7" s="26"/>
      <c r="E7" s="26"/>
      <c r="F7" s="26"/>
      <c r="G7" s="26"/>
      <c r="H7" s="174"/>
      <c r="I7" s="26"/>
      <c r="J7" s="26"/>
    </row>
    <row r="8" spans="1:10" ht="15.75">
      <c r="A8" s="26"/>
      <c r="B8" s="26"/>
      <c r="C8" s="26"/>
      <c r="D8" s="15" t="s">
        <v>542</v>
      </c>
      <c r="E8" s="5"/>
      <c r="F8" s="5"/>
      <c r="G8" s="5"/>
      <c r="H8" s="236"/>
      <c r="I8" s="26"/>
      <c r="J8" s="26"/>
    </row>
    <row r="9" spans="1:10" ht="15.75">
      <c r="A9" s="26"/>
      <c r="B9" s="26"/>
      <c r="C9" s="26"/>
      <c r="D9" s="15"/>
      <c r="E9" s="5"/>
      <c r="F9" s="5"/>
      <c r="G9" s="5"/>
      <c r="H9" s="236"/>
      <c r="I9" s="26"/>
      <c r="J9" s="26"/>
    </row>
    <row r="10" spans="1:10" ht="15.75">
      <c r="A10" s="26"/>
      <c r="B10" s="26"/>
      <c r="C10" s="26"/>
      <c r="D10" s="5" t="s">
        <v>577</v>
      </c>
      <c r="E10" s="5"/>
      <c r="F10" s="5"/>
      <c r="G10" s="5"/>
      <c r="H10" s="236"/>
      <c r="I10" s="345"/>
      <c r="J10" s="345"/>
    </row>
    <row r="11" spans="1:10" ht="15.75">
      <c r="A11" s="26"/>
      <c r="B11" s="26"/>
      <c r="C11" s="26"/>
      <c r="D11" s="5" t="s">
        <v>97</v>
      </c>
      <c r="E11" s="5"/>
      <c r="F11" s="5"/>
      <c r="G11" s="5"/>
      <c r="H11" s="236"/>
      <c r="I11" s="26"/>
      <c r="J11" s="26"/>
    </row>
    <row r="12" spans="1:10" ht="15.75">
      <c r="A12" s="26"/>
      <c r="B12" s="26"/>
      <c r="C12" s="26"/>
      <c r="D12" s="5"/>
      <c r="E12" s="5"/>
      <c r="F12" s="5"/>
      <c r="G12" s="5"/>
      <c r="H12" s="236"/>
      <c r="I12" s="26"/>
      <c r="J12" s="26"/>
    </row>
    <row r="13" spans="1:10" ht="15.75">
      <c r="D13" s="48" t="s">
        <v>176</v>
      </c>
      <c r="E13" s="5"/>
      <c r="F13" s="5"/>
      <c r="G13" s="5"/>
      <c r="H13" s="236"/>
    </row>
    <row r="14" spans="1:10" ht="16.5" thickBot="1">
      <c r="D14" s="48" t="s">
        <v>430</v>
      </c>
      <c r="E14" s="5"/>
      <c r="F14" s="5"/>
      <c r="G14" s="5"/>
      <c r="H14" s="236"/>
    </row>
    <row r="15" spans="1:10" ht="15.75">
      <c r="D15" s="30" t="s">
        <v>19</v>
      </c>
      <c r="E15" s="31"/>
      <c r="F15" s="31"/>
      <c r="G15" s="31"/>
      <c r="H15" s="391">
        <v>3.3000000000000002E-2</v>
      </c>
    </row>
    <row r="16" spans="1:10" ht="15.75">
      <c r="D16" s="33"/>
      <c r="E16" s="9" t="s">
        <v>20</v>
      </c>
      <c r="F16" s="9"/>
      <c r="G16" s="28"/>
      <c r="H16" s="392">
        <f>1+0.5*H18</f>
        <v>1.0262500000000001</v>
      </c>
    </row>
    <row r="17" spans="4:10" ht="15.75">
      <c r="D17" s="33" t="s">
        <v>21</v>
      </c>
      <c r="E17" s="9"/>
      <c r="F17" s="9"/>
      <c r="G17" s="9"/>
      <c r="H17" s="393">
        <f>H15*H16</f>
        <v>3.3866250000000007E-2</v>
      </c>
    </row>
    <row r="18" spans="4:10" ht="16.5" thickBot="1">
      <c r="D18" s="33" t="s">
        <v>54</v>
      </c>
      <c r="E18" s="9"/>
      <c r="F18" s="9"/>
      <c r="G18" s="9"/>
      <c r="H18" s="394">
        <v>5.2499999999999998E-2</v>
      </c>
      <c r="J18" s="337"/>
    </row>
    <row r="19" spans="4:10" ht="16.5" thickBot="1">
      <c r="D19" s="53" t="s">
        <v>22</v>
      </c>
      <c r="E19" s="54"/>
      <c r="F19" s="54"/>
      <c r="G19" s="54"/>
      <c r="H19" s="395">
        <v>8.6499999999999994E-2</v>
      </c>
      <c r="J19" s="337"/>
    </row>
    <row r="20" spans="4:10" ht="15.75">
      <c r="D20" s="26" t="s">
        <v>537</v>
      </c>
      <c r="E20" s="26"/>
      <c r="F20" s="26"/>
      <c r="G20" s="26"/>
      <c r="H20" s="174"/>
    </row>
    <row r="21" spans="4:10" ht="15.75">
      <c r="D21" s="174" t="s">
        <v>287</v>
      </c>
      <c r="E21" s="174"/>
      <c r="F21" s="174"/>
      <c r="G21" s="26"/>
      <c r="H21" s="174"/>
    </row>
    <row r="22" spans="4:10" ht="15.75">
      <c r="D22" s="174" t="s">
        <v>538</v>
      </c>
      <c r="E22" s="174"/>
      <c r="F22" s="174"/>
      <c r="G22" s="26"/>
      <c r="H22" s="174"/>
    </row>
    <row r="24" spans="4:10" ht="15.75">
      <c r="D24" s="48" t="s">
        <v>177</v>
      </c>
      <c r="E24" s="5"/>
      <c r="F24" s="5"/>
      <c r="G24" s="5"/>
      <c r="H24" s="236"/>
    </row>
    <row r="25" spans="4:10" ht="16.5" thickBot="1">
      <c r="D25" s="48" t="s">
        <v>578</v>
      </c>
      <c r="E25" s="5"/>
      <c r="F25" s="5"/>
      <c r="G25" s="5"/>
      <c r="H25" s="236"/>
    </row>
    <row r="26" spans="4:10" ht="15.75">
      <c r="D26" s="30" t="s">
        <v>19</v>
      </c>
      <c r="E26" s="31"/>
      <c r="F26" s="31"/>
      <c r="G26" s="31"/>
      <c r="H26" s="391">
        <v>3.2500000000000001E-2</v>
      </c>
    </row>
    <row r="27" spans="4:10" ht="15.75">
      <c r="D27" s="33"/>
      <c r="E27" s="9" t="s">
        <v>20</v>
      </c>
      <c r="F27" s="9"/>
      <c r="G27" s="28"/>
      <c r="H27" s="392">
        <f>1+0.5*H29</f>
        <v>1.0275000000000001</v>
      </c>
    </row>
    <row r="28" spans="4:10" ht="15.75">
      <c r="D28" s="33" t="s">
        <v>21</v>
      </c>
      <c r="E28" s="9"/>
      <c r="F28" s="9"/>
      <c r="G28" s="9"/>
      <c r="H28" s="393">
        <f>H26*H27</f>
        <v>3.3393750000000007E-2</v>
      </c>
    </row>
    <row r="29" spans="4:10" ht="16.5" thickBot="1">
      <c r="D29" s="33" t="s">
        <v>54</v>
      </c>
      <c r="E29" s="9"/>
      <c r="F29" s="9"/>
      <c r="G29" s="9"/>
      <c r="H29" s="394">
        <v>5.5E-2</v>
      </c>
      <c r="J29" s="337"/>
    </row>
    <row r="30" spans="4:10" ht="16.5" thickBot="1">
      <c r="D30" s="53" t="s">
        <v>22</v>
      </c>
      <c r="E30" s="54"/>
      <c r="F30" s="54"/>
      <c r="G30" s="54"/>
      <c r="H30" s="395">
        <v>8.8400000000000006E-2</v>
      </c>
      <c r="J30" s="337"/>
    </row>
    <row r="31" spans="4:10" ht="15.75">
      <c r="D31" s="26" t="s">
        <v>537</v>
      </c>
      <c r="E31" s="26"/>
      <c r="F31" s="26"/>
      <c r="G31" s="26"/>
      <c r="H31" s="174"/>
    </row>
    <row r="32" spans="4:10" ht="15.75">
      <c r="D32" s="174" t="s">
        <v>287</v>
      </c>
      <c r="E32" s="174"/>
      <c r="F32" s="174"/>
      <c r="G32" s="26"/>
      <c r="H32" s="174"/>
    </row>
    <row r="33" spans="4:10" ht="15.75">
      <c r="D33" s="174" t="s">
        <v>538</v>
      </c>
      <c r="E33" s="174"/>
      <c r="F33" s="174"/>
      <c r="G33" s="26"/>
      <c r="H33" s="174"/>
    </row>
    <row r="35" spans="4:10" ht="15.75">
      <c r="D35" s="48" t="s">
        <v>178</v>
      </c>
      <c r="E35" s="5"/>
      <c r="F35" s="5"/>
      <c r="G35" s="5"/>
      <c r="H35" s="236"/>
    </row>
    <row r="36" spans="4:10" ht="16.5" thickBot="1">
      <c r="D36" s="48" t="s">
        <v>604</v>
      </c>
      <c r="E36" s="5"/>
      <c r="F36" s="5"/>
      <c r="G36" s="5"/>
      <c r="H36" s="236"/>
    </row>
    <row r="37" spans="4:10" ht="15.75">
      <c r="D37" s="30" t="s">
        <v>19</v>
      </c>
      <c r="E37" s="31"/>
      <c r="F37" s="31"/>
      <c r="G37" s="31"/>
      <c r="H37" s="391">
        <v>2.8000000000000001E-2</v>
      </c>
    </row>
    <row r="38" spans="4:10" ht="15.75">
      <c r="D38" s="33"/>
      <c r="E38" s="9" t="s">
        <v>20</v>
      </c>
      <c r="F38" s="9"/>
      <c r="G38" s="28"/>
      <c r="H38" s="392">
        <f>1+0.5*H40</f>
        <v>1.03</v>
      </c>
    </row>
    <row r="39" spans="4:10" ht="15.75">
      <c r="D39" s="33" t="s">
        <v>21</v>
      </c>
      <c r="E39" s="9"/>
      <c r="F39" s="9"/>
      <c r="G39" s="9"/>
      <c r="H39" s="393">
        <f>H37*H38</f>
        <v>2.8840000000000001E-2</v>
      </c>
      <c r="I39" s="337"/>
    </row>
    <row r="40" spans="4:10" ht="16.5" thickBot="1">
      <c r="D40" s="33" t="s">
        <v>54</v>
      </c>
      <c r="E40" s="9"/>
      <c r="F40" s="9"/>
      <c r="G40" s="9"/>
      <c r="H40" s="394">
        <v>0.06</v>
      </c>
    </row>
    <row r="41" spans="4:10" ht="16.5" thickBot="1">
      <c r="D41" s="53" t="s">
        <v>22</v>
      </c>
      <c r="E41" s="54"/>
      <c r="F41" s="54"/>
      <c r="G41" s="54"/>
      <c r="H41" s="395">
        <v>8.8999999999999996E-2</v>
      </c>
      <c r="J41" s="337"/>
    </row>
    <row r="42" spans="4:10" ht="15.75">
      <c r="D42" s="26" t="s">
        <v>537</v>
      </c>
      <c r="E42" s="26"/>
      <c r="F42" s="26"/>
      <c r="G42" s="26"/>
      <c r="H42" s="174"/>
    </row>
    <row r="43" spans="4:10" ht="15.75">
      <c r="D43" s="174" t="s">
        <v>287</v>
      </c>
      <c r="E43" s="174"/>
      <c r="F43" s="174"/>
      <c r="G43" s="26"/>
      <c r="H43" s="174"/>
    </row>
    <row r="44" spans="4:10" ht="15.75">
      <c r="D44" s="174" t="s">
        <v>538</v>
      </c>
      <c r="E44" s="174"/>
      <c r="F44" s="174"/>
      <c r="G44" s="26"/>
      <c r="H44" s="174"/>
    </row>
  </sheetData>
  <phoneticPr fontId="0" type="noConversion"/>
  <pageMargins left="2.0399999999999996" right="0.75" top="0.56000000000000005" bottom="0.6399999999999999"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92"/>
  <sheetViews>
    <sheetView zoomScale="75" zoomScaleNormal="75" workbookViewId="0">
      <selection activeCell="M48" sqref="M48"/>
    </sheetView>
  </sheetViews>
  <sheetFormatPr defaultRowHeight="12.75"/>
  <cols>
    <col min="3" max="3" width="49.28515625" customWidth="1"/>
    <col min="4" max="7" width="12.7109375" customWidth="1"/>
    <col min="8" max="8" width="9.140625" style="483"/>
  </cols>
  <sheetData>
    <row r="1" spans="1:8" ht="15.75">
      <c r="C1" s="44"/>
      <c r="D1" s="44"/>
      <c r="E1" s="44"/>
      <c r="F1" s="44"/>
      <c r="G1" s="44"/>
      <c r="H1" s="27" t="s">
        <v>576</v>
      </c>
    </row>
    <row r="2" spans="1:8" ht="15.75">
      <c r="C2" s="44"/>
      <c r="D2" s="44"/>
      <c r="E2" s="44"/>
      <c r="F2" s="44"/>
      <c r="G2" s="44"/>
      <c r="H2" s="131" t="s">
        <v>542</v>
      </c>
    </row>
    <row r="3" spans="1:8" ht="15.75">
      <c r="C3" s="44"/>
      <c r="D3" s="44"/>
      <c r="E3" s="44"/>
      <c r="F3" s="44"/>
      <c r="G3" s="44"/>
      <c r="H3" s="131" t="s">
        <v>184</v>
      </c>
    </row>
    <row r="4" spans="1:8" ht="15.75">
      <c r="C4" s="44"/>
      <c r="D4" s="44"/>
      <c r="E4" s="44"/>
      <c r="F4" s="44"/>
      <c r="G4" s="44"/>
      <c r="H4" s="138" t="s">
        <v>219</v>
      </c>
    </row>
    <row r="5" spans="1:8">
      <c r="C5" s="44"/>
      <c r="D5" s="44"/>
      <c r="E5" s="44"/>
      <c r="F5" s="44"/>
      <c r="G5" s="44"/>
    </row>
    <row r="6" spans="1:8" ht="15.75">
      <c r="C6" s="15" t="s">
        <v>542</v>
      </c>
      <c r="D6" s="15"/>
      <c r="E6" s="47"/>
      <c r="F6" s="47"/>
      <c r="G6" s="47"/>
    </row>
    <row r="7" spans="1:8" ht="15.75">
      <c r="C7" s="15"/>
      <c r="D7" s="15"/>
      <c r="E7" s="47"/>
      <c r="F7" s="47"/>
      <c r="G7" s="47"/>
    </row>
    <row r="8" spans="1:8" ht="15.75">
      <c r="C8" s="5" t="s">
        <v>577</v>
      </c>
      <c r="D8" s="5"/>
      <c r="E8" s="48"/>
      <c r="F8" s="48"/>
      <c r="G8" s="48"/>
    </row>
    <row r="9" spans="1:8" ht="15.75">
      <c r="C9" s="48" t="s">
        <v>15</v>
      </c>
      <c r="D9" s="48"/>
      <c r="E9" s="129"/>
      <c r="F9" s="129"/>
      <c r="G9" s="129"/>
    </row>
    <row r="10" spans="1:8" ht="15.75">
      <c r="C10" s="48"/>
      <c r="D10" s="48"/>
      <c r="E10" s="129"/>
      <c r="F10" s="129"/>
      <c r="G10" s="129"/>
    </row>
    <row r="11" spans="1:8" ht="15.75">
      <c r="C11" s="48" t="s">
        <v>176</v>
      </c>
      <c r="D11" s="48"/>
      <c r="E11" s="48"/>
      <c r="F11" s="48"/>
      <c r="G11" s="48"/>
    </row>
    <row r="12" spans="1:8" ht="16.5" thickBot="1">
      <c r="C12" s="48" t="s">
        <v>430</v>
      </c>
      <c r="D12" s="48"/>
      <c r="E12" s="48"/>
      <c r="F12" s="48"/>
      <c r="G12" s="48"/>
    </row>
    <row r="13" spans="1:8" ht="15.75">
      <c r="C13" s="44"/>
      <c r="D13" s="228"/>
      <c r="E13" s="224" t="s">
        <v>313</v>
      </c>
      <c r="F13" s="226" t="s">
        <v>313</v>
      </c>
      <c r="G13" s="224" t="s">
        <v>313</v>
      </c>
    </row>
    <row r="14" spans="1:8" ht="15.75">
      <c r="C14" s="44"/>
      <c r="D14" s="229" t="s">
        <v>314</v>
      </c>
      <c r="E14" s="225" t="s">
        <v>315</v>
      </c>
      <c r="F14" s="227" t="s">
        <v>315</v>
      </c>
      <c r="G14" s="225" t="s">
        <v>315</v>
      </c>
    </row>
    <row r="15" spans="1:8" ht="16.5" thickBot="1">
      <c r="C15" s="223" t="s">
        <v>51</v>
      </c>
      <c r="D15" s="229" t="s">
        <v>313</v>
      </c>
      <c r="E15" s="225" t="s">
        <v>316</v>
      </c>
      <c r="F15" s="227" t="s">
        <v>317</v>
      </c>
      <c r="G15" s="225" t="s">
        <v>318</v>
      </c>
    </row>
    <row r="16" spans="1:8" ht="15.75">
      <c r="A16" s="361"/>
      <c r="B16">
        <v>1</v>
      </c>
      <c r="C16" s="266" t="s">
        <v>433</v>
      </c>
      <c r="D16" s="652">
        <v>2.14</v>
      </c>
      <c r="E16" s="648">
        <v>3.0423079839259994E-2</v>
      </c>
      <c r="F16" s="626">
        <v>3.1501729651043912E-2</v>
      </c>
      <c r="G16" s="638">
        <v>3.3105325986907422E-2</v>
      </c>
    </row>
    <row r="17" spans="1:7" ht="15.75">
      <c r="A17" s="397"/>
      <c r="B17">
        <f t="shared" ref="B17:B45" si="0">B16+1</f>
        <v>2</v>
      </c>
      <c r="C17" s="573" t="s">
        <v>435</v>
      </c>
      <c r="D17" s="653">
        <v>1.26</v>
      </c>
      <c r="E17" s="649">
        <v>3.1443401876622076E-2</v>
      </c>
      <c r="F17" s="571">
        <v>3.2106182563568259E-2</v>
      </c>
      <c r="G17" s="572">
        <v>3.2909247092145891E-2</v>
      </c>
    </row>
    <row r="18" spans="1:7" ht="15.75">
      <c r="A18" s="397"/>
      <c r="B18">
        <f t="shared" si="0"/>
        <v>3</v>
      </c>
      <c r="C18" s="573" t="s">
        <v>436</v>
      </c>
      <c r="D18" s="653">
        <v>1.76</v>
      </c>
      <c r="E18" s="649">
        <v>3.1875781047191853E-2</v>
      </c>
      <c r="F18" s="571">
        <v>3.2311166322952563E-2</v>
      </c>
      <c r="G18" s="572">
        <v>3.3669067500741293E-2</v>
      </c>
    </row>
    <row r="19" spans="1:7" ht="15.75">
      <c r="A19" s="397"/>
      <c r="B19">
        <f t="shared" si="0"/>
        <v>4</v>
      </c>
      <c r="C19" s="573" t="s">
        <v>438</v>
      </c>
      <c r="D19" s="653">
        <v>2.36</v>
      </c>
      <c r="E19" s="649">
        <v>3.4363927583361646E-2</v>
      </c>
      <c r="F19" s="571">
        <v>3.5369699957036801E-2</v>
      </c>
      <c r="G19" s="572">
        <v>3.6553758462952321E-2</v>
      </c>
    </row>
    <row r="20" spans="1:7" ht="15.75">
      <c r="A20" s="397"/>
      <c r="B20">
        <f t="shared" si="0"/>
        <v>5</v>
      </c>
      <c r="C20" s="646" t="s">
        <v>440</v>
      </c>
      <c r="D20" s="653">
        <v>1.43</v>
      </c>
      <c r="E20" s="649">
        <v>3.4582829504232158E-2</v>
      </c>
      <c r="F20" s="571">
        <v>3.580778979408434E-2</v>
      </c>
      <c r="G20" s="572">
        <v>3.552893109540637E-2</v>
      </c>
    </row>
    <row r="21" spans="1:7" ht="15.75">
      <c r="A21" s="397"/>
      <c r="B21">
        <f t="shared" si="0"/>
        <v>6</v>
      </c>
      <c r="C21" s="573" t="s">
        <v>445</v>
      </c>
      <c r="D21" s="653">
        <v>2.76</v>
      </c>
      <c r="E21" s="649">
        <v>3.4485630987088706E-2</v>
      </c>
      <c r="F21" s="571">
        <v>3.5625263532293623E-2</v>
      </c>
      <c r="G21" s="572">
        <v>3.6657118697344115E-2</v>
      </c>
    </row>
    <row r="22" spans="1:7" ht="15.75">
      <c r="A22" s="397"/>
      <c r="B22">
        <f t="shared" si="0"/>
        <v>7</v>
      </c>
      <c r="C22" s="573" t="s">
        <v>443</v>
      </c>
      <c r="D22" s="653">
        <v>1.33</v>
      </c>
      <c r="E22" s="649">
        <v>2.9012062910367994E-2</v>
      </c>
      <c r="F22" s="571">
        <v>2.9803847360479647E-2</v>
      </c>
      <c r="G22" s="572">
        <v>3.0944105432280371E-2</v>
      </c>
    </row>
    <row r="23" spans="1:7" ht="15.75">
      <c r="A23" s="397"/>
      <c r="B23">
        <f t="shared" si="0"/>
        <v>8</v>
      </c>
      <c r="C23" s="573" t="s">
        <v>502</v>
      </c>
      <c r="D23" s="653">
        <v>3.02</v>
      </c>
      <c r="E23" s="649">
        <v>3.8499292479889848E-2</v>
      </c>
      <c r="F23" s="571">
        <v>3.9309324466800383E-2</v>
      </c>
      <c r="G23" s="572">
        <v>3.9962243178630327E-2</v>
      </c>
    </row>
    <row r="24" spans="1:7" ht="15.75">
      <c r="A24" s="397"/>
      <c r="B24">
        <f t="shared" si="0"/>
        <v>9</v>
      </c>
      <c r="C24" s="573" t="s">
        <v>501</v>
      </c>
      <c r="D24" s="653">
        <v>3.3</v>
      </c>
      <c r="E24" s="649">
        <v>3.1222305972290979E-2</v>
      </c>
      <c r="F24" s="571">
        <v>3.2271489063007634E-2</v>
      </c>
      <c r="G24" s="572">
        <v>3.3446021274822692E-2</v>
      </c>
    </row>
    <row r="25" spans="1:7" ht="15.75">
      <c r="A25" s="397"/>
      <c r="B25">
        <f t="shared" si="0"/>
        <v>10</v>
      </c>
      <c r="C25" s="573" t="s">
        <v>503</v>
      </c>
      <c r="D25" s="653">
        <v>3.42</v>
      </c>
      <c r="E25" s="649">
        <v>4.1032450029194624E-2</v>
      </c>
      <c r="F25" s="571">
        <v>4.1952037290699823E-2</v>
      </c>
      <c r="G25" s="572">
        <v>4.3066026879189159E-2</v>
      </c>
    </row>
    <row r="26" spans="1:7" ht="15.75">
      <c r="A26" s="397"/>
      <c r="B26">
        <f t="shared" si="0"/>
        <v>11</v>
      </c>
      <c r="C26" s="573" t="s">
        <v>447</v>
      </c>
      <c r="D26" s="653">
        <v>2.17</v>
      </c>
      <c r="E26" s="649">
        <v>2.7273412821436655E-2</v>
      </c>
      <c r="F26" s="571">
        <v>2.7713212944752364E-2</v>
      </c>
      <c r="G26" s="572">
        <v>2.9021882320948128E-2</v>
      </c>
    </row>
    <row r="27" spans="1:7" ht="15.75">
      <c r="A27" s="397"/>
      <c r="B27">
        <f t="shared" si="0"/>
        <v>12</v>
      </c>
      <c r="C27" s="573" t="s">
        <v>448</v>
      </c>
      <c r="D27" s="653">
        <v>1.24</v>
      </c>
      <c r="E27" s="649">
        <v>2.3821721311475412E-2</v>
      </c>
      <c r="F27" s="571">
        <v>2.5011766287904271E-2</v>
      </c>
      <c r="G27" s="572">
        <v>2.6015320132967201E-2</v>
      </c>
    </row>
    <row r="28" spans="1:7" ht="15.75">
      <c r="A28" s="397"/>
      <c r="B28">
        <f t="shared" si="0"/>
        <v>13</v>
      </c>
      <c r="C28" s="728" t="s">
        <v>450</v>
      </c>
      <c r="D28" s="653">
        <v>3.48</v>
      </c>
      <c r="E28" s="649">
        <v>4.5465234773065764E-2</v>
      </c>
      <c r="F28" s="571">
        <v>4.6401512345587564E-2</v>
      </c>
      <c r="G28" s="572">
        <v>4.7090061245646402E-2</v>
      </c>
    </row>
    <row r="29" spans="1:7" ht="15.75">
      <c r="A29" s="397"/>
      <c r="B29">
        <f t="shared" si="0"/>
        <v>14</v>
      </c>
      <c r="C29" s="33" t="s">
        <v>605</v>
      </c>
      <c r="D29" s="653">
        <v>1.9</v>
      </c>
      <c r="E29" s="649">
        <v>3.1576498221744569E-2</v>
      </c>
      <c r="F29" s="571">
        <v>3.2430279640042851E-2</v>
      </c>
      <c r="G29" s="572">
        <v>3.3777944582442376E-2</v>
      </c>
    </row>
    <row r="30" spans="1:7" ht="15.75">
      <c r="A30" s="267"/>
      <c r="B30">
        <f t="shared" si="0"/>
        <v>15</v>
      </c>
      <c r="C30" s="511" t="s">
        <v>558</v>
      </c>
      <c r="D30" s="653">
        <v>1.44</v>
      </c>
      <c r="E30" s="649">
        <v>4.9274006820800006E-2</v>
      </c>
      <c r="F30" s="571">
        <v>4.7337105204524783E-2</v>
      </c>
      <c r="G30" s="572">
        <v>4.6100899074247005E-2</v>
      </c>
    </row>
    <row r="31" spans="1:7" ht="15.75">
      <c r="A31" s="408"/>
      <c r="B31">
        <f t="shared" si="0"/>
        <v>16</v>
      </c>
      <c r="C31" s="511" t="s">
        <v>543</v>
      </c>
      <c r="D31" s="653">
        <v>1.24</v>
      </c>
      <c r="E31" s="649">
        <v>3.7465631326102061E-2</v>
      </c>
      <c r="F31" s="571">
        <v>3.7335403061770675E-2</v>
      </c>
      <c r="G31" s="572">
        <v>3.867533511692705E-2</v>
      </c>
    </row>
    <row r="32" spans="1:7" ht="15.75">
      <c r="A32" s="397"/>
      <c r="B32">
        <f t="shared" si="0"/>
        <v>17</v>
      </c>
      <c r="C32" s="573" t="s">
        <v>453</v>
      </c>
      <c r="D32" s="653">
        <v>2.2000000000000002</v>
      </c>
      <c r="E32" s="649">
        <v>2.5975150439412967E-2</v>
      </c>
      <c r="F32" s="571">
        <v>2.6625894085420695E-2</v>
      </c>
      <c r="G32" s="572">
        <v>2.7445204886078149E-2</v>
      </c>
    </row>
    <row r="33" spans="1:7" ht="15.75">
      <c r="A33" s="397"/>
      <c r="B33">
        <f t="shared" si="0"/>
        <v>18</v>
      </c>
      <c r="C33" s="573" t="s">
        <v>480</v>
      </c>
      <c r="D33" s="653">
        <v>1.23</v>
      </c>
      <c r="E33" s="649">
        <v>1.9089004423061998E-2</v>
      </c>
      <c r="F33" s="571">
        <v>1.9246483648312683E-2</v>
      </c>
      <c r="G33" s="572">
        <v>1.9868146936343405E-2</v>
      </c>
    </row>
    <row r="34" spans="1:7" ht="15.75">
      <c r="A34" s="397"/>
      <c r="B34">
        <f t="shared" si="0"/>
        <v>19</v>
      </c>
      <c r="C34" s="573" t="s">
        <v>456</v>
      </c>
      <c r="D34" s="653">
        <v>2.1</v>
      </c>
      <c r="E34" s="649">
        <v>3.471686468137633E-2</v>
      </c>
      <c r="F34" s="571">
        <v>3.572414158101065E-2</v>
      </c>
      <c r="G34" s="572">
        <v>3.6364440964061731E-2</v>
      </c>
    </row>
    <row r="35" spans="1:7" ht="15.75">
      <c r="A35" s="397"/>
      <c r="B35">
        <f t="shared" si="0"/>
        <v>20</v>
      </c>
      <c r="C35" s="573" t="s">
        <v>457</v>
      </c>
      <c r="D35" s="653">
        <v>1.21</v>
      </c>
      <c r="E35" s="649">
        <v>3.4944502738763365E-2</v>
      </c>
      <c r="F35" s="571">
        <v>3.4602405963433933E-2</v>
      </c>
      <c r="G35" s="572">
        <v>3.6160480811535521E-2</v>
      </c>
    </row>
    <row r="36" spans="1:7" ht="15.75">
      <c r="A36" s="397"/>
      <c r="B36">
        <f t="shared" si="0"/>
        <v>21</v>
      </c>
      <c r="C36" s="573" t="s">
        <v>477</v>
      </c>
      <c r="D36" s="653">
        <v>1.28</v>
      </c>
      <c r="E36" s="649">
        <v>3.3084909318054544E-2</v>
      </c>
      <c r="F36" s="571">
        <v>3.3638228445034932E-2</v>
      </c>
      <c r="G36" s="572">
        <v>3.404484196263196E-2</v>
      </c>
    </row>
    <row r="37" spans="1:7" ht="15.75">
      <c r="A37" s="397"/>
      <c r="B37">
        <f t="shared" si="0"/>
        <v>22</v>
      </c>
      <c r="C37" s="573" t="s">
        <v>459</v>
      </c>
      <c r="D37" s="653">
        <v>1.96</v>
      </c>
      <c r="E37" s="649">
        <v>2.9333852163371595E-2</v>
      </c>
      <c r="F37" s="571">
        <v>2.9835549293773588E-2</v>
      </c>
      <c r="G37" s="572">
        <v>3.1075760378405516E-2</v>
      </c>
    </row>
    <row r="38" spans="1:7" ht="15.75">
      <c r="A38" s="397"/>
      <c r="B38">
        <f t="shared" si="0"/>
        <v>23</v>
      </c>
      <c r="C38" s="573" t="s">
        <v>460</v>
      </c>
      <c r="D38" s="653">
        <v>2.62</v>
      </c>
      <c r="E38" s="649">
        <v>3.0644708524375407E-2</v>
      </c>
      <c r="F38" s="571">
        <v>3.1641577945900695E-2</v>
      </c>
      <c r="G38" s="572">
        <v>3.3055024419784813E-2</v>
      </c>
    </row>
    <row r="39" spans="1:7" ht="15.75">
      <c r="A39" s="397"/>
      <c r="B39">
        <f t="shared" si="0"/>
        <v>24</v>
      </c>
      <c r="C39" s="573" t="s">
        <v>462</v>
      </c>
      <c r="D39" s="653">
        <v>0.97</v>
      </c>
      <c r="E39" s="649">
        <v>2.5992586306998345E-2</v>
      </c>
      <c r="F39" s="571">
        <v>2.657008506688174E-2</v>
      </c>
      <c r="G39" s="572">
        <v>2.7970907692800605E-2</v>
      </c>
    </row>
    <row r="40" spans="1:7" ht="15.75">
      <c r="A40" s="397"/>
      <c r="B40">
        <f t="shared" si="0"/>
        <v>25</v>
      </c>
      <c r="C40" s="573" t="s">
        <v>464</v>
      </c>
      <c r="D40" s="653">
        <v>1.36</v>
      </c>
      <c r="E40" s="649">
        <v>2.9753874202370096E-2</v>
      </c>
      <c r="F40" s="571">
        <v>3.0348787908090775E-2</v>
      </c>
      <c r="G40" s="572">
        <v>3.1134937138714541E-2</v>
      </c>
    </row>
    <row r="41" spans="1:7" ht="15.75">
      <c r="A41" s="397"/>
      <c r="B41">
        <f t="shared" si="0"/>
        <v>26</v>
      </c>
      <c r="C41" s="573" t="s">
        <v>513</v>
      </c>
      <c r="D41" s="653">
        <v>1.58</v>
      </c>
      <c r="E41" s="649">
        <v>4.0826521735385563E-2</v>
      </c>
      <c r="F41" s="571">
        <v>4.2464747092866996E-2</v>
      </c>
      <c r="G41" s="572">
        <v>4.4447014439028369E-2</v>
      </c>
    </row>
    <row r="42" spans="1:7" ht="15.75">
      <c r="A42" s="397"/>
      <c r="B42">
        <f t="shared" si="0"/>
        <v>27</v>
      </c>
      <c r="C42" s="573" t="s">
        <v>466</v>
      </c>
      <c r="D42" s="653">
        <v>2.4500000000000002</v>
      </c>
      <c r="E42" s="649">
        <v>3.7006082088049307E-2</v>
      </c>
      <c r="F42" s="571">
        <v>3.6429240537071111E-2</v>
      </c>
      <c r="G42" s="572">
        <v>3.5267303770642584E-2</v>
      </c>
    </row>
    <row r="43" spans="1:7" ht="15.75">
      <c r="A43" s="397"/>
      <c r="B43">
        <f t="shared" si="0"/>
        <v>28</v>
      </c>
      <c r="C43" s="573" t="s">
        <v>504</v>
      </c>
      <c r="D43" s="653">
        <v>2.3199999999999998</v>
      </c>
      <c r="E43" s="649">
        <v>4.6400309335395566E-2</v>
      </c>
      <c r="F43" s="571">
        <v>4.6650148462756953E-2</v>
      </c>
      <c r="G43" s="572">
        <v>4.6718046075896705E-2</v>
      </c>
    </row>
    <row r="44" spans="1:7" ht="15.75">
      <c r="A44" s="397"/>
      <c r="B44">
        <f t="shared" si="0"/>
        <v>29</v>
      </c>
      <c r="C44" s="573" t="s">
        <v>500</v>
      </c>
      <c r="D44" s="653">
        <v>2.08</v>
      </c>
      <c r="E44" s="649">
        <v>3.4004337732826177E-2</v>
      </c>
      <c r="F44" s="571">
        <v>3.4687414879640985E-2</v>
      </c>
      <c r="G44" s="572">
        <v>3.5220343511234979E-2</v>
      </c>
    </row>
    <row r="45" spans="1:7" ht="16.5" thickBot="1">
      <c r="A45" s="387"/>
      <c r="B45">
        <f t="shared" si="0"/>
        <v>30</v>
      </c>
      <c r="C45" s="541" t="s">
        <v>468</v>
      </c>
      <c r="D45" s="655">
        <v>1.44</v>
      </c>
      <c r="E45" s="651">
        <v>3.1519502692290854E-2</v>
      </c>
      <c r="F45" s="631">
        <v>3.2701672932805133E-2</v>
      </c>
      <c r="G45" s="640">
        <v>3.4110155272269307E-2</v>
      </c>
    </row>
    <row r="46" spans="1:7" ht="15.75">
      <c r="C46" s="275" t="s">
        <v>1</v>
      </c>
      <c r="D46" s="634"/>
      <c r="E46" s="635">
        <f>AVERAGE(E16:E45)</f>
        <v>3.3503649129528544E-2</v>
      </c>
      <c r="F46" s="636">
        <f>AVERAGE(F16:F45)</f>
        <v>3.4115139577651679E-2</v>
      </c>
      <c r="G46" s="637">
        <f>AVERAGE(G16:G45)</f>
        <v>3.4980196544434211E-2</v>
      </c>
    </row>
    <row r="47" spans="1:7" ht="16.5" thickBot="1">
      <c r="C47" s="276" t="s">
        <v>29</v>
      </c>
      <c r="D47" s="484"/>
      <c r="E47" s="546">
        <f>MEDIAN(E16:E45)</f>
        <v>3.2480345182623202E-2</v>
      </c>
      <c r="F47" s="547">
        <f>MEDIAN(F16:F45)</f>
        <v>3.3169950688920036E-2</v>
      </c>
      <c r="G47" s="548">
        <f>MEDIAN(G16:G45)</f>
        <v>3.407749861745063E-2</v>
      </c>
    </row>
    <row r="48" spans="1:7" ht="15.75">
      <c r="C48" s="262" t="s">
        <v>606</v>
      </c>
      <c r="D48" s="222"/>
      <c r="E48" s="222"/>
      <c r="F48" s="222"/>
      <c r="G48" s="222"/>
    </row>
    <row r="50" spans="1:7" ht="15.75">
      <c r="C50" s="48" t="s">
        <v>177</v>
      </c>
      <c r="D50" s="48"/>
      <c r="E50" s="48"/>
      <c r="F50" s="48"/>
      <c r="G50" s="48"/>
    </row>
    <row r="51" spans="1:7" ht="16.5" thickBot="1">
      <c r="C51" s="48" t="s">
        <v>578</v>
      </c>
      <c r="D51" s="48"/>
      <c r="E51" s="48"/>
      <c r="F51" s="48"/>
      <c r="G51" s="48"/>
    </row>
    <row r="52" spans="1:7" ht="15.75">
      <c r="C52" s="44"/>
      <c r="D52" s="228"/>
      <c r="E52" s="224" t="s">
        <v>313</v>
      </c>
      <c r="F52" s="226" t="s">
        <v>313</v>
      </c>
      <c r="G52" s="224" t="s">
        <v>313</v>
      </c>
    </row>
    <row r="53" spans="1:7" ht="15.75">
      <c r="C53" s="44"/>
      <c r="D53" s="229" t="s">
        <v>314</v>
      </c>
      <c r="E53" s="225" t="s">
        <v>315</v>
      </c>
      <c r="F53" s="227" t="s">
        <v>315</v>
      </c>
      <c r="G53" s="225" t="s">
        <v>315</v>
      </c>
    </row>
    <row r="54" spans="1:7" ht="16.5" thickBot="1">
      <c r="C54" s="223" t="s">
        <v>51</v>
      </c>
      <c r="D54" s="229" t="s">
        <v>313</v>
      </c>
      <c r="E54" s="225" t="s">
        <v>316</v>
      </c>
      <c r="F54" s="227" t="s">
        <v>317</v>
      </c>
      <c r="G54" s="225" t="s">
        <v>318</v>
      </c>
    </row>
    <row r="55" spans="1:7" ht="15.75">
      <c r="A55" s="397"/>
      <c r="B55">
        <v>1</v>
      </c>
      <c r="C55" s="266" t="s">
        <v>435</v>
      </c>
      <c r="D55" s="652">
        <v>1.26</v>
      </c>
      <c r="E55" s="648">
        <v>3.1443401876622076E-2</v>
      </c>
      <c r="F55" s="626">
        <v>3.2106182563568259E-2</v>
      </c>
      <c r="G55" s="638">
        <v>3.2909247092145891E-2</v>
      </c>
    </row>
    <row r="56" spans="1:7" ht="15.75">
      <c r="A56" s="407"/>
      <c r="B56">
        <f t="shared" ref="B56:B72" si="1">B55+1</f>
        <v>2</v>
      </c>
      <c r="C56" s="573" t="s">
        <v>436</v>
      </c>
      <c r="D56" s="653">
        <v>1.76</v>
      </c>
      <c r="E56" s="649">
        <v>3.1875781047191853E-2</v>
      </c>
      <c r="F56" s="571">
        <v>3.2311166322952563E-2</v>
      </c>
      <c r="G56" s="572">
        <v>3.3669067500741293E-2</v>
      </c>
    </row>
    <row r="57" spans="1:7" ht="15.75">
      <c r="A57" s="397"/>
      <c r="B57">
        <f t="shared" si="1"/>
        <v>3</v>
      </c>
      <c r="C57" s="646" t="s">
        <v>440</v>
      </c>
      <c r="D57" s="653">
        <v>1.43</v>
      </c>
      <c r="E57" s="649">
        <v>3.4582829504232158E-2</v>
      </c>
      <c r="F57" s="571">
        <v>3.580778979408434E-2</v>
      </c>
      <c r="G57" s="572">
        <v>3.552893109540637E-2</v>
      </c>
    </row>
    <row r="58" spans="1:7" ht="15.75">
      <c r="A58" s="540"/>
      <c r="B58">
        <f>B59+1</f>
        <v>6</v>
      </c>
      <c r="C58" s="573" t="s">
        <v>562</v>
      </c>
      <c r="D58" s="654">
        <v>1.07</v>
      </c>
      <c r="E58" s="650">
        <v>3.8270780676236349E-2</v>
      </c>
      <c r="F58" s="569">
        <v>3.8990695678227577E-2</v>
      </c>
      <c r="G58" s="570">
        <v>4.1848913688245157E-2</v>
      </c>
    </row>
    <row r="59" spans="1:7" ht="15.75">
      <c r="B59">
        <f>B61+1</f>
        <v>5</v>
      </c>
      <c r="C59" s="643" t="s">
        <v>591</v>
      </c>
      <c r="D59" s="653">
        <v>1.3</v>
      </c>
      <c r="E59" s="649">
        <v>1.7862868135391379E-2</v>
      </c>
      <c r="F59" s="571">
        <v>1.8727790760956559E-2</v>
      </c>
      <c r="G59" s="572">
        <v>1.9528576817409479E-2</v>
      </c>
    </row>
    <row r="60" spans="1:7" ht="15.75">
      <c r="B60">
        <f>B58+1</f>
        <v>7</v>
      </c>
      <c r="C60" s="573" t="s">
        <v>443</v>
      </c>
      <c r="D60" s="653">
        <v>1.33</v>
      </c>
      <c r="E60" s="649">
        <v>2.9012062910367994E-2</v>
      </c>
      <c r="F60" s="571">
        <v>2.9803847360479647E-2</v>
      </c>
      <c r="G60" s="572">
        <v>3.0944105432280371E-2</v>
      </c>
    </row>
    <row r="61" spans="1:7" ht="15.75">
      <c r="A61" s="540"/>
      <c r="B61">
        <f>B57+1</f>
        <v>4</v>
      </c>
      <c r="C61" s="573" t="s">
        <v>445</v>
      </c>
      <c r="D61" s="653">
        <v>2.76</v>
      </c>
      <c r="E61" s="649">
        <v>3.4485630987088706E-2</v>
      </c>
      <c r="F61" s="571">
        <v>3.5625263532293623E-2</v>
      </c>
      <c r="G61" s="572">
        <v>3.6657118697344115E-2</v>
      </c>
    </row>
    <row r="62" spans="1:7" ht="15.75">
      <c r="B62">
        <f>B60+1</f>
        <v>8</v>
      </c>
      <c r="C62" s="573" t="s">
        <v>501</v>
      </c>
      <c r="D62" s="653">
        <v>3.3</v>
      </c>
      <c r="E62" s="649">
        <v>3.1222305972290979E-2</v>
      </c>
      <c r="F62" s="571">
        <v>3.2271489063007634E-2</v>
      </c>
      <c r="G62" s="572">
        <v>3.3446021274822692E-2</v>
      </c>
    </row>
    <row r="63" spans="1:7" ht="15.75">
      <c r="A63" s="397"/>
      <c r="B63">
        <f t="shared" si="1"/>
        <v>9</v>
      </c>
      <c r="C63" s="647" t="s">
        <v>605</v>
      </c>
      <c r="D63" s="653">
        <v>1.9</v>
      </c>
      <c r="E63" s="649">
        <v>3.1576498221744569E-2</v>
      </c>
      <c r="F63" s="571">
        <v>3.2430279640042851E-2</v>
      </c>
      <c r="G63" s="572">
        <v>3.3777944582442376E-2</v>
      </c>
    </row>
    <row r="64" spans="1:7" ht="15.75">
      <c r="A64" s="397"/>
      <c r="B64">
        <f t="shared" si="1"/>
        <v>10</v>
      </c>
      <c r="C64" s="573" t="s">
        <v>480</v>
      </c>
      <c r="D64" s="653">
        <v>1.23</v>
      </c>
      <c r="E64" s="649">
        <v>1.9089004423061998E-2</v>
      </c>
      <c r="F64" s="571">
        <v>1.9246483648312683E-2</v>
      </c>
      <c r="G64" s="572">
        <v>1.9868146936343405E-2</v>
      </c>
    </row>
    <row r="65" spans="1:7" ht="15.75">
      <c r="A65" s="540"/>
      <c r="B65">
        <f t="shared" si="1"/>
        <v>11</v>
      </c>
      <c r="C65" s="573" t="s">
        <v>456</v>
      </c>
      <c r="D65" s="653">
        <v>2.1</v>
      </c>
      <c r="E65" s="649">
        <v>3.471686468137633E-2</v>
      </c>
      <c r="F65" s="571">
        <v>3.572414158101065E-2</v>
      </c>
      <c r="G65" s="572">
        <v>3.6364440964061731E-2</v>
      </c>
    </row>
    <row r="66" spans="1:7" ht="15.75">
      <c r="B66">
        <f t="shared" si="1"/>
        <v>12</v>
      </c>
      <c r="C66" s="573" t="s">
        <v>459</v>
      </c>
      <c r="D66" s="653">
        <v>1.96</v>
      </c>
      <c r="E66" s="649">
        <v>2.9333852163371595E-2</v>
      </c>
      <c r="F66" s="571">
        <v>2.9835549293773588E-2</v>
      </c>
      <c r="G66" s="572">
        <v>3.1075760378405516E-2</v>
      </c>
    </row>
    <row r="67" spans="1:7" ht="15.75">
      <c r="B67">
        <f t="shared" si="1"/>
        <v>13</v>
      </c>
      <c r="C67" s="573" t="s">
        <v>572</v>
      </c>
      <c r="D67" s="654">
        <v>1.72</v>
      </c>
      <c r="E67" s="650">
        <v>3.9114911422918612E-2</v>
      </c>
      <c r="F67" s="569">
        <v>3.8870056497175148E-2</v>
      </c>
      <c r="G67" s="570">
        <v>3.9803809389122077E-2</v>
      </c>
    </row>
    <row r="68" spans="1:7" ht="15.75">
      <c r="B68">
        <f t="shared" si="1"/>
        <v>14</v>
      </c>
      <c r="C68" s="573" t="s">
        <v>466</v>
      </c>
      <c r="D68" s="653">
        <v>2.4500000000000002</v>
      </c>
      <c r="E68" s="649">
        <v>3.7006082088049307E-2</v>
      </c>
      <c r="F68" s="571">
        <v>3.6429240537071111E-2</v>
      </c>
      <c r="G68" s="572">
        <v>3.5267303770642584E-2</v>
      </c>
    </row>
    <row r="69" spans="1:7" ht="15.75">
      <c r="B69">
        <f t="shared" si="1"/>
        <v>15</v>
      </c>
      <c r="C69" s="573" t="s">
        <v>571</v>
      </c>
      <c r="D69" s="654">
        <v>3.29</v>
      </c>
      <c r="E69" s="650">
        <v>2.9186244910149543E-2</v>
      </c>
      <c r="F69" s="569">
        <v>3.0021383011405302E-2</v>
      </c>
      <c r="G69" s="570">
        <v>3.0986465266851455E-2</v>
      </c>
    </row>
    <row r="70" spans="1:7" ht="15.75">
      <c r="B70">
        <f t="shared" si="1"/>
        <v>16</v>
      </c>
      <c r="C70" s="573" t="s">
        <v>570</v>
      </c>
      <c r="D70" s="654">
        <v>1.68</v>
      </c>
      <c r="E70" s="650">
        <v>2.8109784324333368E-2</v>
      </c>
      <c r="F70" s="569">
        <v>2.9115220790424327E-2</v>
      </c>
      <c r="G70" s="570">
        <v>3.1109862875872283E-2</v>
      </c>
    </row>
    <row r="71" spans="1:7" ht="15.75">
      <c r="B71">
        <f t="shared" si="1"/>
        <v>17</v>
      </c>
      <c r="C71" s="573" t="s">
        <v>500</v>
      </c>
      <c r="D71" s="653">
        <v>2.08</v>
      </c>
      <c r="E71" s="649">
        <v>3.4004337732826177E-2</v>
      </c>
      <c r="F71" s="571">
        <v>3.4687414879640985E-2</v>
      </c>
      <c r="G71" s="572">
        <v>3.5220343511234979E-2</v>
      </c>
    </row>
    <row r="72" spans="1:7" ht="16.5" thickBot="1">
      <c r="B72">
        <f t="shared" si="1"/>
        <v>18</v>
      </c>
      <c r="C72" s="541" t="s">
        <v>468</v>
      </c>
      <c r="D72" s="655">
        <v>1.44</v>
      </c>
      <c r="E72" s="651">
        <v>3.1519502692290854E-2</v>
      </c>
      <c r="F72" s="631">
        <v>3.2701672932805133E-2</v>
      </c>
      <c r="G72" s="640">
        <v>3.4110155272269307E-2</v>
      </c>
    </row>
    <row r="73" spans="1:7" ht="15.75">
      <c r="C73" s="633" t="s">
        <v>1</v>
      </c>
      <c r="D73" s="634"/>
      <c r="E73" s="635">
        <f>AVERAGE(E55:E72)</f>
        <v>3.1245152431641318E-2</v>
      </c>
      <c r="F73" s="636">
        <f>AVERAGE(F55:F72)</f>
        <v>3.1928092660401773E-2</v>
      </c>
      <c r="G73" s="637">
        <f>AVERAGE(G55:G72)</f>
        <v>3.2895345252535617E-2</v>
      </c>
    </row>
    <row r="74" spans="1:7" ht="16.5" thickBot="1">
      <c r="C74" s="276" t="s">
        <v>29</v>
      </c>
      <c r="D74" s="484"/>
      <c r="E74" s="546">
        <f>MEDIAN(E55:E72)</f>
        <v>3.1548000457017708E-2</v>
      </c>
      <c r="F74" s="547">
        <f>MEDIAN(F55:F72)</f>
        <v>3.2370722981497707E-2</v>
      </c>
      <c r="G74" s="548">
        <f>MEDIAN(G55:G72)</f>
        <v>3.3723506041591834E-2</v>
      </c>
    </row>
    <row r="75" spans="1:7" ht="15.75">
      <c r="C75" s="262" t="s">
        <v>606</v>
      </c>
      <c r="D75" s="222"/>
      <c r="E75" s="222"/>
      <c r="F75" s="222"/>
      <c r="G75" s="222"/>
    </row>
    <row r="77" spans="1:7" ht="15.75">
      <c r="C77" s="48" t="s">
        <v>178</v>
      </c>
      <c r="D77" s="48"/>
      <c r="E77" s="48"/>
      <c r="F77" s="48"/>
      <c r="G77" s="48"/>
    </row>
    <row r="78" spans="1:7" ht="16.5" thickBot="1">
      <c r="C78" s="48" t="s">
        <v>604</v>
      </c>
      <c r="D78" s="48"/>
      <c r="E78" s="48"/>
      <c r="F78" s="48"/>
      <c r="G78" s="48"/>
    </row>
    <row r="79" spans="1:7" ht="15.75">
      <c r="C79" s="44"/>
      <c r="D79" s="228"/>
      <c r="E79" s="224" t="s">
        <v>313</v>
      </c>
      <c r="F79" s="226" t="s">
        <v>313</v>
      </c>
      <c r="G79" s="224" t="s">
        <v>313</v>
      </c>
    </row>
    <row r="80" spans="1:7" ht="15.75">
      <c r="C80" s="44"/>
      <c r="D80" s="229" t="s">
        <v>314</v>
      </c>
      <c r="E80" s="225" t="s">
        <v>315</v>
      </c>
      <c r="F80" s="227" t="s">
        <v>315</v>
      </c>
      <c r="G80" s="225" t="s">
        <v>315</v>
      </c>
    </row>
    <row r="81" spans="3:7" ht="16.5" thickBot="1">
      <c r="C81" s="223" t="s">
        <v>51</v>
      </c>
      <c r="D81" s="229" t="s">
        <v>313</v>
      </c>
      <c r="E81" s="225" t="s">
        <v>316</v>
      </c>
      <c r="F81" s="227" t="s">
        <v>317</v>
      </c>
      <c r="G81" s="225" t="s">
        <v>318</v>
      </c>
    </row>
    <row r="82" spans="3:7" ht="15.75">
      <c r="C82" s="642" t="s">
        <v>588</v>
      </c>
      <c r="D82" s="652">
        <v>1.8</v>
      </c>
      <c r="E82" s="648">
        <v>2.212380316370385E-2</v>
      </c>
      <c r="F82" s="626">
        <v>2.275539773485467E-2</v>
      </c>
      <c r="G82" s="638">
        <v>2.3665060510245004E-2</v>
      </c>
    </row>
    <row r="83" spans="3:7" ht="15.75">
      <c r="C83" s="643" t="s">
        <v>591</v>
      </c>
      <c r="D83" s="653">
        <v>1.3</v>
      </c>
      <c r="E83" s="649">
        <v>1.7862868135391379E-2</v>
      </c>
      <c r="F83" s="571">
        <v>1.8727790760956559E-2</v>
      </c>
      <c r="G83" s="572">
        <v>1.9528576817409479E-2</v>
      </c>
    </row>
    <row r="84" spans="3:7" ht="15.75">
      <c r="C84" s="643" t="s">
        <v>593</v>
      </c>
      <c r="D84" s="653">
        <v>1.02</v>
      </c>
      <c r="E84" s="649">
        <v>2.5085051440750916E-2</v>
      </c>
      <c r="F84" s="571">
        <v>2.5900376655804313E-2</v>
      </c>
      <c r="G84" s="572">
        <v>2.7736569064963405E-2</v>
      </c>
    </row>
    <row r="85" spans="3:7" ht="15.75">
      <c r="C85" s="643" t="s">
        <v>595</v>
      </c>
      <c r="D85" s="653">
        <v>0.7</v>
      </c>
      <c r="E85" s="649">
        <v>2.8429089727622245E-2</v>
      </c>
      <c r="F85" s="571">
        <v>2.9549164180784609E-2</v>
      </c>
      <c r="G85" s="572">
        <v>3.0259729343531973E-2</v>
      </c>
    </row>
    <row r="86" spans="3:7" ht="15.75">
      <c r="C86" s="643" t="s">
        <v>597</v>
      </c>
      <c r="D86" s="653">
        <v>1.88</v>
      </c>
      <c r="E86" s="649">
        <v>3.1369931586851328E-2</v>
      </c>
      <c r="F86" s="571">
        <v>3.1649239632629403E-2</v>
      </c>
      <c r="G86" s="572">
        <v>3.1837366003639109E-2</v>
      </c>
    </row>
    <row r="87" spans="3:7" ht="15.75">
      <c r="C87" s="643" t="s">
        <v>599</v>
      </c>
      <c r="D87" s="653">
        <v>1.0900000000000001</v>
      </c>
      <c r="E87" s="649">
        <v>3.0060396576608035E-2</v>
      </c>
      <c r="F87" s="571">
        <v>3.1060030395136766E-2</v>
      </c>
      <c r="G87" s="572">
        <v>3.2887072631485416E-2</v>
      </c>
    </row>
    <row r="88" spans="3:7" ht="15.75">
      <c r="C88" s="643" t="s">
        <v>600</v>
      </c>
      <c r="D88" s="653">
        <v>1.98</v>
      </c>
      <c r="E88" s="649">
        <v>2.4449575836904047E-2</v>
      </c>
      <c r="F88" s="571">
        <v>2.4048875087551661E-2</v>
      </c>
      <c r="G88" s="572">
        <v>2.5515628322347425E-2</v>
      </c>
    </row>
    <row r="89" spans="3:7" ht="16.5" thickBot="1">
      <c r="C89" s="644" t="s">
        <v>602</v>
      </c>
      <c r="D89" s="655">
        <v>2.1</v>
      </c>
      <c r="E89" s="645">
        <v>3.0228730729184163E-2</v>
      </c>
      <c r="F89" s="656">
        <v>3.1312386616854031E-2</v>
      </c>
      <c r="G89" s="657">
        <v>3.2186209997138997E-2</v>
      </c>
    </row>
    <row r="90" spans="3:7" ht="15.75">
      <c r="C90" s="633" t="s">
        <v>1</v>
      </c>
      <c r="D90" s="641"/>
      <c r="E90" s="485">
        <f>AVERAGE(E82:E89)</f>
        <v>2.6201180899626995E-2</v>
      </c>
      <c r="F90" s="369">
        <f t="shared" ref="F90:G90" si="2">AVERAGE(F82:F89)</f>
        <v>2.6875407633071502E-2</v>
      </c>
      <c r="G90" s="370">
        <f t="shared" si="2"/>
        <v>2.7952026586345095E-2</v>
      </c>
    </row>
    <row r="91" spans="3:7" ht="16.5" thickBot="1">
      <c r="C91" s="276" t="s">
        <v>29</v>
      </c>
      <c r="D91" s="484"/>
      <c r="E91" s="546">
        <f>MEDIAN(E82:E89)</f>
        <v>2.6757070584186582E-2</v>
      </c>
      <c r="F91" s="547">
        <f t="shared" ref="F91:G91" si="3">MEDIAN(F82:F89)</f>
        <v>2.7724770418294461E-2</v>
      </c>
      <c r="G91" s="548">
        <f t="shared" si="3"/>
        <v>2.8998149204247689E-2</v>
      </c>
    </row>
    <row r="92" spans="3:7" ht="15.75">
      <c r="C92" s="262" t="s">
        <v>606</v>
      </c>
    </row>
  </sheetData>
  <phoneticPr fontId="0" type="noConversion"/>
  <pageMargins left="2.2599999999999998" right="0.48" top="0.31" bottom="0.48" header="0.34" footer="0.5"/>
  <pageSetup scale="5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V422"/>
  <sheetViews>
    <sheetView zoomScale="75" zoomScaleNormal="75" workbookViewId="0">
      <selection activeCell="O36" sqref="O36"/>
    </sheetView>
  </sheetViews>
  <sheetFormatPr defaultRowHeight="12.75"/>
  <cols>
    <col min="2" max="2" width="59" customWidth="1"/>
    <col min="3" max="8" width="12.7109375" customWidth="1"/>
  </cols>
  <sheetData>
    <row r="1" spans="1:22" ht="15.75">
      <c r="B1" s="57"/>
      <c r="C1" s="57"/>
      <c r="D1" s="57"/>
      <c r="E1" s="57"/>
      <c r="F1" s="57"/>
      <c r="H1" s="27" t="s">
        <v>576</v>
      </c>
      <c r="I1" s="44"/>
      <c r="J1" s="44"/>
      <c r="K1" s="44"/>
      <c r="L1" s="44"/>
      <c r="M1" s="44"/>
      <c r="N1" s="44"/>
      <c r="O1" s="44"/>
      <c r="P1" s="44"/>
      <c r="Q1" s="44"/>
      <c r="R1" s="44"/>
      <c r="S1" s="44"/>
      <c r="T1" s="44"/>
      <c r="U1" s="44"/>
      <c r="V1" s="44"/>
    </row>
    <row r="2" spans="1:22" ht="15.75">
      <c r="B2" s="57"/>
      <c r="C2" s="57"/>
      <c r="D2" s="57"/>
      <c r="E2" s="57"/>
      <c r="F2" s="57"/>
      <c r="H2" s="131" t="s">
        <v>542</v>
      </c>
      <c r="I2" s="44"/>
      <c r="J2" s="44"/>
      <c r="K2" s="44"/>
      <c r="L2" s="44"/>
      <c r="M2" s="44"/>
      <c r="N2" s="44"/>
      <c r="O2" s="44"/>
      <c r="P2" s="44"/>
      <c r="Q2" s="44"/>
      <c r="R2" s="44"/>
      <c r="S2" s="44"/>
      <c r="T2" s="44"/>
      <c r="U2" s="44"/>
      <c r="V2" s="44"/>
    </row>
    <row r="3" spans="1:22" ht="15.75">
      <c r="B3" s="57"/>
      <c r="C3" s="57"/>
      <c r="D3" s="57"/>
      <c r="E3" s="57"/>
      <c r="F3" s="57"/>
      <c r="H3" s="131" t="s">
        <v>184</v>
      </c>
      <c r="I3" s="44"/>
      <c r="J3" s="44"/>
      <c r="K3" s="44"/>
      <c r="L3" s="44"/>
      <c r="M3" s="44"/>
      <c r="N3" s="44"/>
      <c r="O3" s="44"/>
      <c r="P3" s="44"/>
      <c r="Q3" s="44"/>
      <c r="R3" s="44"/>
      <c r="S3" s="44"/>
      <c r="T3" s="44"/>
      <c r="U3" s="44"/>
      <c r="V3" s="44"/>
    </row>
    <row r="4" spans="1:22" ht="15.75">
      <c r="B4" s="57"/>
      <c r="C4" s="57"/>
      <c r="D4" s="57"/>
      <c r="E4" s="57"/>
      <c r="F4" s="57"/>
      <c r="H4" s="138" t="s">
        <v>217</v>
      </c>
      <c r="I4" s="44"/>
      <c r="J4" s="44"/>
      <c r="K4" s="44"/>
      <c r="L4" s="44"/>
      <c r="M4" s="44"/>
      <c r="N4" s="44"/>
      <c r="O4" s="44"/>
      <c r="P4" s="44"/>
      <c r="Q4" s="44"/>
      <c r="R4" s="44"/>
      <c r="S4" s="44"/>
      <c r="T4" s="44"/>
      <c r="U4" s="44"/>
      <c r="V4" s="44"/>
    </row>
    <row r="5" spans="1:22" ht="15">
      <c r="B5" s="57"/>
      <c r="C5" s="57"/>
      <c r="D5" s="57"/>
      <c r="E5" s="57"/>
      <c r="F5" s="57"/>
      <c r="G5" s="57"/>
      <c r="H5" s="58"/>
      <c r="I5" s="44"/>
      <c r="J5" s="44"/>
      <c r="K5" s="44"/>
      <c r="L5" s="44"/>
      <c r="M5" s="44"/>
      <c r="N5" s="44"/>
      <c r="O5" s="44"/>
      <c r="P5" s="44"/>
      <c r="Q5" s="44"/>
      <c r="R5" s="44"/>
      <c r="S5" s="44"/>
      <c r="T5" s="44"/>
      <c r="U5" s="44"/>
      <c r="V5" s="44"/>
    </row>
    <row r="6" spans="1:22" ht="15.75">
      <c r="B6" s="15" t="s">
        <v>542</v>
      </c>
      <c r="C6" s="59"/>
      <c r="D6" s="59"/>
      <c r="E6" s="59"/>
      <c r="F6" s="59"/>
      <c r="G6" s="59"/>
      <c r="H6" s="59"/>
      <c r="I6" s="44"/>
      <c r="J6" s="44"/>
      <c r="K6" s="44"/>
      <c r="L6" s="44"/>
      <c r="M6" s="44"/>
      <c r="N6" s="44"/>
      <c r="O6" s="44"/>
      <c r="P6" s="44"/>
      <c r="Q6" s="44"/>
      <c r="R6" s="44"/>
      <c r="S6" s="44"/>
      <c r="T6" s="44"/>
      <c r="U6" s="44"/>
      <c r="V6" s="44"/>
    </row>
    <row r="7" spans="1:22" ht="15">
      <c r="B7" s="59"/>
      <c r="C7" s="59"/>
      <c r="D7" s="59"/>
      <c r="E7" s="59"/>
      <c r="F7" s="59"/>
      <c r="G7" s="59"/>
      <c r="H7" s="59"/>
      <c r="I7" s="44"/>
      <c r="J7" s="44"/>
      <c r="K7" s="44"/>
      <c r="L7" s="44"/>
      <c r="M7" s="44"/>
      <c r="N7" s="44"/>
      <c r="O7" s="44"/>
      <c r="P7" s="44"/>
      <c r="Q7" s="44"/>
      <c r="R7" s="44"/>
      <c r="S7" s="44"/>
      <c r="T7" s="44"/>
      <c r="U7" s="44"/>
      <c r="V7" s="44"/>
    </row>
    <row r="8" spans="1:22" ht="15.75">
      <c r="B8" s="5" t="s">
        <v>577</v>
      </c>
      <c r="C8" s="5"/>
      <c r="D8" s="5"/>
      <c r="E8" s="5"/>
      <c r="F8" s="6"/>
      <c r="G8" s="6"/>
      <c r="H8" s="59"/>
      <c r="I8" s="44"/>
      <c r="J8" s="44"/>
      <c r="K8" s="44"/>
      <c r="L8" s="44"/>
      <c r="M8" s="44"/>
      <c r="N8" s="44"/>
      <c r="O8" s="44"/>
      <c r="P8" s="44"/>
      <c r="Q8" s="44"/>
      <c r="R8" s="44"/>
      <c r="S8" s="44"/>
      <c r="T8" s="44"/>
      <c r="U8" s="44"/>
      <c r="V8" s="44"/>
    </row>
    <row r="9" spans="1:22" ht="15.75">
      <c r="B9" s="48" t="s">
        <v>24</v>
      </c>
      <c r="C9" s="59"/>
      <c r="D9" s="59"/>
      <c r="E9" s="59"/>
      <c r="F9" s="59"/>
      <c r="G9" s="59"/>
      <c r="H9" s="59"/>
      <c r="I9" s="44"/>
      <c r="J9" s="44"/>
      <c r="K9" s="44"/>
      <c r="L9" s="44"/>
      <c r="M9" s="44"/>
      <c r="N9" s="44"/>
      <c r="O9" s="44"/>
      <c r="P9" s="44"/>
      <c r="Q9" s="44"/>
      <c r="R9" s="44"/>
      <c r="S9" s="44"/>
      <c r="T9" s="44"/>
      <c r="U9" s="44"/>
      <c r="V9" s="44"/>
    </row>
    <row r="10" spans="1:22" ht="15.75">
      <c r="B10" s="60" t="s">
        <v>227</v>
      </c>
      <c r="C10" s="59"/>
      <c r="D10" s="59"/>
      <c r="E10" s="52"/>
      <c r="F10" s="52"/>
      <c r="G10" s="52"/>
      <c r="H10" s="52"/>
      <c r="I10" s="44"/>
      <c r="J10" s="44"/>
      <c r="K10" s="44"/>
      <c r="L10" s="44"/>
      <c r="M10" s="44"/>
      <c r="N10" s="44"/>
      <c r="O10" s="44"/>
      <c r="P10" s="44"/>
      <c r="Q10" s="44"/>
      <c r="R10" s="44"/>
      <c r="S10" s="44"/>
      <c r="T10" s="44"/>
      <c r="U10" s="44"/>
      <c r="V10" s="44"/>
    </row>
    <row r="11" spans="1:22" ht="15.75">
      <c r="B11" s="60"/>
      <c r="C11" s="59"/>
      <c r="D11" s="59"/>
      <c r="E11" s="52"/>
      <c r="F11" s="52"/>
      <c r="G11" s="52"/>
      <c r="H11" s="52"/>
      <c r="I11" s="44"/>
      <c r="J11" s="44"/>
      <c r="K11" s="44"/>
      <c r="L11" s="44"/>
      <c r="M11" s="44"/>
      <c r="N11" s="44"/>
      <c r="O11" s="44"/>
      <c r="P11" s="44"/>
      <c r="Q11" s="44"/>
      <c r="R11" s="44"/>
      <c r="S11" s="44"/>
      <c r="T11" s="44"/>
      <c r="U11" s="44"/>
      <c r="V11" s="44"/>
    </row>
    <row r="12" spans="1:22" ht="15.75">
      <c r="B12" s="48" t="s">
        <v>176</v>
      </c>
      <c r="C12" s="5"/>
      <c r="D12" s="5"/>
      <c r="E12" s="5"/>
      <c r="F12" s="5"/>
      <c r="G12" s="48"/>
      <c r="H12" s="48"/>
      <c r="I12" s="44"/>
      <c r="J12" s="44"/>
      <c r="K12" s="44"/>
      <c r="L12" s="44"/>
      <c r="M12" s="44"/>
      <c r="N12" s="44"/>
      <c r="O12" s="44"/>
      <c r="P12" s="44"/>
      <c r="Q12" s="44"/>
      <c r="R12" s="44"/>
      <c r="S12" s="44"/>
      <c r="T12" s="44"/>
      <c r="U12" s="44"/>
      <c r="V12" s="44"/>
    </row>
    <row r="13" spans="1:22" ht="16.5" thickBot="1">
      <c r="B13" s="48" t="s">
        <v>430</v>
      </c>
      <c r="C13" s="5"/>
      <c r="D13" s="5"/>
      <c r="E13" s="5"/>
      <c r="F13" s="5"/>
      <c r="G13" s="48"/>
      <c r="H13" s="48"/>
      <c r="I13" s="44"/>
      <c r="J13" s="44"/>
      <c r="K13" s="44"/>
      <c r="L13" s="44"/>
      <c r="M13" s="44"/>
      <c r="N13" s="44"/>
      <c r="O13" s="44"/>
      <c r="P13" s="44"/>
      <c r="Q13" s="44"/>
      <c r="R13" s="44"/>
      <c r="S13" s="44"/>
      <c r="T13" s="44"/>
      <c r="U13" s="44"/>
      <c r="V13" s="44"/>
    </row>
    <row r="14" spans="1:22" ht="16.5" thickBot="1">
      <c r="B14" s="61"/>
      <c r="C14" s="62" t="s">
        <v>105</v>
      </c>
      <c r="D14" s="64"/>
      <c r="E14" s="64"/>
      <c r="F14" s="64"/>
      <c r="G14" s="64"/>
      <c r="H14" s="65"/>
      <c r="I14" s="44"/>
      <c r="J14" s="44"/>
      <c r="K14" s="44"/>
      <c r="L14" s="44"/>
      <c r="M14" s="44"/>
      <c r="N14" s="44"/>
      <c r="O14" s="44"/>
      <c r="P14" s="44"/>
      <c r="Q14" s="44"/>
      <c r="R14" s="44"/>
      <c r="S14" s="44"/>
      <c r="T14" s="44"/>
      <c r="U14" s="44"/>
      <c r="V14" s="44"/>
    </row>
    <row r="15" spans="1:22" ht="16.5" thickBot="1">
      <c r="B15" s="84" t="s">
        <v>51</v>
      </c>
      <c r="C15" s="67" t="s">
        <v>100</v>
      </c>
      <c r="D15" s="68"/>
      <c r="E15" s="68"/>
      <c r="F15" s="330" t="s">
        <v>101</v>
      </c>
      <c r="G15" s="64"/>
      <c r="H15" s="331"/>
      <c r="I15" s="44"/>
      <c r="J15" s="44"/>
      <c r="K15" s="44"/>
      <c r="L15" s="44"/>
      <c r="M15" s="44"/>
      <c r="N15" s="44"/>
      <c r="O15" s="44"/>
      <c r="P15" s="44"/>
      <c r="Q15" s="44"/>
      <c r="R15" s="44"/>
      <c r="S15" s="44"/>
      <c r="T15" s="44"/>
      <c r="U15" s="44"/>
      <c r="V15" s="44"/>
    </row>
    <row r="16" spans="1:22" ht="16.5" thickBot="1">
      <c r="A16" s="346"/>
      <c r="B16" s="70"/>
      <c r="C16" s="263" t="s">
        <v>3</v>
      </c>
      <c r="D16" s="264" t="s">
        <v>4</v>
      </c>
      <c r="E16" s="265" t="s">
        <v>5</v>
      </c>
      <c r="F16" s="263" t="s">
        <v>3</v>
      </c>
      <c r="G16" s="264" t="s">
        <v>4</v>
      </c>
      <c r="H16" s="160" t="s">
        <v>5</v>
      </c>
      <c r="I16" s="44"/>
      <c r="J16" s="44"/>
      <c r="K16" s="44"/>
      <c r="L16" s="44"/>
      <c r="M16" s="44"/>
      <c r="N16" s="44"/>
      <c r="O16" s="44"/>
      <c r="P16" s="44"/>
      <c r="Q16" s="44"/>
      <c r="R16" s="44"/>
      <c r="S16" s="44"/>
      <c r="T16" s="44"/>
      <c r="U16" s="44"/>
      <c r="V16" s="44"/>
    </row>
    <row r="17" spans="1:22" ht="15.75">
      <c r="A17">
        <v>1</v>
      </c>
      <c r="B17" s="266" t="s">
        <v>433</v>
      </c>
      <c r="C17" s="334">
        <v>3.5</v>
      </c>
      <c r="D17" s="335">
        <v>7.5</v>
      </c>
      <c r="E17" s="702">
        <v>5.5</v>
      </c>
      <c r="F17" s="334">
        <v>7</v>
      </c>
      <c r="G17" s="335">
        <v>2.5</v>
      </c>
      <c r="H17" s="336">
        <v>6</v>
      </c>
      <c r="I17" s="44"/>
      <c r="J17" s="44"/>
      <c r="K17" s="44"/>
      <c r="L17" s="44"/>
      <c r="M17" s="44"/>
      <c r="N17" s="44"/>
      <c r="O17" s="44"/>
      <c r="P17" s="44"/>
      <c r="Q17" s="44"/>
      <c r="R17" s="44"/>
      <c r="S17" s="44"/>
      <c r="T17" s="44"/>
      <c r="U17" s="44"/>
      <c r="V17" s="44"/>
    </row>
    <row r="18" spans="1:22" ht="15.75">
      <c r="A18">
        <f t="shared" ref="A18:A46" si="0">A17+1</f>
        <v>2</v>
      </c>
      <c r="B18" s="573" t="s">
        <v>435</v>
      </c>
      <c r="C18" s="663">
        <v>5</v>
      </c>
      <c r="D18" s="769">
        <v>7.5</v>
      </c>
      <c r="E18" s="770">
        <v>4</v>
      </c>
      <c r="F18" s="663">
        <v>6.5</v>
      </c>
      <c r="G18" s="769">
        <v>6.5</v>
      </c>
      <c r="H18" s="771">
        <v>4.5</v>
      </c>
      <c r="I18" s="44"/>
      <c r="J18" s="44"/>
      <c r="K18" s="44"/>
      <c r="L18" s="44"/>
      <c r="M18" s="44"/>
      <c r="N18" s="44"/>
      <c r="O18" s="44"/>
      <c r="P18" s="44"/>
      <c r="Q18" s="44"/>
      <c r="R18" s="44"/>
      <c r="S18" s="44"/>
      <c r="T18" s="44"/>
      <c r="U18" s="44"/>
      <c r="V18" s="44"/>
    </row>
    <row r="19" spans="1:22" ht="15.75">
      <c r="A19">
        <f t="shared" si="0"/>
        <v>3</v>
      </c>
      <c r="B19" s="573" t="s">
        <v>436</v>
      </c>
      <c r="C19" s="663">
        <v>-1.5</v>
      </c>
      <c r="D19" s="769">
        <v>-4</v>
      </c>
      <c r="E19" s="770">
        <v>-1</v>
      </c>
      <c r="F19" s="663">
        <v>-1.5</v>
      </c>
      <c r="G19" s="769">
        <v>1.5</v>
      </c>
      <c r="H19" s="771">
        <v>-2.5</v>
      </c>
      <c r="I19" s="44"/>
      <c r="J19" s="44"/>
      <c r="K19" s="44"/>
      <c r="L19" s="44"/>
      <c r="M19" s="44"/>
      <c r="N19" s="44"/>
      <c r="O19" s="44"/>
      <c r="P19" s="44"/>
      <c r="Q19" s="44"/>
      <c r="R19" s="44"/>
      <c r="S19" s="44"/>
      <c r="T19" s="44"/>
      <c r="U19" s="44"/>
      <c r="V19" s="44"/>
    </row>
    <row r="20" spans="1:22" ht="15.75">
      <c r="A20">
        <f t="shared" si="0"/>
        <v>4</v>
      </c>
      <c r="B20" s="573" t="s">
        <v>438</v>
      </c>
      <c r="C20" s="663">
        <v>3</v>
      </c>
      <c r="D20" s="769">
        <v>4</v>
      </c>
      <c r="E20" s="770">
        <v>4.5</v>
      </c>
      <c r="F20" s="663">
        <v>5</v>
      </c>
      <c r="G20" s="769">
        <v>4.5</v>
      </c>
      <c r="H20" s="771">
        <v>4.5</v>
      </c>
      <c r="I20" s="44"/>
      <c r="J20" s="44"/>
      <c r="K20" s="44"/>
      <c r="L20" s="44"/>
      <c r="M20" s="44"/>
      <c r="N20" s="44"/>
      <c r="O20" s="44"/>
      <c r="P20" s="44"/>
      <c r="Q20" s="44"/>
      <c r="R20" s="44"/>
      <c r="S20" s="44"/>
      <c r="T20" s="44"/>
      <c r="U20" s="44"/>
      <c r="V20" s="44"/>
    </row>
    <row r="21" spans="1:22" ht="15.75">
      <c r="A21">
        <f t="shared" si="0"/>
        <v>5</v>
      </c>
      <c r="B21" s="646" t="s">
        <v>440</v>
      </c>
      <c r="C21" s="663">
        <v>6.5</v>
      </c>
      <c r="D21" s="769">
        <v>9.5</v>
      </c>
      <c r="E21" s="770">
        <v>4</v>
      </c>
      <c r="F21" s="663">
        <v>3.5</v>
      </c>
      <c r="G21" s="769">
        <v>6.5</v>
      </c>
      <c r="H21" s="771">
        <v>4.5</v>
      </c>
      <c r="I21" s="44"/>
      <c r="J21" s="44"/>
      <c r="K21" s="44"/>
      <c r="L21" s="44"/>
      <c r="M21" s="44"/>
      <c r="N21" s="44"/>
      <c r="O21" s="44"/>
      <c r="P21" s="44"/>
      <c r="Q21" s="44"/>
      <c r="R21" s="44"/>
      <c r="S21" s="44"/>
      <c r="T21" s="44"/>
      <c r="U21" s="44"/>
      <c r="V21" s="44"/>
    </row>
    <row r="22" spans="1:22" ht="15.75">
      <c r="A22">
        <f t="shared" si="0"/>
        <v>6</v>
      </c>
      <c r="B22" s="573" t="s">
        <v>443</v>
      </c>
      <c r="C22" s="663">
        <v>8.5</v>
      </c>
      <c r="D22" s="769"/>
      <c r="E22" s="770">
        <v>3</v>
      </c>
      <c r="F22" s="663">
        <v>8.5</v>
      </c>
      <c r="G22" s="769">
        <v>11.5</v>
      </c>
      <c r="H22" s="771">
        <v>4.5</v>
      </c>
      <c r="I22" s="44"/>
      <c r="J22" s="44"/>
      <c r="K22" s="44"/>
      <c r="L22" s="44"/>
      <c r="M22" s="44"/>
      <c r="N22" s="44"/>
      <c r="O22" s="44"/>
      <c r="P22" s="44"/>
      <c r="Q22" s="44"/>
      <c r="R22" s="44"/>
      <c r="S22" s="44"/>
      <c r="T22" s="44"/>
      <c r="U22" s="44"/>
      <c r="V22" s="44"/>
    </row>
    <row r="23" spans="1:22" ht="15.75">
      <c r="A23">
        <f t="shared" si="0"/>
        <v>7</v>
      </c>
      <c r="B23" s="573" t="s">
        <v>445</v>
      </c>
      <c r="C23" s="663">
        <v>3.5</v>
      </c>
      <c r="D23" s="769">
        <v>1.5</v>
      </c>
      <c r="E23" s="770">
        <v>4</v>
      </c>
      <c r="F23" s="663">
        <v>2.5</v>
      </c>
      <c r="G23" s="769">
        <v>2</v>
      </c>
      <c r="H23" s="771">
        <v>3.5</v>
      </c>
      <c r="I23" s="44"/>
      <c r="J23" s="44"/>
      <c r="K23" s="44"/>
      <c r="L23" s="44"/>
      <c r="M23" s="44"/>
      <c r="N23" s="44"/>
      <c r="O23" s="44"/>
      <c r="P23" s="44"/>
      <c r="Q23" s="44"/>
      <c r="R23" s="44"/>
      <c r="S23" s="44"/>
      <c r="T23" s="44"/>
      <c r="U23" s="44"/>
      <c r="V23" s="44"/>
    </row>
    <row r="24" spans="1:22" ht="15.75">
      <c r="A24">
        <f t="shared" si="0"/>
        <v>8</v>
      </c>
      <c r="B24" s="573" t="s">
        <v>502</v>
      </c>
      <c r="C24" s="663">
        <v>5</v>
      </c>
      <c r="D24" s="769">
        <v>7</v>
      </c>
      <c r="E24" s="770">
        <v>2.5</v>
      </c>
      <c r="F24" s="663">
        <v>3</v>
      </c>
      <c r="G24" s="769">
        <v>7</v>
      </c>
      <c r="H24" s="771">
        <v>1.5</v>
      </c>
      <c r="I24" s="44"/>
      <c r="J24" s="44"/>
      <c r="K24" s="44"/>
      <c r="L24" s="44"/>
      <c r="M24" s="44"/>
      <c r="N24" s="44"/>
      <c r="O24" s="44"/>
      <c r="P24" s="44"/>
      <c r="Q24" s="44"/>
      <c r="R24" s="44"/>
      <c r="S24" s="44"/>
      <c r="T24" s="44"/>
      <c r="U24" s="44"/>
      <c r="V24" s="44"/>
    </row>
    <row r="25" spans="1:22" ht="15.75">
      <c r="A25">
        <f t="shared" si="0"/>
        <v>9</v>
      </c>
      <c r="B25" s="573" t="s">
        <v>501</v>
      </c>
      <c r="C25" s="663">
        <v>5.5</v>
      </c>
      <c r="D25" s="769">
        <v>3.5</v>
      </c>
      <c r="E25" s="770">
        <v>4</v>
      </c>
      <c r="F25" s="663">
        <v>6</v>
      </c>
      <c r="G25" s="769">
        <v>5.5</v>
      </c>
      <c r="H25" s="771">
        <v>4</v>
      </c>
      <c r="I25" s="44"/>
      <c r="J25" s="44"/>
      <c r="K25" s="44"/>
      <c r="L25" s="44"/>
      <c r="M25" s="44"/>
      <c r="N25" s="44"/>
      <c r="O25" s="44"/>
      <c r="P25" s="44"/>
      <c r="Q25" s="44"/>
      <c r="R25" s="44"/>
      <c r="S25" s="44"/>
      <c r="T25" s="44"/>
      <c r="U25" s="44"/>
      <c r="V25" s="44"/>
    </row>
    <row r="26" spans="1:22" ht="15.75">
      <c r="A26">
        <f t="shared" si="0"/>
        <v>10</v>
      </c>
      <c r="B26" s="573" t="s">
        <v>503</v>
      </c>
      <c r="C26" s="663">
        <v>3.5</v>
      </c>
      <c r="D26" s="769"/>
      <c r="E26" s="770">
        <v>-0.5</v>
      </c>
      <c r="F26" s="663">
        <v>0.5</v>
      </c>
      <c r="G26" s="769">
        <v>2.5</v>
      </c>
      <c r="H26" s="771">
        <v>3</v>
      </c>
      <c r="I26" s="44"/>
      <c r="J26" s="44"/>
      <c r="K26" s="44"/>
      <c r="L26" s="44"/>
      <c r="M26" s="44"/>
      <c r="N26" s="44"/>
      <c r="O26" s="44"/>
      <c r="P26" s="44"/>
      <c r="Q26" s="44"/>
      <c r="R26" s="44"/>
      <c r="S26" s="44"/>
      <c r="T26" s="44"/>
      <c r="U26" s="44"/>
      <c r="V26" s="44"/>
    </row>
    <row r="27" spans="1:22" ht="15.75">
      <c r="A27">
        <f t="shared" si="0"/>
        <v>11</v>
      </c>
      <c r="B27" s="573" t="s">
        <v>447</v>
      </c>
      <c r="C27" s="663">
        <v>5.5</v>
      </c>
      <c r="D27" s="769">
        <v>6</v>
      </c>
      <c r="E27" s="770">
        <v>5.5</v>
      </c>
      <c r="F27" s="663">
        <v>5</v>
      </c>
      <c r="G27" s="769">
        <v>6.5</v>
      </c>
      <c r="H27" s="771">
        <v>2.5</v>
      </c>
      <c r="J27" s="44"/>
      <c r="K27" s="44"/>
      <c r="L27" s="44"/>
      <c r="M27" s="44"/>
      <c r="N27" s="44"/>
      <c r="O27" s="44"/>
      <c r="P27" s="44"/>
      <c r="Q27" s="44"/>
      <c r="R27" s="44"/>
      <c r="S27" s="44"/>
      <c r="T27" s="44"/>
      <c r="U27" s="44"/>
      <c r="V27" s="44"/>
    </row>
    <row r="28" spans="1:22" ht="15.75">
      <c r="A28">
        <f t="shared" si="0"/>
        <v>12</v>
      </c>
      <c r="B28" s="573" t="s">
        <v>448</v>
      </c>
      <c r="C28" s="663">
        <v>9.5</v>
      </c>
      <c r="D28" s="769"/>
      <c r="E28" s="770">
        <v>8</v>
      </c>
      <c r="F28" s="663">
        <v>2</v>
      </c>
      <c r="G28" s="769"/>
      <c r="H28" s="771">
        <v>7</v>
      </c>
      <c r="I28" s="44"/>
      <c r="J28" s="44"/>
      <c r="K28" s="44"/>
      <c r="L28" s="44"/>
      <c r="M28" s="44"/>
      <c r="N28" s="44"/>
      <c r="O28" s="44"/>
      <c r="P28" s="44"/>
      <c r="Q28" s="44"/>
      <c r="R28" s="44"/>
      <c r="S28" s="44"/>
      <c r="T28" s="44"/>
      <c r="U28" s="44"/>
      <c r="V28" s="44"/>
    </row>
    <row r="29" spans="1:22" ht="15.75">
      <c r="A29">
        <f t="shared" si="0"/>
        <v>13</v>
      </c>
      <c r="B29" s="573" t="s">
        <v>450</v>
      </c>
      <c r="C29" s="663">
        <v>3</v>
      </c>
      <c r="D29" s="769">
        <v>5</v>
      </c>
      <c r="E29" s="770">
        <v>3</v>
      </c>
      <c r="F29" s="663">
        <v>-2</v>
      </c>
      <c r="G29" s="769">
        <v>1</v>
      </c>
      <c r="H29" s="771">
        <v>1</v>
      </c>
      <c r="I29" s="44"/>
      <c r="J29" s="44"/>
      <c r="K29" s="44"/>
      <c r="L29" s="44"/>
      <c r="M29" s="44"/>
      <c r="N29" s="44"/>
      <c r="O29" s="44"/>
      <c r="P29" s="44"/>
      <c r="Q29" s="44"/>
      <c r="R29" s="44"/>
      <c r="S29" s="44"/>
      <c r="T29" s="44"/>
      <c r="U29" s="44"/>
      <c r="V29" s="44"/>
    </row>
    <row r="30" spans="1:22" ht="15.75">
      <c r="A30">
        <f t="shared" si="0"/>
        <v>14</v>
      </c>
      <c r="B30" s="647" t="s">
        <v>605</v>
      </c>
      <c r="C30" s="663">
        <v>12</v>
      </c>
      <c r="D30" s="769">
        <v>9.5</v>
      </c>
      <c r="E30" s="770">
        <v>6</v>
      </c>
      <c r="F30" s="663">
        <v>6</v>
      </c>
      <c r="G30" s="769">
        <v>10.5</v>
      </c>
      <c r="H30" s="771">
        <v>8.5</v>
      </c>
      <c r="I30" s="44"/>
      <c r="J30" s="44"/>
      <c r="K30" s="44"/>
      <c r="L30" s="44"/>
      <c r="M30" s="44"/>
      <c r="N30" s="44"/>
      <c r="O30" s="44"/>
      <c r="P30" s="44"/>
      <c r="Q30" s="44"/>
      <c r="R30" s="44"/>
      <c r="S30" s="44"/>
      <c r="T30" s="44"/>
      <c r="U30" s="44"/>
      <c r="V30" s="44"/>
    </row>
    <row r="31" spans="1:22" ht="15.75">
      <c r="A31">
        <f t="shared" si="0"/>
        <v>15</v>
      </c>
      <c r="B31" s="573" t="s">
        <v>558</v>
      </c>
      <c r="C31" s="663">
        <v>-6</v>
      </c>
      <c r="D31" s="769">
        <v>-2.5</v>
      </c>
      <c r="E31" s="770">
        <v>-1</v>
      </c>
      <c r="F31" s="663">
        <v>-10</v>
      </c>
      <c r="G31" s="769">
        <v>-8</v>
      </c>
      <c r="H31" s="771">
        <v>-3.5</v>
      </c>
      <c r="I31" s="44"/>
      <c r="J31" s="44"/>
      <c r="K31" s="44"/>
      <c r="L31" s="44"/>
      <c r="M31" s="44"/>
      <c r="N31" s="44"/>
      <c r="O31" s="44"/>
      <c r="P31" s="44"/>
      <c r="Q31" s="44"/>
      <c r="R31" s="44"/>
      <c r="S31" s="44"/>
      <c r="T31" s="44"/>
      <c r="U31" s="44"/>
      <c r="V31" s="44"/>
    </row>
    <row r="32" spans="1:22" ht="15.75">
      <c r="A32">
        <f t="shared" si="0"/>
        <v>16</v>
      </c>
      <c r="B32" s="573" t="s">
        <v>543</v>
      </c>
      <c r="C32" s="663">
        <v>2.5</v>
      </c>
      <c r="D32" s="769"/>
      <c r="E32" s="770">
        <v>2.5</v>
      </c>
      <c r="F32" s="663">
        <v>9</v>
      </c>
      <c r="G32" s="769"/>
      <c r="H32" s="771">
        <v>3</v>
      </c>
      <c r="I32" s="44"/>
      <c r="J32" s="44"/>
      <c r="K32" s="44"/>
      <c r="L32" s="44"/>
      <c r="M32" s="44"/>
      <c r="N32" s="44"/>
      <c r="O32" s="44"/>
      <c r="P32" s="44"/>
      <c r="Q32" s="44"/>
      <c r="R32" s="44"/>
      <c r="S32" s="44"/>
      <c r="T32" s="44"/>
      <c r="U32" s="44"/>
      <c r="V32" s="44"/>
    </row>
    <row r="33" spans="1:22" ht="15.75">
      <c r="A33">
        <f t="shared" si="0"/>
        <v>17</v>
      </c>
      <c r="B33" s="573" t="s">
        <v>453</v>
      </c>
      <c r="C33" s="663">
        <v>7</v>
      </c>
      <c r="D33" s="769">
        <v>5</v>
      </c>
      <c r="E33" s="770">
        <v>5</v>
      </c>
      <c r="F33" s="663">
        <v>5.5</v>
      </c>
      <c r="G33" s="769">
        <v>10</v>
      </c>
      <c r="H33" s="771">
        <v>5.5</v>
      </c>
      <c r="I33" s="44"/>
      <c r="J33" s="44"/>
      <c r="K33" s="44"/>
      <c r="L33" s="44"/>
      <c r="M33" s="44"/>
      <c r="N33" s="44"/>
      <c r="O33" s="44"/>
      <c r="P33" s="44"/>
      <c r="Q33" s="44"/>
      <c r="R33" s="44"/>
      <c r="S33" s="44"/>
      <c r="T33" s="44"/>
      <c r="U33" s="44"/>
      <c r="V33" s="44"/>
    </row>
    <row r="34" spans="1:22" ht="15.75">
      <c r="A34">
        <f t="shared" si="0"/>
        <v>18</v>
      </c>
      <c r="B34" s="573" t="s">
        <v>480</v>
      </c>
      <c r="C34" s="663">
        <v>6</v>
      </c>
      <c r="D34" s="769">
        <v>2.5</v>
      </c>
      <c r="E34" s="770">
        <v>6</v>
      </c>
      <c r="F34" s="663">
        <v>6</v>
      </c>
      <c r="G34" s="769">
        <v>3</v>
      </c>
      <c r="H34" s="771">
        <v>5.5</v>
      </c>
      <c r="I34" s="44"/>
      <c r="J34" s="44"/>
      <c r="K34" s="44"/>
      <c r="L34" s="44"/>
      <c r="M34" s="44"/>
      <c r="N34" s="44"/>
      <c r="O34" s="44"/>
      <c r="P34" s="44"/>
      <c r="Q34" s="44"/>
      <c r="R34" s="44"/>
      <c r="S34" s="44"/>
      <c r="T34" s="44"/>
      <c r="U34" s="44"/>
      <c r="V34" s="44"/>
    </row>
    <row r="35" spans="1:22" ht="15.75">
      <c r="A35">
        <f t="shared" si="0"/>
        <v>19</v>
      </c>
      <c r="B35" s="573" t="s">
        <v>456</v>
      </c>
      <c r="C35" s="663"/>
      <c r="D35" s="769">
        <v>9.5</v>
      </c>
      <c r="E35" s="770">
        <v>5</v>
      </c>
      <c r="F35" s="663">
        <v>7</v>
      </c>
      <c r="G35" s="769">
        <v>6</v>
      </c>
      <c r="H35" s="771">
        <v>8</v>
      </c>
      <c r="I35" s="44"/>
      <c r="J35" s="44"/>
      <c r="K35" s="44"/>
      <c r="L35" s="44"/>
      <c r="M35" s="44"/>
      <c r="N35" s="44"/>
      <c r="O35" s="44"/>
      <c r="P35" s="44"/>
      <c r="Q35" s="44"/>
      <c r="R35" s="44"/>
      <c r="S35" s="44"/>
      <c r="T35" s="44"/>
      <c r="U35" s="44"/>
      <c r="V35" s="44"/>
    </row>
    <row r="36" spans="1:22" ht="15.75">
      <c r="A36">
        <f t="shared" si="0"/>
        <v>20</v>
      </c>
      <c r="B36" s="573" t="s">
        <v>457</v>
      </c>
      <c r="C36" s="663">
        <v>6</v>
      </c>
      <c r="D36" s="769">
        <v>4.5</v>
      </c>
      <c r="E36" s="770">
        <v>8</v>
      </c>
      <c r="F36" s="663">
        <v>3.5</v>
      </c>
      <c r="G36" s="769">
        <v>7.5</v>
      </c>
      <c r="H36" s="771">
        <v>7.5</v>
      </c>
      <c r="I36" s="44"/>
      <c r="J36" s="44"/>
      <c r="K36" s="44"/>
      <c r="L36" s="44"/>
      <c r="M36" s="44"/>
      <c r="N36" s="44"/>
      <c r="O36" s="44"/>
      <c r="P36" s="44"/>
      <c r="Q36" s="44"/>
      <c r="R36" s="44"/>
      <c r="S36" s="44"/>
      <c r="T36" s="44"/>
      <c r="U36" s="44"/>
      <c r="V36" s="44"/>
    </row>
    <row r="37" spans="1:22" ht="15.75">
      <c r="A37">
        <f t="shared" si="0"/>
        <v>21</v>
      </c>
      <c r="B37" s="573" t="s">
        <v>477</v>
      </c>
      <c r="C37" s="663">
        <v>-0.5</v>
      </c>
      <c r="D37" s="769">
        <v>1</v>
      </c>
      <c r="E37" s="770"/>
      <c r="F37" s="663">
        <v>25</v>
      </c>
      <c r="G37" s="769">
        <v>0.5</v>
      </c>
      <c r="H37" s="771">
        <v>-1.5</v>
      </c>
      <c r="I37" s="44"/>
      <c r="J37" s="44"/>
      <c r="K37" s="44"/>
      <c r="L37" s="44"/>
      <c r="M37" s="44"/>
      <c r="N37" s="44"/>
      <c r="O37" s="44"/>
      <c r="P37" s="44"/>
      <c r="Q37" s="44"/>
      <c r="R37" s="44"/>
      <c r="S37" s="44"/>
      <c r="T37" s="44"/>
      <c r="U37" s="44"/>
      <c r="V37" s="44"/>
    </row>
    <row r="38" spans="1:22" ht="15.75">
      <c r="A38">
        <f t="shared" si="0"/>
        <v>22</v>
      </c>
      <c r="B38" s="573" t="s">
        <v>459</v>
      </c>
      <c r="C38" s="663">
        <v>1</v>
      </c>
      <c r="D38" s="769">
        <v>8</v>
      </c>
      <c r="E38" s="770">
        <v>5</v>
      </c>
      <c r="F38" s="663">
        <v>-2</v>
      </c>
      <c r="G38" s="769">
        <v>1</v>
      </c>
      <c r="H38" s="771">
        <v>3.5</v>
      </c>
      <c r="I38" s="44"/>
      <c r="J38" s="44"/>
      <c r="K38" s="44"/>
      <c r="L38" s="44"/>
      <c r="M38" s="44"/>
      <c r="N38" s="44"/>
      <c r="O38" s="44"/>
      <c r="P38" s="44"/>
      <c r="Q38" s="44"/>
      <c r="R38" s="44"/>
      <c r="S38" s="44"/>
      <c r="T38" s="44"/>
      <c r="U38" s="44"/>
      <c r="V38" s="44"/>
    </row>
    <row r="39" spans="1:22" ht="15.75">
      <c r="A39">
        <f t="shared" si="0"/>
        <v>23</v>
      </c>
      <c r="B39" s="573" t="s">
        <v>460</v>
      </c>
      <c r="C39" s="663">
        <v>3.5</v>
      </c>
      <c r="D39" s="769">
        <v>2.5</v>
      </c>
      <c r="E39" s="770">
        <v>2</v>
      </c>
      <c r="F39" s="663">
        <v>6.5</v>
      </c>
      <c r="G39" s="769">
        <v>3</v>
      </c>
      <c r="H39" s="771">
        <v>4</v>
      </c>
      <c r="I39" s="44"/>
      <c r="J39" s="44"/>
      <c r="K39" s="44"/>
      <c r="L39" s="44"/>
      <c r="M39" s="44"/>
      <c r="N39" s="44"/>
      <c r="O39" s="44"/>
      <c r="P39" s="44"/>
      <c r="Q39" s="44"/>
      <c r="R39" s="44"/>
      <c r="S39" s="44"/>
      <c r="T39" s="44"/>
      <c r="U39" s="44"/>
      <c r="V39" s="44"/>
    </row>
    <row r="40" spans="1:22" ht="15.75">
      <c r="A40">
        <f t="shared" si="0"/>
        <v>24</v>
      </c>
      <c r="B40" s="573" t="s">
        <v>462</v>
      </c>
      <c r="C40" s="663">
        <v>0</v>
      </c>
      <c r="D40" s="769">
        <v>0.5</v>
      </c>
      <c r="E40" s="770">
        <v>1</v>
      </c>
      <c r="F40" s="663">
        <v>13.5</v>
      </c>
      <c r="G40" s="769">
        <v>10</v>
      </c>
      <c r="H40" s="771">
        <v>2.5</v>
      </c>
      <c r="I40" s="44"/>
      <c r="J40" s="44"/>
      <c r="K40" s="44"/>
      <c r="L40" s="44"/>
      <c r="M40" s="44"/>
      <c r="N40" s="44"/>
      <c r="O40" s="44"/>
      <c r="P40" s="44"/>
      <c r="Q40" s="44"/>
      <c r="R40" s="44"/>
      <c r="S40" s="44"/>
      <c r="T40" s="44"/>
      <c r="U40" s="44"/>
      <c r="V40" s="44"/>
    </row>
    <row r="41" spans="1:22" ht="15.75">
      <c r="A41">
        <f t="shared" si="0"/>
        <v>25</v>
      </c>
      <c r="B41" s="573" t="s">
        <v>464</v>
      </c>
      <c r="C41" s="663">
        <v>7</v>
      </c>
      <c r="D41" s="769">
        <v>13.5</v>
      </c>
      <c r="E41" s="770">
        <v>3</v>
      </c>
      <c r="F41" s="663">
        <v>5.5</v>
      </c>
      <c r="G41" s="769">
        <v>3</v>
      </c>
      <c r="H41" s="771">
        <v>3.5</v>
      </c>
      <c r="I41" s="44"/>
      <c r="J41" s="44"/>
      <c r="K41" s="44"/>
      <c r="L41" s="44"/>
      <c r="M41" s="44"/>
      <c r="N41" s="44"/>
      <c r="O41" s="44"/>
      <c r="P41" s="44"/>
      <c r="Q41" s="44"/>
      <c r="R41" s="44"/>
      <c r="S41" s="44"/>
      <c r="T41" s="44"/>
      <c r="U41" s="44"/>
      <c r="V41" s="44"/>
    </row>
    <row r="42" spans="1:22" ht="15.75">
      <c r="A42">
        <f t="shared" si="0"/>
        <v>26</v>
      </c>
      <c r="B42" s="573" t="s">
        <v>513</v>
      </c>
      <c r="C42" s="663">
        <v>2</v>
      </c>
      <c r="D42" s="769">
        <v>4.5</v>
      </c>
      <c r="E42" s="770">
        <v>3</v>
      </c>
      <c r="F42" s="663">
        <v>4.5</v>
      </c>
      <c r="G42" s="769">
        <v>1.5</v>
      </c>
      <c r="H42" s="771"/>
      <c r="I42" s="44"/>
      <c r="J42" s="44"/>
      <c r="K42" s="44"/>
      <c r="L42" s="44"/>
      <c r="M42" s="44"/>
      <c r="N42" s="44"/>
      <c r="O42" s="44"/>
      <c r="P42" s="44"/>
      <c r="Q42" s="44"/>
      <c r="R42" s="44"/>
      <c r="S42" s="44"/>
      <c r="T42" s="44"/>
      <c r="U42" s="44"/>
      <c r="V42" s="44"/>
    </row>
    <row r="43" spans="1:22" ht="15.75">
      <c r="A43">
        <f t="shared" si="0"/>
        <v>27</v>
      </c>
      <c r="B43" s="573" t="s">
        <v>466</v>
      </c>
      <c r="C43" s="663">
        <v>4</v>
      </c>
      <c r="D43" s="769">
        <v>3.5</v>
      </c>
      <c r="E43" s="770">
        <v>5</v>
      </c>
      <c r="F43" s="663">
        <v>6</v>
      </c>
      <c r="G43" s="769">
        <v>3</v>
      </c>
      <c r="H43" s="771">
        <v>5.5</v>
      </c>
      <c r="I43" s="44"/>
      <c r="J43" s="44"/>
      <c r="K43" s="44"/>
      <c r="L43" s="44"/>
      <c r="M43" s="44"/>
      <c r="N43" s="44"/>
      <c r="O43" s="44"/>
      <c r="P43" s="44"/>
      <c r="Q43" s="44"/>
      <c r="R43" s="44"/>
      <c r="S43" s="44"/>
      <c r="T43" s="44"/>
      <c r="U43" s="44"/>
      <c r="V43" s="44"/>
    </row>
    <row r="44" spans="1:22" ht="15.75">
      <c r="A44">
        <f t="shared" si="0"/>
        <v>28</v>
      </c>
      <c r="B44" s="573" t="s">
        <v>504</v>
      </c>
      <c r="C44" s="663">
        <v>3</v>
      </c>
      <c r="D44" s="769">
        <v>4</v>
      </c>
      <c r="E44" s="770">
        <v>5</v>
      </c>
      <c r="F44" s="663">
        <v>3</v>
      </c>
      <c r="G44" s="769">
        <v>3.5</v>
      </c>
      <c r="H44" s="771">
        <v>4</v>
      </c>
      <c r="I44" s="44"/>
      <c r="J44" s="44"/>
      <c r="K44" s="44"/>
      <c r="L44" s="44"/>
      <c r="M44" s="44"/>
      <c r="N44" s="44"/>
      <c r="O44" s="44"/>
      <c r="P44" s="44"/>
      <c r="Q44" s="44"/>
      <c r="R44" s="44"/>
      <c r="S44" s="44"/>
      <c r="T44" s="44"/>
      <c r="U44" s="44"/>
      <c r="V44" s="44"/>
    </row>
    <row r="45" spans="1:22" ht="15.75">
      <c r="A45">
        <f t="shared" si="0"/>
        <v>29</v>
      </c>
      <c r="B45" s="573" t="s">
        <v>500</v>
      </c>
      <c r="C45" s="663">
        <v>8.5</v>
      </c>
      <c r="D45" s="769">
        <v>15</v>
      </c>
      <c r="E45" s="770">
        <v>8</v>
      </c>
      <c r="F45" s="663">
        <v>6.5</v>
      </c>
      <c r="G45" s="769">
        <v>16</v>
      </c>
      <c r="H45" s="771">
        <v>9</v>
      </c>
      <c r="I45" s="44"/>
      <c r="J45" s="44"/>
      <c r="K45" s="44"/>
      <c r="L45" s="44"/>
      <c r="M45" s="44"/>
      <c r="N45" s="44"/>
      <c r="O45" s="44"/>
      <c r="P45" s="44"/>
      <c r="Q45" s="44"/>
      <c r="R45" s="44"/>
      <c r="S45" s="44"/>
      <c r="T45" s="44"/>
      <c r="U45" s="44"/>
      <c r="V45" s="44"/>
    </row>
    <row r="46" spans="1:22" ht="16.5" thickBot="1">
      <c r="A46">
        <f t="shared" si="0"/>
        <v>30</v>
      </c>
      <c r="B46" s="541" t="s">
        <v>468</v>
      </c>
      <c r="C46" s="699">
        <v>5</v>
      </c>
      <c r="D46" s="700">
        <v>4</v>
      </c>
      <c r="E46" s="705">
        <v>4.5</v>
      </c>
      <c r="F46" s="699">
        <v>6</v>
      </c>
      <c r="G46" s="700">
        <v>5</v>
      </c>
      <c r="H46" s="701">
        <v>4.5</v>
      </c>
      <c r="I46" s="44"/>
      <c r="J46" s="44"/>
      <c r="K46" s="44"/>
      <c r="L46" s="44"/>
      <c r="M46" s="44"/>
      <c r="N46" s="44"/>
      <c r="O46" s="44"/>
      <c r="P46" s="44"/>
      <c r="Q46" s="44"/>
      <c r="R46" s="44"/>
      <c r="S46" s="44"/>
      <c r="T46" s="44"/>
      <c r="U46" s="44"/>
      <c r="V46" s="44"/>
    </row>
    <row r="47" spans="1:22" ht="15.75">
      <c r="B47" s="275" t="s">
        <v>1</v>
      </c>
      <c r="C47" s="398">
        <f t="shared" ref="C47:H47" si="1">AVERAGE(C17:C46)</f>
        <v>4.1896551724137927</v>
      </c>
      <c r="D47" s="399">
        <f t="shared" si="1"/>
        <v>5.0961538461538458</v>
      </c>
      <c r="E47" s="400">
        <f t="shared" si="1"/>
        <v>3.9482758620689653</v>
      </c>
      <c r="F47" s="401">
        <f t="shared" si="1"/>
        <v>4.916666666666667</v>
      </c>
      <c r="G47" s="399">
        <f t="shared" si="1"/>
        <v>4.75</v>
      </c>
      <c r="H47" s="400">
        <f t="shared" si="1"/>
        <v>3.9137931034482758</v>
      </c>
      <c r="I47" s="44"/>
      <c r="J47" s="44"/>
      <c r="K47" s="44"/>
      <c r="L47" s="44"/>
      <c r="M47" s="44"/>
      <c r="N47" s="44"/>
      <c r="O47" s="44"/>
      <c r="P47" s="44"/>
      <c r="Q47" s="44"/>
      <c r="R47" s="44"/>
      <c r="S47" s="44"/>
      <c r="T47" s="44"/>
      <c r="U47" s="44"/>
      <c r="V47" s="44"/>
    </row>
    <row r="48" spans="1:22" ht="16.5" thickBot="1">
      <c r="B48" s="163" t="s">
        <v>29</v>
      </c>
      <c r="C48" s="268">
        <f t="shared" ref="C48:H48" si="2">MEDIAN(C17:C46)</f>
        <v>4</v>
      </c>
      <c r="D48" s="215">
        <f t="shared" si="2"/>
        <v>4.5</v>
      </c>
      <c r="E48" s="269">
        <f t="shared" si="2"/>
        <v>4</v>
      </c>
      <c r="F48" s="270">
        <f t="shared" si="2"/>
        <v>5.5</v>
      </c>
      <c r="G48" s="215">
        <f t="shared" si="2"/>
        <v>4</v>
      </c>
      <c r="H48" s="269">
        <f t="shared" si="2"/>
        <v>4</v>
      </c>
      <c r="I48" s="44"/>
      <c r="J48" s="44"/>
      <c r="K48" s="44"/>
      <c r="L48" s="44"/>
      <c r="M48" s="44"/>
      <c r="N48" s="44"/>
      <c r="O48" s="44"/>
      <c r="P48" s="44"/>
      <c r="Q48" s="44"/>
      <c r="R48" s="44"/>
      <c r="S48" s="44"/>
      <c r="T48" s="44"/>
      <c r="U48" s="44"/>
      <c r="V48" s="44"/>
    </row>
    <row r="49" spans="1:22" ht="16.5" thickBot="1">
      <c r="B49" s="140" t="s">
        <v>198</v>
      </c>
      <c r="C49" s="271" t="s">
        <v>214</v>
      </c>
      <c r="D49" s="271"/>
      <c r="E49" s="272"/>
      <c r="F49" s="273">
        <f>AVERAGE(C48,D48,E48,F48,G48,H48)</f>
        <v>4.333333333333333</v>
      </c>
      <c r="G49" s="274"/>
      <c r="H49" s="274"/>
      <c r="I49" s="44"/>
      <c r="J49" s="44"/>
      <c r="K49" s="44"/>
      <c r="L49" s="44"/>
      <c r="M49" s="44"/>
      <c r="N49" s="44"/>
      <c r="O49" s="44"/>
      <c r="P49" s="44"/>
      <c r="Q49" s="44"/>
      <c r="R49" s="44"/>
      <c r="S49" s="44"/>
      <c r="T49" s="44"/>
      <c r="U49" s="44"/>
      <c r="V49" s="44"/>
    </row>
    <row r="50" spans="1:22">
      <c r="I50" s="44"/>
      <c r="J50" s="44"/>
      <c r="K50" s="44"/>
      <c r="L50" s="44"/>
      <c r="M50" s="44"/>
      <c r="N50" s="44"/>
      <c r="O50" s="44"/>
      <c r="P50" s="44"/>
      <c r="Q50" s="44"/>
      <c r="R50" s="44"/>
      <c r="S50" s="44"/>
      <c r="T50" s="44"/>
      <c r="U50" s="44"/>
      <c r="V50" s="44"/>
    </row>
    <row r="51" spans="1:22" ht="15.75">
      <c r="B51" s="48" t="s">
        <v>177</v>
      </c>
      <c r="C51" s="5"/>
      <c r="D51" s="5"/>
      <c r="E51" s="5"/>
      <c r="F51" s="5"/>
      <c r="G51" s="48"/>
      <c r="H51" s="48"/>
      <c r="I51" s="44"/>
      <c r="J51" s="44"/>
      <c r="K51" s="44"/>
      <c r="L51" s="44"/>
      <c r="M51" s="44"/>
      <c r="N51" s="44"/>
      <c r="O51" s="44"/>
      <c r="P51" s="44"/>
      <c r="Q51" s="44"/>
      <c r="R51" s="44"/>
      <c r="S51" s="44"/>
      <c r="T51" s="44"/>
      <c r="U51" s="44"/>
      <c r="V51" s="44"/>
    </row>
    <row r="52" spans="1:22" ht="16.5" thickBot="1">
      <c r="B52" s="48" t="s">
        <v>578</v>
      </c>
      <c r="C52" s="5"/>
      <c r="D52" s="5"/>
      <c r="E52" s="5"/>
      <c r="F52" s="5"/>
      <c r="G52" s="48"/>
      <c r="H52" s="48"/>
      <c r="I52" s="44"/>
      <c r="J52" s="44"/>
      <c r="K52" s="44"/>
      <c r="L52" s="44"/>
      <c r="M52" s="44"/>
      <c r="N52" s="44"/>
      <c r="O52" s="44"/>
      <c r="P52" s="44"/>
      <c r="Q52" s="44"/>
      <c r="R52" s="44"/>
      <c r="S52" s="44"/>
      <c r="T52" s="44"/>
      <c r="U52" s="44"/>
      <c r="V52" s="44"/>
    </row>
    <row r="53" spans="1:22" ht="16.5" thickBot="1">
      <c r="B53" s="61"/>
      <c r="C53" s="62" t="s">
        <v>105</v>
      </c>
      <c r="D53" s="64"/>
      <c r="E53" s="64"/>
      <c r="F53" s="64"/>
      <c r="G53" s="64"/>
      <c r="H53" s="65"/>
      <c r="I53" s="44"/>
      <c r="J53" s="44"/>
      <c r="K53" s="44"/>
      <c r="L53" s="44"/>
      <c r="M53" s="44"/>
      <c r="N53" s="44"/>
      <c r="O53" s="44"/>
      <c r="P53" s="44"/>
      <c r="Q53" s="44"/>
      <c r="R53" s="44"/>
      <c r="S53" s="44"/>
      <c r="T53" s="44"/>
      <c r="U53" s="44"/>
      <c r="V53" s="44"/>
    </row>
    <row r="54" spans="1:22" ht="16.5" thickBot="1">
      <c r="B54" s="84" t="s">
        <v>51</v>
      </c>
      <c r="C54" s="67" t="s">
        <v>100</v>
      </c>
      <c r="D54" s="68"/>
      <c r="E54" s="68"/>
      <c r="F54" s="330" t="s">
        <v>101</v>
      </c>
      <c r="G54" s="64"/>
      <c r="H54" s="331"/>
      <c r="I54" s="44"/>
      <c r="J54" s="44"/>
      <c r="K54" s="44"/>
      <c r="L54" s="44"/>
      <c r="M54" s="44"/>
      <c r="N54" s="44"/>
      <c r="O54" s="44"/>
      <c r="P54" s="44"/>
      <c r="Q54" s="44"/>
      <c r="R54" s="44"/>
      <c r="S54" s="44"/>
      <c r="T54" s="44"/>
      <c r="U54" s="44"/>
      <c r="V54" s="44"/>
    </row>
    <row r="55" spans="1:22" ht="15.75">
      <c r="B55" s="70"/>
      <c r="C55" s="263" t="s">
        <v>3</v>
      </c>
      <c r="D55" s="264" t="s">
        <v>4</v>
      </c>
      <c r="E55" s="265" t="s">
        <v>5</v>
      </c>
      <c r="F55" s="263" t="s">
        <v>3</v>
      </c>
      <c r="G55" s="264" t="s">
        <v>4</v>
      </c>
      <c r="H55" s="160" t="s">
        <v>5</v>
      </c>
      <c r="I55" s="44"/>
      <c r="J55" s="44"/>
      <c r="K55" s="44"/>
      <c r="L55" s="44"/>
      <c r="M55" s="44"/>
      <c r="N55" s="44"/>
      <c r="O55" s="44"/>
      <c r="P55" s="44"/>
      <c r="Q55" s="44"/>
      <c r="R55" s="44"/>
      <c r="S55" s="44"/>
      <c r="T55" s="44"/>
      <c r="U55" s="44"/>
      <c r="V55" s="44"/>
    </row>
    <row r="56" spans="1:22" ht="15.75">
      <c r="A56">
        <v>1</v>
      </c>
      <c r="B56" s="573" t="s">
        <v>435</v>
      </c>
      <c r="C56" s="663">
        <v>5</v>
      </c>
      <c r="D56" s="769">
        <v>7.5</v>
      </c>
      <c r="E56" s="770">
        <v>4</v>
      </c>
      <c r="F56" s="663">
        <v>6.5</v>
      </c>
      <c r="G56" s="769">
        <v>6.5</v>
      </c>
      <c r="H56" s="771">
        <v>4.5</v>
      </c>
      <c r="I56" s="44"/>
      <c r="J56" s="44"/>
      <c r="K56" s="44"/>
      <c r="L56" s="44"/>
      <c r="M56" s="44"/>
      <c r="N56" s="44"/>
      <c r="O56" s="44"/>
      <c r="P56" s="44"/>
      <c r="Q56" s="44"/>
      <c r="R56" s="44"/>
      <c r="S56" s="44"/>
      <c r="T56" s="44"/>
      <c r="U56" s="44"/>
      <c r="V56" s="44"/>
    </row>
    <row r="57" spans="1:22" ht="15.75">
      <c r="A57">
        <f t="shared" ref="A57:A73" si="3">A56+1</f>
        <v>2</v>
      </c>
      <c r="B57" s="573" t="s">
        <v>436</v>
      </c>
      <c r="C57" s="663">
        <v>-1.5</v>
      </c>
      <c r="D57" s="769">
        <v>-4</v>
      </c>
      <c r="E57" s="770">
        <v>-1</v>
      </c>
      <c r="F57" s="663">
        <v>-1.5</v>
      </c>
      <c r="G57" s="769">
        <v>1.5</v>
      </c>
      <c r="H57" s="771">
        <v>-2.5</v>
      </c>
      <c r="I57" s="44"/>
      <c r="J57" s="44"/>
      <c r="K57" s="44"/>
      <c r="L57" s="44"/>
      <c r="M57" s="44"/>
      <c r="N57" s="44"/>
      <c r="O57" s="44"/>
      <c r="P57" s="44"/>
      <c r="Q57" s="44"/>
      <c r="R57" s="44"/>
      <c r="S57" s="44"/>
      <c r="T57" s="44"/>
      <c r="U57" s="44"/>
      <c r="V57" s="44"/>
    </row>
    <row r="58" spans="1:22" ht="15.75">
      <c r="A58">
        <f t="shared" si="3"/>
        <v>3</v>
      </c>
      <c r="B58" s="328" t="s">
        <v>440</v>
      </c>
      <c r="C58" s="663">
        <v>6.5</v>
      </c>
      <c r="D58" s="579">
        <v>9.5</v>
      </c>
      <c r="E58" s="703">
        <v>4</v>
      </c>
      <c r="F58" s="663">
        <v>3.5</v>
      </c>
      <c r="G58" s="579">
        <v>6.5</v>
      </c>
      <c r="H58" s="664">
        <v>4.5</v>
      </c>
      <c r="I58" s="44"/>
      <c r="J58" s="44"/>
      <c r="K58" s="44"/>
      <c r="L58" s="44"/>
      <c r="M58" s="44"/>
      <c r="N58" s="44"/>
      <c r="O58" s="44"/>
      <c r="P58" s="44"/>
      <c r="Q58" s="44"/>
      <c r="R58" s="44"/>
      <c r="S58" s="44"/>
      <c r="T58" s="44"/>
      <c r="U58" s="44"/>
      <c r="V58" s="44"/>
    </row>
    <row r="59" spans="1:22" ht="15.75">
      <c r="A59">
        <f t="shared" si="3"/>
        <v>4</v>
      </c>
      <c r="B59" s="539" t="s">
        <v>562</v>
      </c>
      <c r="C59" s="663">
        <v>3</v>
      </c>
      <c r="D59" s="579">
        <v>8</v>
      </c>
      <c r="E59" s="703">
        <v>7.5</v>
      </c>
      <c r="F59" s="663">
        <v>1</v>
      </c>
      <c r="G59" s="579">
        <v>5</v>
      </c>
      <c r="H59" s="664">
        <v>2</v>
      </c>
      <c r="I59" s="44"/>
      <c r="J59" s="44"/>
      <c r="K59" s="44"/>
      <c r="L59" s="44"/>
      <c r="M59" s="44"/>
      <c r="N59" s="44"/>
      <c r="O59" s="44"/>
      <c r="P59" s="44"/>
      <c r="Q59" s="44"/>
      <c r="R59" s="44"/>
      <c r="S59" s="44"/>
      <c r="T59" s="44"/>
      <c r="U59" s="44"/>
      <c r="V59" s="44"/>
    </row>
    <row r="60" spans="1:22" ht="15.75">
      <c r="A60">
        <f t="shared" si="3"/>
        <v>5</v>
      </c>
      <c r="B60" s="573" t="s">
        <v>591</v>
      </c>
      <c r="C60" s="658">
        <v>8</v>
      </c>
      <c r="D60" s="616">
        <v>3.5</v>
      </c>
      <c r="E60" s="704">
        <v>9</v>
      </c>
      <c r="F60" s="658">
        <v>10</v>
      </c>
      <c r="G60" s="616">
        <v>5</v>
      </c>
      <c r="H60" s="659">
        <v>8</v>
      </c>
      <c r="I60" s="44"/>
      <c r="J60" s="44"/>
      <c r="K60" s="44"/>
      <c r="L60" s="44"/>
      <c r="M60" s="44"/>
      <c r="N60" s="44"/>
      <c r="O60" s="44"/>
      <c r="P60" s="44"/>
      <c r="Q60" s="44"/>
      <c r="R60" s="44"/>
      <c r="S60" s="44"/>
      <c r="T60" s="44"/>
      <c r="U60" s="44"/>
      <c r="V60" s="44"/>
    </row>
    <row r="61" spans="1:22" ht="15.75">
      <c r="A61">
        <f t="shared" si="3"/>
        <v>6</v>
      </c>
      <c r="B61" s="573" t="s">
        <v>443</v>
      </c>
      <c r="C61" s="663">
        <v>8.5</v>
      </c>
      <c r="D61" s="769"/>
      <c r="E61" s="770">
        <v>3</v>
      </c>
      <c r="F61" s="663">
        <v>8.5</v>
      </c>
      <c r="G61" s="769">
        <v>11.5</v>
      </c>
      <c r="H61" s="771">
        <v>4.5</v>
      </c>
      <c r="I61" s="44"/>
      <c r="J61" s="44"/>
      <c r="K61" s="44"/>
      <c r="L61" s="44"/>
      <c r="M61" s="44"/>
      <c r="N61" s="44"/>
      <c r="O61" s="44"/>
      <c r="P61" s="44"/>
      <c r="Q61" s="44"/>
      <c r="R61" s="44"/>
      <c r="S61" s="44"/>
      <c r="T61" s="44"/>
      <c r="U61" s="44"/>
      <c r="V61" s="44"/>
    </row>
    <row r="62" spans="1:22" ht="15.75">
      <c r="A62">
        <f t="shared" si="3"/>
        <v>7</v>
      </c>
      <c r="B62" s="573" t="s">
        <v>445</v>
      </c>
      <c r="C62" s="663">
        <v>3.5</v>
      </c>
      <c r="D62" s="769">
        <v>1.5</v>
      </c>
      <c r="E62" s="770">
        <v>4</v>
      </c>
      <c r="F62" s="663">
        <v>2.5</v>
      </c>
      <c r="G62" s="769">
        <v>2</v>
      </c>
      <c r="H62" s="771">
        <v>3.5</v>
      </c>
      <c r="I62" s="44"/>
      <c r="J62" s="44"/>
      <c r="K62" s="44"/>
      <c r="L62" s="44"/>
      <c r="M62" s="44"/>
      <c r="N62" s="44"/>
      <c r="O62" s="44"/>
      <c r="P62" s="44"/>
      <c r="Q62" s="44"/>
      <c r="R62" s="44"/>
      <c r="S62" s="44"/>
      <c r="T62" s="44"/>
      <c r="U62" s="44"/>
      <c r="V62" s="44"/>
    </row>
    <row r="63" spans="1:22" ht="15.75">
      <c r="A63">
        <f t="shared" si="3"/>
        <v>8</v>
      </c>
      <c r="B63" s="573" t="s">
        <v>501</v>
      </c>
      <c r="C63" s="663">
        <v>5.5</v>
      </c>
      <c r="D63" s="769">
        <v>3.5</v>
      </c>
      <c r="E63" s="770">
        <v>4</v>
      </c>
      <c r="F63" s="663">
        <v>6</v>
      </c>
      <c r="G63" s="769">
        <v>5.5</v>
      </c>
      <c r="H63" s="771">
        <v>4</v>
      </c>
      <c r="I63" s="44"/>
      <c r="J63" s="44"/>
      <c r="K63" s="44"/>
      <c r="L63" s="44"/>
      <c r="M63" s="44"/>
      <c r="N63" s="44"/>
      <c r="O63" s="44"/>
      <c r="P63" s="44"/>
      <c r="Q63" s="44"/>
      <c r="R63" s="44"/>
      <c r="S63" s="44"/>
      <c r="T63" s="44"/>
      <c r="U63" s="44"/>
      <c r="V63" s="44"/>
    </row>
    <row r="64" spans="1:22" ht="15.75">
      <c r="A64">
        <f t="shared" si="3"/>
        <v>9</v>
      </c>
      <c r="B64" s="647" t="s">
        <v>605</v>
      </c>
      <c r="C64" s="663">
        <v>12</v>
      </c>
      <c r="D64" s="769">
        <v>9.5</v>
      </c>
      <c r="E64" s="770">
        <v>6</v>
      </c>
      <c r="F64" s="663">
        <v>6</v>
      </c>
      <c r="G64" s="769">
        <v>10.5</v>
      </c>
      <c r="H64" s="771">
        <v>8.5</v>
      </c>
      <c r="I64" s="44"/>
      <c r="J64" s="44"/>
      <c r="K64" s="44"/>
      <c r="L64" s="44"/>
      <c r="M64" s="44"/>
      <c r="N64" s="44"/>
      <c r="O64" s="44"/>
      <c r="P64" s="44"/>
      <c r="Q64" s="44"/>
      <c r="R64" s="44"/>
      <c r="S64" s="44"/>
      <c r="T64" s="44"/>
      <c r="U64" s="44"/>
      <c r="V64" s="44"/>
    </row>
    <row r="65" spans="1:22" ht="15.75">
      <c r="A65">
        <f t="shared" si="3"/>
        <v>10</v>
      </c>
      <c r="B65" s="573" t="s">
        <v>480</v>
      </c>
      <c r="C65" s="663">
        <v>6</v>
      </c>
      <c r="D65" s="769">
        <v>2.5</v>
      </c>
      <c r="E65" s="770">
        <v>6</v>
      </c>
      <c r="F65" s="663">
        <v>6</v>
      </c>
      <c r="G65" s="769">
        <v>3</v>
      </c>
      <c r="H65" s="771">
        <v>5.5</v>
      </c>
      <c r="I65" s="44"/>
      <c r="J65" s="44"/>
      <c r="K65" s="44"/>
      <c r="L65" s="44"/>
      <c r="M65" s="44"/>
      <c r="N65" s="44"/>
      <c r="O65" s="44"/>
      <c r="P65" s="44"/>
      <c r="Q65" s="44"/>
      <c r="R65" s="44"/>
      <c r="S65" s="44"/>
      <c r="T65" s="44"/>
      <c r="U65" s="44"/>
      <c r="V65" s="44"/>
    </row>
    <row r="66" spans="1:22" ht="15.75">
      <c r="A66">
        <f t="shared" si="3"/>
        <v>11</v>
      </c>
      <c r="B66" s="573" t="s">
        <v>456</v>
      </c>
      <c r="C66" s="663"/>
      <c r="D66" s="769">
        <v>9.5</v>
      </c>
      <c r="E66" s="770">
        <v>5</v>
      </c>
      <c r="F66" s="663">
        <v>7</v>
      </c>
      <c r="G66" s="769">
        <v>6</v>
      </c>
      <c r="H66" s="771">
        <v>8</v>
      </c>
      <c r="I66" s="44"/>
      <c r="J66" s="44"/>
      <c r="K66" s="44"/>
      <c r="L66" s="44"/>
      <c r="M66" s="44"/>
      <c r="N66" s="44"/>
      <c r="O66" s="44"/>
      <c r="P66" s="44"/>
      <c r="Q66" s="44"/>
      <c r="R66" s="44"/>
      <c r="S66" s="44"/>
      <c r="T66" s="44"/>
      <c r="U66" s="44"/>
      <c r="V66" s="44"/>
    </row>
    <row r="67" spans="1:22" ht="15.75">
      <c r="A67">
        <f t="shared" si="3"/>
        <v>12</v>
      </c>
      <c r="B67" s="267" t="s">
        <v>459</v>
      </c>
      <c r="C67" s="663">
        <v>1</v>
      </c>
      <c r="D67" s="579">
        <v>8</v>
      </c>
      <c r="E67" s="703">
        <v>5</v>
      </c>
      <c r="F67" s="663">
        <v>-2</v>
      </c>
      <c r="G67" s="579">
        <v>1</v>
      </c>
      <c r="H67" s="664">
        <v>3.5</v>
      </c>
      <c r="I67" s="44"/>
      <c r="J67" s="44"/>
      <c r="K67" s="44"/>
      <c r="L67" s="44"/>
      <c r="M67" s="44"/>
      <c r="N67" s="44"/>
      <c r="O67" s="44"/>
      <c r="P67" s="44"/>
      <c r="Q67" s="44"/>
      <c r="R67" s="44"/>
      <c r="S67" s="44"/>
      <c r="T67" s="44"/>
      <c r="U67" s="44"/>
      <c r="V67" s="44"/>
    </row>
    <row r="68" spans="1:22" ht="15.75">
      <c r="A68">
        <f t="shared" si="3"/>
        <v>13</v>
      </c>
      <c r="B68" s="573" t="s">
        <v>572</v>
      </c>
      <c r="C68" s="663">
        <v>6</v>
      </c>
      <c r="D68" s="579">
        <v>3.5</v>
      </c>
      <c r="E68" s="703">
        <v>7.5</v>
      </c>
      <c r="F68" s="663">
        <v>-0.5</v>
      </c>
      <c r="G68" s="579">
        <v>3</v>
      </c>
      <c r="H68" s="664">
        <v>6</v>
      </c>
      <c r="I68" s="44"/>
      <c r="J68" s="44"/>
      <c r="K68" s="44"/>
      <c r="L68" s="44"/>
      <c r="M68" s="44"/>
      <c r="N68" s="44"/>
      <c r="O68" s="44"/>
      <c r="P68" s="44"/>
      <c r="Q68" s="44"/>
      <c r="R68" s="44"/>
      <c r="S68" s="44"/>
      <c r="T68" s="44"/>
      <c r="U68" s="44"/>
      <c r="V68" s="44"/>
    </row>
    <row r="69" spans="1:22" ht="15.75">
      <c r="A69">
        <f t="shared" si="3"/>
        <v>14</v>
      </c>
      <c r="B69" s="267" t="s">
        <v>466</v>
      </c>
      <c r="C69" s="663">
        <v>4</v>
      </c>
      <c r="D69" s="579">
        <v>3.5</v>
      </c>
      <c r="E69" s="703">
        <v>5</v>
      </c>
      <c r="F69" s="663">
        <v>6</v>
      </c>
      <c r="G69" s="579">
        <v>3</v>
      </c>
      <c r="H69" s="664">
        <v>5.5</v>
      </c>
      <c r="I69" s="44"/>
      <c r="J69" s="44"/>
      <c r="K69" s="44"/>
      <c r="L69" s="44"/>
      <c r="M69" s="44"/>
      <c r="N69" s="44"/>
      <c r="O69" s="44"/>
      <c r="P69" s="44"/>
      <c r="Q69" s="44"/>
      <c r="R69" s="44"/>
      <c r="S69" s="44"/>
      <c r="T69" s="44"/>
      <c r="U69" s="44"/>
      <c r="V69" s="44"/>
    </row>
    <row r="70" spans="1:22" ht="15.75">
      <c r="A70">
        <f t="shared" si="3"/>
        <v>15</v>
      </c>
      <c r="B70" s="573" t="s">
        <v>571</v>
      </c>
      <c r="C70" s="663">
        <v>2</v>
      </c>
      <c r="D70" s="579">
        <v>9.5</v>
      </c>
      <c r="E70" s="703">
        <v>7</v>
      </c>
      <c r="F70" s="663">
        <v>1</v>
      </c>
      <c r="G70" s="579">
        <v>11</v>
      </c>
      <c r="H70" s="664">
        <v>5</v>
      </c>
      <c r="I70" s="44"/>
      <c r="J70" s="44"/>
      <c r="K70" s="44"/>
      <c r="L70" s="44"/>
      <c r="M70" s="44"/>
      <c r="N70" s="44"/>
      <c r="O70" s="44"/>
      <c r="P70" s="44"/>
      <c r="Q70" s="44"/>
      <c r="R70" s="44"/>
      <c r="S70" s="44"/>
      <c r="T70" s="44"/>
      <c r="U70" s="44"/>
      <c r="V70" s="44"/>
    </row>
    <row r="71" spans="1:22" ht="15.75">
      <c r="A71">
        <f t="shared" si="3"/>
        <v>16</v>
      </c>
      <c r="B71" s="573" t="s">
        <v>570</v>
      </c>
      <c r="C71" s="663">
        <v>4</v>
      </c>
      <c r="D71" s="579">
        <v>2.5</v>
      </c>
      <c r="E71" s="703">
        <v>3</v>
      </c>
      <c r="F71" s="663">
        <v>6</v>
      </c>
      <c r="G71" s="579">
        <v>2.5</v>
      </c>
      <c r="H71" s="664">
        <v>3</v>
      </c>
      <c r="I71" s="44"/>
      <c r="J71" s="44"/>
      <c r="K71" s="44"/>
      <c r="L71" s="44"/>
      <c r="M71" s="44"/>
      <c r="N71" s="44"/>
      <c r="O71" s="44"/>
      <c r="P71" s="44"/>
      <c r="Q71" s="44"/>
      <c r="R71" s="44"/>
      <c r="S71" s="44"/>
      <c r="T71" s="44"/>
      <c r="U71" s="44"/>
      <c r="V71" s="44"/>
    </row>
    <row r="72" spans="1:22" ht="15.75">
      <c r="A72">
        <f t="shared" si="3"/>
        <v>17</v>
      </c>
      <c r="B72" s="573" t="s">
        <v>500</v>
      </c>
      <c r="C72" s="663">
        <v>8.5</v>
      </c>
      <c r="D72" s="769">
        <v>15</v>
      </c>
      <c r="E72" s="770">
        <v>8</v>
      </c>
      <c r="F72" s="663">
        <v>6.5</v>
      </c>
      <c r="G72" s="769">
        <v>16</v>
      </c>
      <c r="H72" s="771">
        <v>9</v>
      </c>
      <c r="I72" s="44"/>
      <c r="J72" s="44"/>
      <c r="K72" s="44"/>
      <c r="L72" s="44"/>
      <c r="M72" s="44"/>
      <c r="N72" s="44"/>
      <c r="O72" s="44"/>
      <c r="P72" s="44"/>
      <c r="Q72" s="44"/>
      <c r="R72" s="44"/>
      <c r="S72" s="44"/>
      <c r="T72" s="44"/>
      <c r="U72" s="44"/>
      <c r="V72" s="44"/>
    </row>
    <row r="73" spans="1:22" ht="16.5" thickBot="1">
      <c r="A73">
        <f t="shared" si="3"/>
        <v>18</v>
      </c>
      <c r="B73" s="541" t="s">
        <v>468</v>
      </c>
      <c r="C73" s="699">
        <v>5</v>
      </c>
      <c r="D73" s="700">
        <v>4</v>
      </c>
      <c r="E73" s="705">
        <v>4.5</v>
      </c>
      <c r="F73" s="699">
        <v>6</v>
      </c>
      <c r="G73" s="700">
        <v>5</v>
      </c>
      <c r="H73" s="701">
        <v>4.5</v>
      </c>
      <c r="I73" s="44"/>
      <c r="J73" s="44"/>
      <c r="K73" s="44"/>
      <c r="L73" s="44"/>
      <c r="M73" s="44"/>
      <c r="N73" s="44"/>
      <c r="O73" s="44"/>
      <c r="P73" s="44"/>
      <c r="Q73" s="44"/>
      <c r="R73" s="44"/>
      <c r="S73" s="44"/>
      <c r="T73" s="44"/>
      <c r="U73" s="44"/>
      <c r="V73" s="44"/>
    </row>
    <row r="74" spans="1:22" ht="15.75">
      <c r="B74" s="275" t="s">
        <v>1</v>
      </c>
      <c r="C74" s="398">
        <f t="shared" ref="C74:H74" si="4">AVERAGE(C56:C73)</f>
        <v>5.117647058823529</v>
      </c>
      <c r="D74" s="399">
        <f t="shared" si="4"/>
        <v>5.7058823529411766</v>
      </c>
      <c r="E74" s="400">
        <f t="shared" si="4"/>
        <v>5.083333333333333</v>
      </c>
      <c r="F74" s="401">
        <f t="shared" si="4"/>
        <v>4.3611111111111107</v>
      </c>
      <c r="G74" s="399">
        <f t="shared" si="4"/>
        <v>5.8055555555555554</v>
      </c>
      <c r="H74" s="400">
        <f t="shared" si="4"/>
        <v>4.833333333333333</v>
      </c>
      <c r="I74" s="44"/>
      <c r="J74" s="44"/>
      <c r="K74" s="44"/>
      <c r="L74" s="44"/>
      <c r="M74" s="44"/>
      <c r="N74" s="44"/>
      <c r="O74" s="44"/>
      <c r="P74" s="44"/>
      <c r="Q74" s="44"/>
      <c r="R74" s="44"/>
      <c r="S74" s="44"/>
      <c r="T74" s="44"/>
      <c r="U74" s="44"/>
      <c r="V74" s="44"/>
    </row>
    <row r="75" spans="1:22" ht="16.5" thickBot="1">
      <c r="B75" s="163" t="s">
        <v>29</v>
      </c>
      <c r="C75" s="268">
        <f t="shared" ref="C75:H75" si="5">MEDIAN(C56:C73)</f>
        <v>5</v>
      </c>
      <c r="D75" s="215">
        <f t="shared" si="5"/>
        <v>4</v>
      </c>
      <c r="E75" s="269">
        <f t="shared" si="5"/>
        <v>5</v>
      </c>
      <c r="F75" s="270">
        <f t="shared" si="5"/>
        <v>6</v>
      </c>
      <c r="G75" s="215">
        <f t="shared" si="5"/>
        <v>5</v>
      </c>
      <c r="H75" s="269">
        <f t="shared" si="5"/>
        <v>4.5</v>
      </c>
      <c r="I75" s="44"/>
      <c r="J75" s="44"/>
      <c r="K75" s="44"/>
      <c r="L75" s="44"/>
      <c r="M75" s="44"/>
      <c r="N75" s="44"/>
      <c r="O75" s="44"/>
      <c r="P75" s="44"/>
      <c r="Q75" s="44"/>
      <c r="R75" s="44"/>
      <c r="S75" s="44"/>
      <c r="T75" s="44"/>
      <c r="U75" s="44"/>
      <c r="V75" s="44"/>
    </row>
    <row r="76" spans="1:22" ht="16.5" thickBot="1">
      <c r="B76" s="140" t="s">
        <v>198</v>
      </c>
      <c r="C76" s="271" t="s">
        <v>214</v>
      </c>
      <c r="D76" s="271"/>
      <c r="E76" s="272"/>
      <c r="F76" s="273">
        <f>AVERAGE(C75,D75,E75,F75,G75,H75)</f>
        <v>4.916666666666667</v>
      </c>
      <c r="G76" s="274"/>
      <c r="H76" s="274"/>
      <c r="I76" s="44"/>
      <c r="J76" s="44"/>
      <c r="K76" s="44"/>
      <c r="L76" s="44"/>
      <c r="M76" s="44"/>
      <c r="N76" s="44"/>
      <c r="O76" s="44"/>
      <c r="P76" s="44"/>
      <c r="Q76" s="44"/>
      <c r="R76" s="44"/>
      <c r="S76" s="44"/>
      <c r="T76" s="44"/>
      <c r="U76" s="44"/>
      <c r="V76" s="44"/>
    </row>
    <row r="77" spans="1:22">
      <c r="B77" s="44"/>
      <c r="C77" s="44"/>
      <c r="D77" s="44"/>
      <c r="E77" s="44"/>
      <c r="F77" s="44"/>
      <c r="G77" s="44"/>
      <c r="H77" s="44"/>
      <c r="I77" s="44"/>
      <c r="J77" s="44"/>
      <c r="K77" s="44"/>
      <c r="L77" s="44"/>
      <c r="M77" s="44"/>
      <c r="N77" s="44"/>
      <c r="O77" s="44"/>
      <c r="P77" s="44"/>
      <c r="Q77" s="44"/>
      <c r="R77" s="44"/>
      <c r="S77" s="44"/>
      <c r="T77" s="44"/>
      <c r="U77" s="44"/>
      <c r="V77" s="44"/>
    </row>
    <row r="78" spans="1:22">
      <c r="B78" s="44"/>
      <c r="C78" s="44"/>
      <c r="D78" s="44"/>
      <c r="E78" s="44"/>
      <c r="F78" s="44"/>
      <c r="G78" s="44"/>
      <c r="H78" s="44"/>
      <c r="I78" s="44"/>
      <c r="J78" s="44"/>
      <c r="K78" s="44"/>
      <c r="L78" s="44"/>
      <c r="M78" s="44"/>
      <c r="N78" s="44"/>
      <c r="O78" s="44"/>
      <c r="P78" s="44"/>
      <c r="Q78" s="44"/>
      <c r="R78" s="44"/>
      <c r="S78" s="44"/>
      <c r="T78" s="44"/>
      <c r="U78" s="44"/>
      <c r="V78" s="44"/>
    </row>
    <row r="79" spans="1:22" ht="15.75">
      <c r="B79" s="48" t="s">
        <v>178</v>
      </c>
      <c r="C79" s="5"/>
      <c r="D79" s="5"/>
      <c r="E79" s="5"/>
      <c r="F79" s="5"/>
      <c r="G79" s="48"/>
      <c r="H79" s="48"/>
      <c r="I79" s="44"/>
      <c r="J79" s="44"/>
      <c r="K79" s="44"/>
      <c r="L79" s="44"/>
      <c r="M79" s="44"/>
      <c r="N79" s="44"/>
      <c r="O79" s="44"/>
      <c r="P79" s="44"/>
      <c r="Q79" s="44"/>
      <c r="R79" s="44"/>
      <c r="S79" s="44"/>
      <c r="T79" s="44"/>
      <c r="U79" s="44"/>
      <c r="V79" s="44"/>
    </row>
    <row r="80" spans="1:22" ht="16.5" thickBot="1">
      <c r="B80" s="48" t="s">
        <v>604</v>
      </c>
      <c r="C80" s="5"/>
      <c r="D80" s="5"/>
      <c r="E80" s="5"/>
      <c r="F80" s="5"/>
      <c r="G80" s="48"/>
      <c r="H80" s="48"/>
      <c r="I80" s="44"/>
      <c r="J80" s="44"/>
      <c r="K80" s="44"/>
      <c r="L80" s="44"/>
      <c r="M80" s="44"/>
      <c r="N80" s="44"/>
      <c r="O80" s="44"/>
      <c r="P80" s="44"/>
      <c r="Q80" s="44"/>
      <c r="R80" s="44"/>
      <c r="S80" s="44"/>
      <c r="T80" s="44"/>
      <c r="U80" s="44"/>
      <c r="V80" s="44"/>
    </row>
    <row r="81" spans="2:22" ht="16.5" thickBot="1">
      <c r="B81" s="61"/>
      <c r="C81" s="62" t="s">
        <v>105</v>
      </c>
      <c r="D81" s="64"/>
      <c r="E81" s="64"/>
      <c r="F81" s="64"/>
      <c r="G81" s="64"/>
      <c r="H81" s="65"/>
      <c r="I81" s="44"/>
      <c r="J81" s="44"/>
      <c r="K81" s="44"/>
      <c r="L81" s="44"/>
      <c r="M81" s="44"/>
      <c r="N81" s="44"/>
      <c r="O81" s="44"/>
      <c r="P81" s="44"/>
      <c r="Q81" s="44"/>
      <c r="R81" s="44"/>
      <c r="S81" s="44"/>
      <c r="T81" s="44"/>
      <c r="U81" s="44"/>
      <c r="V81" s="44"/>
    </row>
    <row r="82" spans="2:22" ht="16.5" thickBot="1">
      <c r="B82" s="84" t="s">
        <v>51</v>
      </c>
      <c r="C82" s="67" t="s">
        <v>100</v>
      </c>
      <c r="D82" s="68"/>
      <c r="E82" s="68"/>
      <c r="F82" s="330" t="s">
        <v>101</v>
      </c>
      <c r="G82" s="64"/>
      <c r="H82" s="331"/>
      <c r="I82" s="44"/>
      <c r="J82" s="44"/>
      <c r="K82" s="44"/>
      <c r="L82" s="44"/>
      <c r="M82" s="44"/>
      <c r="N82" s="44"/>
      <c r="O82" s="44"/>
      <c r="P82" s="44"/>
      <c r="Q82" s="44"/>
      <c r="R82" s="44"/>
      <c r="S82" s="44"/>
      <c r="T82" s="44"/>
      <c r="U82" s="44"/>
      <c r="V82" s="44"/>
    </row>
    <row r="83" spans="2:22" ht="16.5" thickBot="1">
      <c r="B83" s="70"/>
      <c r="C83" s="263" t="s">
        <v>3</v>
      </c>
      <c r="D83" s="264" t="s">
        <v>4</v>
      </c>
      <c r="E83" s="265" t="s">
        <v>5</v>
      </c>
      <c r="F83" s="263" t="s">
        <v>3</v>
      </c>
      <c r="G83" s="264" t="s">
        <v>4</v>
      </c>
      <c r="H83" s="160" t="s">
        <v>5</v>
      </c>
      <c r="I83" s="44"/>
      <c r="J83" s="44"/>
      <c r="K83" s="44"/>
      <c r="L83" s="44"/>
      <c r="M83" s="44"/>
      <c r="N83" s="44"/>
      <c r="O83" s="44"/>
      <c r="P83" s="44"/>
      <c r="Q83" s="44"/>
      <c r="R83" s="44"/>
      <c r="S83" s="44"/>
      <c r="T83" s="44"/>
      <c r="U83" s="44"/>
      <c r="V83" s="44"/>
    </row>
    <row r="84" spans="2:22" ht="15.75">
      <c r="B84" s="266" t="s">
        <v>588</v>
      </c>
      <c r="C84" s="334">
        <v>6</v>
      </c>
      <c r="D84" s="335">
        <v>2.5</v>
      </c>
      <c r="E84" s="702">
        <v>5</v>
      </c>
      <c r="F84" s="334">
        <v>8</v>
      </c>
      <c r="G84" s="335">
        <v>3.5</v>
      </c>
      <c r="H84" s="336">
        <v>5.5</v>
      </c>
      <c r="I84" s="44"/>
      <c r="J84" s="44"/>
      <c r="K84" s="44"/>
      <c r="L84" s="44"/>
      <c r="M84" s="44"/>
      <c r="N84" s="44"/>
      <c r="O84" s="44"/>
      <c r="P84" s="44"/>
      <c r="Q84" s="44"/>
      <c r="R84" s="44"/>
      <c r="S84" s="44"/>
      <c r="T84" s="44"/>
      <c r="U84" s="44"/>
      <c r="V84" s="44"/>
    </row>
    <row r="85" spans="2:22" ht="15.75">
      <c r="B85" s="573" t="s">
        <v>591</v>
      </c>
      <c r="C85" s="663">
        <v>9</v>
      </c>
      <c r="D85" s="579">
        <v>4</v>
      </c>
      <c r="E85" s="703">
        <v>9</v>
      </c>
      <c r="F85" s="663">
        <v>9</v>
      </c>
      <c r="G85" s="579">
        <v>5.5</v>
      </c>
      <c r="H85" s="664">
        <v>8.5</v>
      </c>
      <c r="I85" s="44"/>
      <c r="J85" s="44"/>
      <c r="K85" s="44"/>
      <c r="L85" s="44"/>
      <c r="M85" s="44"/>
      <c r="N85" s="44"/>
      <c r="O85" s="44"/>
      <c r="P85" s="44"/>
      <c r="Q85" s="44"/>
      <c r="R85" s="44"/>
      <c r="S85" s="44"/>
      <c r="T85" s="44"/>
      <c r="U85" s="44"/>
      <c r="V85" s="44"/>
    </row>
    <row r="86" spans="2:22" ht="15.75">
      <c r="B86" s="573" t="s">
        <v>593</v>
      </c>
      <c r="C86" s="663">
        <v>7.5</v>
      </c>
      <c r="D86" s="579">
        <v>7.5</v>
      </c>
      <c r="E86" s="703">
        <v>7.5</v>
      </c>
      <c r="F86" s="663">
        <v>8</v>
      </c>
      <c r="G86" s="579">
        <v>6.5</v>
      </c>
      <c r="H86" s="664">
        <v>7.5</v>
      </c>
      <c r="I86" s="44"/>
      <c r="J86" s="44"/>
      <c r="K86" s="44"/>
      <c r="L86" s="44"/>
      <c r="M86" s="44"/>
      <c r="N86" s="44"/>
      <c r="O86" s="44"/>
      <c r="P86" s="44"/>
      <c r="Q86" s="44"/>
      <c r="R86" s="44"/>
      <c r="S86" s="44"/>
      <c r="T86" s="44"/>
      <c r="U86" s="44"/>
      <c r="V86" s="44"/>
    </row>
    <row r="87" spans="2:22" ht="15.75">
      <c r="B87" s="573" t="s">
        <v>595</v>
      </c>
      <c r="C87" s="663">
        <v>-1.5</v>
      </c>
      <c r="D87" s="579">
        <v>-1</v>
      </c>
      <c r="E87" s="703">
        <v>-2</v>
      </c>
      <c r="F87" s="663">
        <v>2.5</v>
      </c>
      <c r="G87" s="579">
        <v>-2</v>
      </c>
      <c r="H87" s="664">
        <v>-3.5</v>
      </c>
      <c r="I87" s="44"/>
      <c r="J87" s="44"/>
      <c r="K87" s="44"/>
      <c r="L87" s="44"/>
      <c r="M87" s="44"/>
      <c r="N87" s="44"/>
      <c r="O87" s="44"/>
      <c r="P87" s="44"/>
      <c r="Q87" s="44"/>
      <c r="R87" s="44"/>
      <c r="S87" s="44"/>
      <c r="T87" s="44"/>
      <c r="U87" s="44"/>
      <c r="V87" s="44"/>
    </row>
    <row r="88" spans="2:22" ht="15.75">
      <c r="B88" s="646" t="s">
        <v>597</v>
      </c>
      <c r="C88" s="663"/>
      <c r="D88" s="579">
        <v>3.5</v>
      </c>
      <c r="E88" s="703">
        <v>3</v>
      </c>
      <c r="F88" s="663">
        <v>-4.5</v>
      </c>
      <c r="G88" s="579">
        <v>2</v>
      </c>
      <c r="H88" s="664">
        <v>2</v>
      </c>
      <c r="I88" s="44"/>
      <c r="J88" s="44"/>
      <c r="K88" s="44"/>
      <c r="L88" s="44"/>
      <c r="M88" s="44"/>
      <c r="N88" s="44"/>
      <c r="O88" s="44"/>
      <c r="P88" s="44"/>
      <c r="Q88" s="44"/>
      <c r="R88" s="44"/>
      <c r="S88" s="44"/>
      <c r="T88" s="44"/>
      <c r="U88" s="44"/>
      <c r="V88" s="44"/>
    </row>
    <row r="89" spans="2:22" ht="15.75">
      <c r="B89" s="573" t="s">
        <v>599</v>
      </c>
      <c r="C89" s="663">
        <v>6.5</v>
      </c>
      <c r="D89" s="579">
        <v>7</v>
      </c>
      <c r="E89" s="703">
        <v>5.5</v>
      </c>
      <c r="F89" s="663">
        <v>6.5</v>
      </c>
      <c r="G89" s="579">
        <v>10</v>
      </c>
      <c r="H89" s="664">
        <v>5.5</v>
      </c>
      <c r="I89" s="44"/>
      <c r="J89" s="44"/>
      <c r="K89" s="44"/>
      <c r="L89" s="44"/>
      <c r="M89" s="44"/>
      <c r="N89" s="44"/>
      <c r="O89" s="44"/>
      <c r="P89" s="44"/>
      <c r="Q89" s="44"/>
      <c r="R89" s="44"/>
      <c r="S89" s="44"/>
      <c r="T89" s="44"/>
      <c r="U89" s="44"/>
      <c r="V89" s="44"/>
    </row>
    <row r="90" spans="2:22" ht="15.75">
      <c r="B90" s="573" t="s">
        <v>600</v>
      </c>
      <c r="C90" s="663">
        <v>6.5</v>
      </c>
      <c r="D90" s="579">
        <v>7</v>
      </c>
      <c r="E90" s="703">
        <v>5.5</v>
      </c>
      <c r="F90" s="663">
        <v>6.5</v>
      </c>
      <c r="G90" s="579">
        <v>10</v>
      </c>
      <c r="H90" s="664">
        <v>5.5</v>
      </c>
      <c r="I90" s="44"/>
      <c r="J90" s="44"/>
      <c r="K90" s="44"/>
      <c r="L90" s="44"/>
      <c r="M90" s="44"/>
      <c r="N90" s="44"/>
      <c r="O90" s="44"/>
      <c r="P90" s="44"/>
      <c r="Q90" s="44"/>
      <c r="R90" s="44"/>
      <c r="S90" s="44"/>
      <c r="T90" s="44"/>
      <c r="U90" s="44"/>
      <c r="V90" s="44"/>
    </row>
    <row r="91" spans="2:22" ht="16.5" thickBot="1">
      <c r="B91" s="573" t="s">
        <v>602</v>
      </c>
      <c r="C91" s="699">
        <v>3.5</v>
      </c>
      <c r="D91" s="700">
        <v>3</v>
      </c>
      <c r="E91" s="705">
        <v>7.5</v>
      </c>
      <c r="F91" s="699">
        <v>1.5</v>
      </c>
      <c r="G91" s="700">
        <v>3.5</v>
      </c>
      <c r="H91" s="701">
        <v>8.5</v>
      </c>
      <c r="I91" s="44"/>
      <c r="J91" s="44"/>
      <c r="K91" s="44"/>
      <c r="L91" s="44"/>
      <c r="M91" s="44"/>
      <c r="N91" s="44"/>
      <c r="O91" s="44"/>
      <c r="P91" s="44"/>
      <c r="Q91" s="44"/>
      <c r="R91" s="44"/>
      <c r="S91" s="44"/>
      <c r="T91" s="44"/>
      <c r="U91" s="44"/>
      <c r="V91" s="44"/>
    </row>
    <row r="92" spans="2:22" ht="15.75">
      <c r="B92" s="275" t="s">
        <v>1</v>
      </c>
      <c r="C92" s="398">
        <f t="shared" ref="C92:H92" si="6">AVERAGE(C84:C91)</f>
        <v>5.3571428571428568</v>
      </c>
      <c r="D92" s="399">
        <f t="shared" si="6"/>
        <v>4.1875</v>
      </c>
      <c r="E92" s="400">
        <f t="shared" si="6"/>
        <v>5.125</v>
      </c>
      <c r="F92" s="401">
        <f t="shared" si="6"/>
        <v>4.6875</v>
      </c>
      <c r="G92" s="399">
        <f t="shared" si="6"/>
        <v>4.875</v>
      </c>
      <c r="H92" s="400">
        <f t="shared" si="6"/>
        <v>4.9375</v>
      </c>
      <c r="I92" s="44"/>
      <c r="J92" s="44"/>
      <c r="K92" s="44"/>
      <c r="L92" s="44"/>
      <c r="M92" s="44"/>
      <c r="N92" s="44"/>
      <c r="O92" s="44"/>
      <c r="P92" s="44"/>
      <c r="Q92" s="44"/>
      <c r="R92" s="44"/>
      <c r="S92" s="44"/>
      <c r="T92" s="44"/>
      <c r="U92" s="44"/>
      <c r="V92" s="44"/>
    </row>
    <row r="93" spans="2:22" ht="16.5" thickBot="1">
      <c r="B93" s="163" t="s">
        <v>29</v>
      </c>
      <c r="C93" s="660">
        <f t="shared" ref="C93:H93" si="7">MEDIAN(C84:C91)</f>
        <v>6.5</v>
      </c>
      <c r="D93" s="661">
        <f t="shared" si="7"/>
        <v>3.75</v>
      </c>
      <c r="E93" s="662">
        <f t="shared" si="7"/>
        <v>5.5</v>
      </c>
      <c r="F93" s="270">
        <f t="shared" si="7"/>
        <v>6.5</v>
      </c>
      <c r="G93" s="661">
        <f t="shared" si="7"/>
        <v>4.5</v>
      </c>
      <c r="H93" s="662">
        <f t="shared" si="7"/>
        <v>5.5</v>
      </c>
      <c r="I93" s="44"/>
      <c r="J93" s="44"/>
      <c r="K93" s="44"/>
      <c r="L93" s="44"/>
      <c r="M93" s="44"/>
      <c r="N93" s="44"/>
      <c r="O93" s="44"/>
      <c r="P93" s="44"/>
      <c r="Q93" s="44"/>
      <c r="R93" s="44"/>
      <c r="S93" s="44"/>
      <c r="T93" s="44"/>
      <c r="U93" s="44"/>
      <c r="V93" s="44"/>
    </row>
    <row r="94" spans="2:22" ht="16.5" thickBot="1">
      <c r="B94" s="140" t="s">
        <v>198</v>
      </c>
      <c r="C94" s="271" t="s">
        <v>214</v>
      </c>
      <c r="D94" s="271"/>
      <c r="E94" s="272"/>
      <c r="F94" s="273">
        <f>AVERAGE(C93,D93,E93,F93,G93,H93)</f>
        <v>5.375</v>
      </c>
      <c r="G94" s="274"/>
      <c r="H94" s="274"/>
      <c r="I94" s="44"/>
      <c r="J94" s="44"/>
      <c r="K94" s="44"/>
      <c r="L94" s="44"/>
      <c r="M94" s="44"/>
      <c r="N94" s="44"/>
      <c r="O94" s="44"/>
      <c r="P94" s="44"/>
      <c r="Q94" s="44"/>
      <c r="R94" s="44"/>
      <c r="S94" s="44"/>
      <c r="T94" s="44"/>
      <c r="U94" s="44"/>
      <c r="V94" s="44"/>
    </row>
    <row r="95" spans="2:22">
      <c r="B95" s="44"/>
      <c r="C95" s="44"/>
      <c r="D95" s="44"/>
      <c r="E95" s="44"/>
      <c r="F95" s="44"/>
      <c r="G95" s="44"/>
      <c r="H95" s="44"/>
      <c r="I95" s="44"/>
      <c r="J95" s="44"/>
      <c r="K95" s="44"/>
      <c r="L95" s="44"/>
      <c r="M95" s="44"/>
      <c r="N95" s="44"/>
      <c r="O95" s="44"/>
      <c r="P95" s="44"/>
      <c r="Q95" s="44"/>
      <c r="R95" s="44"/>
      <c r="S95" s="44"/>
      <c r="T95" s="44"/>
      <c r="U95" s="44"/>
      <c r="V95" s="44"/>
    </row>
    <row r="96" spans="2:22">
      <c r="B96" s="44"/>
      <c r="C96" s="44"/>
      <c r="D96" s="44"/>
      <c r="E96" s="44"/>
      <c r="F96" s="44"/>
      <c r="G96" s="44"/>
      <c r="H96" s="44"/>
      <c r="I96" s="44"/>
      <c r="J96" s="44"/>
      <c r="K96" s="44"/>
      <c r="L96" s="44"/>
      <c r="M96" s="44"/>
      <c r="N96" s="44"/>
      <c r="O96" s="44"/>
      <c r="P96" s="44"/>
      <c r="Q96" s="44"/>
      <c r="R96" s="44"/>
      <c r="S96" s="44"/>
      <c r="T96" s="44"/>
      <c r="U96" s="44"/>
      <c r="V96" s="44"/>
    </row>
    <row r="97" spans="2:22">
      <c r="B97" s="44"/>
      <c r="C97" s="44"/>
      <c r="D97" s="44"/>
      <c r="E97" s="44"/>
      <c r="F97" s="44"/>
      <c r="G97" s="44"/>
      <c r="H97" s="44"/>
      <c r="I97" s="44"/>
      <c r="J97" s="44"/>
      <c r="K97" s="44"/>
      <c r="L97" s="44"/>
      <c r="M97" s="44"/>
      <c r="N97" s="44"/>
      <c r="O97" s="44"/>
      <c r="P97" s="44"/>
      <c r="Q97" s="44"/>
      <c r="R97" s="44"/>
      <c r="S97" s="44"/>
      <c r="T97" s="44"/>
      <c r="U97" s="44"/>
      <c r="V97" s="44"/>
    </row>
    <row r="98" spans="2:22">
      <c r="B98" s="44"/>
      <c r="C98" s="44"/>
      <c r="D98" s="44"/>
      <c r="E98" s="44"/>
      <c r="F98" s="44"/>
      <c r="G98" s="44"/>
      <c r="H98" s="44"/>
      <c r="I98" s="44"/>
      <c r="J98" s="44"/>
      <c r="K98" s="44"/>
      <c r="L98" s="44"/>
      <c r="M98" s="44"/>
      <c r="N98" s="44"/>
      <c r="O98" s="44"/>
      <c r="P98" s="44"/>
      <c r="Q98" s="44"/>
      <c r="R98" s="44"/>
      <c r="S98" s="44"/>
      <c r="T98" s="44"/>
      <c r="U98" s="44"/>
      <c r="V98" s="44"/>
    </row>
    <row r="99" spans="2:22">
      <c r="B99" s="44"/>
      <c r="C99" s="44"/>
      <c r="D99" s="44"/>
      <c r="E99" s="44"/>
      <c r="F99" s="44"/>
      <c r="G99" s="44"/>
      <c r="H99" s="44"/>
      <c r="I99" s="44"/>
      <c r="J99" s="44"/>
      <c r="K99" s="44"/>
      <c r="L99" s="44"/>
      <c r="M99" s="44"/>
      <c r="N99" s="44"/>
      <c r="O99" s="44"/>
      <c r="P99" s="44"/>
      <c r="Q99" s="44"/>
      <c r="R99" s="44"/>
      <c r="S99" s="44"/>
      <c r="T99" s="44"/>
      <c r="U99" s="44"/>
      <c r="V99" s="44"/>
    </row>
    <row r="100" spans="2:22">
      <c r="B100" s="44"/>
      <c r="C100" s="44"/>
      <c r="D100" s="44"/>
      <c r="E100" s="44"/>
      <c r="F100" s="44"/>
      <c r="G100" s="44"/>
      <c r="H100" s="44"/>
      <c r="I100" s="44"/>
      <c r="J100" s="44"/>
      <c r="K100" s="44"/>
      <c r="L100" s="44"/>
      <c r="M100" s="44"/>
      <c r="N100" s="44"/>
      <c r="O100" s="44"/>
      <c r="P100" s="44"/>
      <c r="Q100" s="44"/>
      <c r="R100" s="44"/>
      <c r="S100" s="44"/>
      <c r="T100" s="44"/>
      <c r="U100" s="44"/>
      <c r="V100" s="44"/>
    </row>
    <row r="101" spans="2:22">
      <c r="B101" s="44"/>
      <c r="C101" s="44"/>
      <c r="D101" s="44"/>
      <c r="E101" s="44"/>
      <c r="F101" s="44"/>
      <c r="G101" s="44"/>
      <c r="H101" s="44"/>
      <c r="I101" s="44"/>
      <c r="J101" s="44"/>
      <c r="K101" s="44"/>
      <c r="L101" s="44"/>
      <c r="M101" s="44"/>
      <c r="N101" s="44"/>
      <c r="O101" s="44"/>
      <c r="P101" s="44"/>
      <c r="Q101" s="44"/>
      <c r="R101" s="44"/>
      <c r="S101" s="44"/>
      <c r="T101" s="44"/>
      <c r="U101" s="44"/>
      <c r="V101" s="44"/>
    </row>
    <row r="102" spans="2:22">
      <c r="B102" s="44"/>
      <c r="C102" s="44"/>
      <c r="D102" s="44"/>
      <c r="E102" s="44"/>
      <c r="F102" s="44"/>
      <c r="G102" s="44"/>
      <c r="H102" s="44"/>
      <c r="I102" s="44"/>
      <c r="J102" s="44"/>
      <c r="K102" s="44"/>
      <c r="L102" s="44"/>
      <c r="M102" s="44"/>
      <c r="N102" s="44"/>
      <c r="O102" s="44"/>
      <c r="P102" s="44"/>
      <c r="Q102" s="44"/>
      <c r="R102" s="44"/>
      <c r="S102" s="44"/>
      <c r="T102" s="44"/>
      <c r="U102" s="44"/>
      <c r="V102" s="44"/>
    </row>
    <row r="103" spans="2:22">
      <c r="B103" s="44"/>
      <c r="C103" s="44"/>
      <c r="D103" s="44"/>
      <c r="E103" s="44"/>
      <c r="F103" s="44"/>
      <c r="G103" s="44"/>
      <c r="H103" s="44"/>
      <c r="I103" s="44"/>
      <c r="J103" s="44"/>
      <c r="K103" s="44"/>
      <c r="L103" s="44"/>
      <c r="M103" s="44"/>
      <c r="N103" s="44"/>
      <c r="O103" s="44"/>
      <c r="P103" s="44"/>
      <c r="Q103" s="44"/>
      <c r="R103" s="44"/>
      <c r="S103" s="44"/>
      <c r="T103" s="44"/>
      <c r="U103" s="44"/>
      <c r="V103" s="44"/>
    </row>
    <row r="104" spans="2:22">
      <c r="B104" s="44"/>
      <c r="C104" s="44"/>
      <c r="D104" s="44"/>
      <c r="E104" s="44"/>
      <c r="F104" s="44"/>
      <c r="G104" s="44"/>
      <c r="H104" s="44"/>
      <c r="I104" s="44"/>
      <c r="J104" s="44"/>
      <c r="K104" s="44"/>
      <c r="L104" s="44"/>
      <c r="M104" s="44"/>
      <c r="N104" s="44"/>
      <c r="O104" s="44"/>
      <c r="P104" s="44"/>
      <c r="Q104" s="44"/>
      <c r="R104" s="44"/>
      <c r="S104" s="44"/>
      <c r="T104" s="44"/>
      <c r="U104" s="44"/>
      <c r="V104" s="44"/>
    </row>
    <row r="105" spans="2:22">
      <c r="B105" s="44"/>
      <c r="C105" s="44"/>
      <c r="D105" s="44"/>
      <c r="E105" s="44"/>
      <c r="F105" s="44"/>
      <c r="G105" s="44"/>
      <c r="H105" s="44"/>
      <c r="I105" s="44"/>
      <c r="J105" s="44"/>
      <c r="K105" s="44"/>
      <c r="L105" s="44"/>
      <c r="M105" s="44"/>
      <c r="N105" s="44"/>
      <c r="O105" s="44"/>
      <c r="P105" s="44"/>
      <c r="Q105" s="44"/>
      <c r="R105" s="44"/>
      <c r="S105" s="44"/>
      <c r="T105" s="44"/>
      <c r="U105" s="44"/>
      <c r="V105" s="44"/>
    </row>
    <row r="106" spans="2:22">
      <c r="B106" s="44"/>
      <c r="C106" s="44"/>
      <c r="D106" s="44"/>
      <c r="E106" s="44"/>
      <c r="F106" s="44"/>
      <c r="G106" s="44"/>
      <c r="H106" s="44"/>
      <c r="I106" s="44"/>
      <c r="J106" s="44"/>
      <c r="K106" s="44"/>
      <c r="L106" s="44"/>
      <c r="M106" s="44"/>
      <c r="N106" s="44"/>
      <c r="O106" s="44"/>
      <c r="P106" s="44"/>
      <c r="Q106" s="44"/>
      <c r="R106" s="44"/>
      <c r="S106" s="44"/>
      <c r="T106" s="44"/>
      <c r="U106" s="44"/>
      <c r="V106" s="44"/>
    </row>
    <row r="107" spans="2:22">
      <c r="B107" s="44"/>
      <c r="C107" s="44"/>
      <c r="D107" s="44"/>
      <c r="E107" s="44"/>
      <c r="F107" s="44"/>
      <c r="G107" s="44"/>
      <c r="H107" s="44"/>
      <c r="I107" s="44"/>
      <c r="J107" s="44"/>
      <c r="K107" s="44"/>
      <c r="L107" s="44"/>
      <c r="M107" s="44"/>
      <c r="N107" s="44"/>
      <c r="O107" s="44"/>
      <c r="P107" s="44"/>
      <c r="Q107" s="44"/>
      <c r="R107" s="44"/>
      <c r="S107" s="44"/>
      <c r="T107" s="44"/>
      <c r="U107" s="44"/>
      <c r="V107" s="44"/>
    </row>
    <row r="108" spans="2:22">
      <c r="B108" s="44"/>
      <c r="C108" s="44"/>
      <c r="D108" s="44"/>
      <c r="E108" s="44"/>
      <c r="F108" s="44"/>
      <c r="G108" s="44"/>
      <c r="H108" s="44"/>
      <c r="I108" s="44"/>
      <c r="J108" s="44"/>
      <c r="K108" s="44"/>
      <c r="L108" s="44"/>
      <c r="M108" s="44"/>
      <c r="N108" s="44"/>
      <c r="O108" s="44"/>
      <c r="P108" s="44"/>
      <c r="Q108" s="44"/>
      <c r="R108" s="44"/>
      <c r="S108" s="44"/>
      <c r="T108" s="44"/>
      <c r="U108" s="44"/>
      <c r="V108" s="44"/>
    </row>
    <row r="109" spans="2:22">
      <c r="B109" s="44"/>
      <c r="C109" s="44"/>
      <c r="D109" s="44"/>
      <c r="E109" s="44"/>
      <c r="F109" s="44"/>
      <c r="G109" s="44"/>
      <c r="H109" s="44"/>
      <c r="I109" s="44"/>
      <c r="J109" s="44"/>
      <c r="K109" s="44"/>
      <c r="L109" s="44"/>
      <c r="M109" s="44"/>
      <c r="N109" s="44"/>
      <c r="O109" s="44"/>
      <c r="P109" s="44"/>
      <c r="Q109" s="44"/>
      <c r="R109" s="44"/>
      <c r="S109" s="44"/>
      <c r="T109" s="44"/>
      <c r="U109" s="44"/>
      <c r="V109" s="44"/>
    </row>
    <row r="110" spans="2:22">
      <c r="B110" s="44"/>
      <c r="C110" s="44"/>
      <c r="D110" s="44"/>
      <c r="E110" s="44"/>
      <c r="F110" s="44"/>
      <c r="G110" s="44"/>
      <c r="H110" s="44"/>
      <c r="I110" s="44"/>
      <c r="J110" s="44"/>
      <c r="K110" s="44"/>
      <c r="L110" s="44"/>
      <c r="M110" s="44"/>
      <c r="N110" s="44"/>
      <c r="O110" s="44"/>
      <c r="P110" s="44"/>
      <c r="Q110" s="44"/>
      <c r="R110" s="44"/>
      <c r="S110" s="44"/>
      <c r="T110" s="44"/>
      <c r="U110" s="44"/>
      <c r="V110" s="44"/>
    </row>
    <row r="111" spans="2:22">
      <c r="B111" s="44"/>
      <c r="C111" s="44"/>
      <c r="D111" s="44"/>
      <c r="E111" s="44"/>
      <c r="F111" s="44"/>
      <c r="G111" s="44"/>
      <c r="H111" s="44"/>
      <c r="I111" s="44"/>
      <c r="J111" s="44"/>
      <c r="K111" s="44"/>
      <c r="L111" s="44"/>
      <c r="M111" s="44"/>
      <c r="N111" s="44"/>
      <c r="O111" s="44"/>
      <c r="P111" s="44"/>
      <c r="Q111" s="44"/>
      <c r="R111" s="44"/>
      <c r="S111" s="44"/>
      <c r="T111" s="44"/>
      <c r="U111" s="44"/>
      <c r="V111" s="44"/>
    </row>
    <row r="112" spans="2:22">
      <c r="B112" s="44"/>
      <c r="C112" s="44"/>
      <c r="D112" s="44"/>
      <c r="E112" s="44"/>
      <c r="F112" s="44"/>
      <c r="G112" s="44"/>
      <c r="H112" s="44"/>
      <c r="I112" s="44"/>
      <c r="J112" s="44"/>
      <c r="K112" s="44"/>
      <c r="L112" s="44"/>
      <c r="M112" s="44"/>
      <c r="N112" s="44"/>
      <c r="O112" s="44"/>
      <c r="P112" s="44"/>
      <c r="Q112" s="44"/>
      <c r="R112" s="44"/>
      <c r="S112" s="44"/>
      <c r="T112" s="44"/>
      <c r="U112" s="44"/>
      <c r="V112" s="44"/>
    </row>
    <row r="113" spans="2:22">
      <c r="B113" s="44"/>
      <c r="C113" s="44"/>
      <c r="D113" s="44"/>
      <c r="E113" s="44"/>
      <c r="F113" s="44"/>
      <c r="G113" s="44"/>
      <c r="H113" s="44"/>
      <c r="I113" s="44"/>
      <c r="J113" s="44"/>
      <c r="K113" s="44"/>
      <c r="L113" s="44"/>
      <c r="M113" s="44"/>
      <c r="N113" s="44"/>
      <c r="O113" s="44"/>
      <c r="P113" s="44"/>
      <c r="Q113" s="44"/>
      <c r="R113" s="44"/>
      <c r="S113" s="44"/>
      <c r="T113" s="44"/>
      <c r="U113" s="44"/>
      <c r="V113" s="44"/>
    </row>
    <row r="114" spans="2:22">
      <c r="B114" s="44"/>
      <c r="C114" s="44"/>
      <c r="D114" s="44"/>
      <c r="E114" s="44"/>
      <c r="F114" s="44"/>
      <c r="G114" s="44"/>
      <c r="H114" s="44"/>
      <c r="I114" s="44"/>
      <c r="J114" s="44"/>
      <c r="K114" s="44"/>
      <c r="L114" s="44"/>
      <c r="M114" s="44"/>
      <c r="N114" s="44"/>
      <c r="O114" s="44"/>
      <c r="P114" s="44"/>
      <c r="Q114" s="44"/>
      <c r="R114" s="44"/>
      <c r="S114" s="44"/>
      <c r="T114" s="44"/>
      <c r="U114" s="44"/>
      <c r="V114" s="44"/>
    </row>
    <row r="115" spans="2:22">
      <c r="B115" s="44"/>
      <c r="C115" s="44"/>
      <c r="D115" s="44"/>
      <c r="E115" s="44"/>
      <c r="F115" s="44"/>
      <c r="G115" s="44"/>
      <c r="H115" s="44"/>
      <c r="I115" s="44"/>
      <c r="J115" s="44"/>
      <c r="K115" s="44"/>
      <c r="L115" s="44"/>
      <c r="M115" s="44"/>
      <c r="N115" s="44"/>
      <c r="O115" s="44"/>
      <c r="P115" s="44"/>
      <c r="Q115" s="44"/>
      <c r="R115" s="44"/>
      <c r="S115" s="44"/>
      <c r="T115" s="44"/>
      <c r="U115" s="44"/>
      <c r="V115" s="44"/>
    </row>
    <row r="116" spans="2:22">
      <c r="B116" s="44"/>
      <c r="C116" s="44"/>
      <c r="D116" s="44"/>
      <c r="E116" s="44"/>
      <c r="F116" s="44"/>
      <c r="G116" s="44"/>
      <c r="H116" s="44"/>
      <c r="I116" s="44"/>
      <c r="J116" s="44"/>
      <c r="K116" s="44"/>
      <c r="L116" s="44"/>
      <c r="M116" s="44"/>
      <c r="N116" s="44"/>
      <c r="O116" s="44"/>
      <c r="P116" s="44"/>
      <c r="Q116" s="44"/>
      <c r="R116" s="44"/>
      <c r="S116" s="44"/>
      <c r="T116" s="44"/>
      <c r="U116" s="44"/>
      <c r="V116" s="44"/>
    </row>
    <row r="117" spans="2:22">
      <c r="B117" s="44"/>
      <c r="C117" s="44"/>
      <c r="D117" s="44"/>
      <c r="E117" s="44"/>
      <c r="F117" s="44"/>
      <c r="G117" s="44"/>
      <c r="H117" s="44"/>
      <c r="I117" s="44"/>
      <c r="J117" s="44"/>
      <c r="K117" s="44"/>
      <c r="L117" s="44"/>
      <c r="M117" s="44"/>
      <c r="N117" s="44"/>
      <c r="O117" s="44"/>
      <c r="P117" s="44"/>
      <c r="Q117" s="44"/>
      <c r="R117" s="44"/>
      <c r="S117" s="44"/>
      <c r="T117" s="44"/>
      <c r="U117" s="44"/>
      <c r="V117" s="44"/>
    </row>
    <row r="118" spans="2:22">
      <c r="B118" s="44"/>
      <c r="C118" s="44"/>
      <c r="D118" s="44"/>
      <c r="E118" s="44"/>
      <c r="F118" s="44"/>
      <c r="G118" s="44"/>
      <c r="H118" s="44"/>
      <c r="I118" s="44"/>
      <c r="J118" s="44"/>
      <c r="K118" s="44"/>
      <c r="L118" s="44"/>
      <c r="M118" s="44"/>
      <c r="N118" s="44"/>
      <c r="O118" s="44"/>
      <c r="P118" s="44"/>
      <c r="Q118" s="44"/>
      <c r="R118" s="44"/>
      <c r="S118" s="44"/>
      <c r="T118" s="44"/>
      <c r="U118" s="44"/>
      <c r="V118" s="44"/>
    </row>
    <row r="119" spans="2:22">
      <c r="B119" s="44"/>
      <c r="C119" s="44"/>
      <c r="D119" s="44"/>
      <c r="E119" s="44"/>
      <c r="F119" s="44"/>
      <c r="G119" s="44"/>
      <c r="H119" s="44"/>
      <c r="I119" s="44"/>
      <c r="J119" s="44"/>
      <c r="K119" s="44"/>
      <c r="L119" s="44"/>
      <c r="M119" s="44"/>
      <c r="N119" s="44"/>
      <c r="O119" s="44"/>
      <c r="P119" s="44"/>
      <c r="Q119" s="44"/>
      <c r="R119" s="44"/>
      <c r="S119" s="44"/>
      <c r="T119" s="44"/>
      <c r="U119" s="44"/>
      <c r="V119" s="44"/>
    </row>
    <row r="120" spans="2:22">
      <c r="B120" s="44"/>
      <c r="C120" s="44"/>
      <c r="D120" s="44"/>
      <c r="E120" s="44"/>
      <c r="F120" s="44"/>
      <c r="G120" s="44"/>
      <c r="H120" s="44"/>
      <c r="I120" s="44"/>
      <c r="J120" s="44"/>
      <c r="K120" s="44"/>
      <c r="L120" s="44"/>
      <c r="M120" s="44"/>
      <c r="N120" s="44"/>
      <c r="O120" s="44"/>
      <c r="P120" s="44"/>
      <c r="Q120" s="44"/>
      <c r="R120" s="44"/>
      <c r="S120" s="44"/>
      <c r="T120" s="44"/>
      <c r="U120" s="44"/>
      <c r="V120" s="44"/>
    </row>
    <row r="121" spans="2:22">
      <c r="B121" s="44"/>
      <c r="C121" s="44"/>
      <c r="D121" s="44"/>
      <c r="E121" s="44"/>
      <c r="F121" s="44"/>
      <c r="G121" s="44"/>
      <c r="H121" s="44"/>
      <c r="I121" s="44"/>
      <c r="J121" s="44"/>
      <c r="K121" s="44"/>
      <c r="L121" s="44"/>
      <c r="M121" s="44"/>
      <c r="N121" s="44"/>
      <c r="O121" s="44"/>
      <c r="P121" s="44"/>
      <c r="Q121" s="44"/>
      <c r="R121" s="44"/>
      <c r="S121" s="44"/>
      <c r="T121" s="44"/>
      <c r="U121" s="44"/>
      <c r="V121" s="44"/>
    </row>
    <row r="122" spans="2:22">
      <c r="B122" s="44"/>
      <c r="C122" s="44"/>
      <c r="D122" s="44"/>
      <c r="E122" s="44"/>
      <c r="F122" s="44"/>
      <c r="G122" s="44"/>
      <c r="H122" s="44"/>
      <c r="I122" s="44"/>
      <c r="J122" s="44"/>
      <c r="K122" s="44"/>
      <c r="L122" s="44"/>
      <c r="M122" s="44"/>
      <c r="N122" s="44"/>
      <c r="O122" s="44"/>
      <c r="P122" s="44"/>
      <c r="Q122" s="44"/>
      <c r="R122" s="44"/>
      <c r="S122" s="44"/>
      <c r="T122" s="44"/>
      <c r="U122" s="44"/>
      <c r="V122" s="44"/>
    </row>
    <row r="123" spans="2:22">
      <c r="B123" s="44"/>
      <c r="C123" s="44"/>
      <c r="D123" s="44"/>
      <c r="E123" s="44"/>
      <c r="F123" s="44"/>
      <c r="G123" s="44"/>
      <c r="H123" s="44"/>
      <c r="I123" s="44"/>
      <c r="J123" s="44"/>
      <c r="K123" s="44"/>
      <c r="L123" s="44"/>
      <c r="M123" s="44"/>
      <c r="N123" s="44"/>
      <c r="O123" s="44"/>
      <c r="P123" s="44"/>
      <c r="Q123" s="44"/>
      <c r="R123" s="44"/>
      <c r="S123" s="44"/>
      <c r="T123" s="44"/>
      <c r="U123" s="44"/>
      <c r="V123" s="44"/>
    </row>
    <row r="124" spans="2:22">
      <c r="B124" s="44"/>
      <c r="C124" s="44"/>
      <c r="D124" s="44"/>
      <c r="E124" s="44"/>
      <c r="F124" s="44"/>
      <c r="G124" s="44"/>
      <c r="H124" s="44"/>
      <c r="I124" s="44"/>
      <c r="J124" s="44"/>
      <c r="K124" s="44"/>
      <c r="L124" s="44"/>
      <c r="M124" s="44"/>
      <c r="N124" s="44"/>
      <c r="O124" s="44"/>
      <c r="P124" s="44"/>
      <c r="Q124" s="44"/>
      <c r="R124" s="44"/>
      <c r="S124" s="44"/>
      <c r="T124" s="44"/>
      <c r="U124" s="44"/>
      <c r="V124" s="44"/>
    </row>
    <row r="125" spans="2:22">
      <c r="B125" s="44"/>
      <c r="C125" s="44"/>
      <c r="D125" s="44"/>
      <c r="E125" s="44"/>
      <c r="F125" s="44"/>
      <c r="G125" s="44"/>
      <c r="H125" s="44"/>
      <c r="I125" s="44"/>
      <c r="J125" s="44"/>
      <c r="K125" s="44"/>
      <c r="L125" s="44"/>
      <c r="M125" s="44"/>
      <c r="N125" s="44"/>
      <c r="O125" s="44"/>
      <c r="P125" s="44"/>
      <c r="Q125" s="44"/>
      <c r="R125" s="44"/>
      <c r="S125" s="44"/>
      <c r="T125" s="44"/>
      <c r="U125" s="44"/>
      <c r="V125" s="44"/>
    </row>
    <row r="126" spans="2:22">
      <c r="B126" s="44"/>
      <c r="C126" s="44"/>
      <c r="D126" s="44"/>
      <c r="E126" s="44"/>
      <c r="F126" s="44"/>
      <c r="G126" s="44"/>
      <c r="H126" s="44"/>
      <c r="I126" s="44"/>
      <c r="J126" s="44"/>
      <c r="K126" s="44"/>
      <c r="L126" s="44"/>
      <c r="M126" s="44"/>
      <c r="N126" s="44"/>
      <c r="O126" s="44"/>
      <c r="P126" s="44"/>
      <c r="Q126" s="44"/>
      <c r="R126" s="44"/>
      <c r="S126" s="44"/>
      <c r="T126" s="44"/>
      <c r="U126" s="44"/>
      <c r="V126" s="44"/>
    </row>
    <row r="127" spans="2:22">
      <c r="B127" s="44"/>
      <c r="C127" s="44"/>
      <c r="D127" s="44"/>
      <c r="E127" s="44"/>
      <c r="F127" s="44"/>
      <c r="G127" s="44"/>
      <c r="H127" s="44"/>
      <c r="I127" s="44"/>
      <c r="J127" s="44"/>
      <c r="K127" s="44"/>
      <c r="L127" s="44"/>
      <c r="M127" s="44"/>
      <c r="N127" s="44"/>
      <c r="O127" s="44"/>
      <c r="P127" s="44"/>
      <c r="Q127" s="44"/>
      <c r="R127" s="44"/>
      <c r="S127" s="44"/>
      <c r="T127" s="44"/>
      <c r="U127" s="44"/>
      <c r="V127" s="44"/>
    </row>
    <row r="128" spans="2:22">
      <c r="B128" s="44"/>
      <c r="C128" s="44"/>
      <c r="D128" s="44"/>
      <c r="E128" s="44"/>
      <c r="F128" s="44"/>
      <c r="G128" s="44"/>
      <c r="H128" s="44"/>
      <c r="I128" s="44"/>
      <c r="J128" s="44"/>
      <c r="K128" s="44"/>
      <c r="L128" s="44"/>
      <c r="M128" s="44"/>
      <c r="N128" s="44"/>
      <c r="O128" s="44"/>
      <c r="P128" s="44"/>
      <c r="Q128" s="44"/>
      <c r="R128" s="44"/>
      <c r="S128" s="44"/>
      <c r="T128" s="44"/>
      <c r="U128" s="44"/>
      <c r="V128" s="44"/>
    </row>
    <row r="129" spans="2:22">
      <c r="B129" s="44"/>
      <c r="C129" s="44"/>
      <c r="D129" s="44"/>
      <c r="E129" s="44"/>
      <c r="F129" s="44"/>
      <c r="G129" s="44"/>
      <c r="H129" s="44"/>
      <c r="I129" s="44"/>
      <c r="J129" s="44"/>
      <c r="K129" s="44"/>
      <c r="L129" s="44"/>
      <c r="M129" s="44"/>
      <c r="N129" s="44"/>
      <c r="O129" s="44"/>
      <c r="P129" s="44"/>
      <c r="Q129" s="44"/>
      <c r="R129" s="44"/>
      <c r="S129" s="44"/>
      <c r="T129" s="44"/>
      <c r="U129" s="44"/>
      <c r="V129" s="44"/>
    </row>
    <row r="130" spans="2:22">
      <c r="B130" s="44"/>
      <c r="C130" s="44"/>
      <c r="D130" s="44"/>
      <c r="E130" s="44"/>
      <c r="F130" s="44"/>
      <c r="G130" s="44"/>
      <c r="H130" s="44"/>
      <c r="I130" s="44"/>
      <c r="J130" s="44"/>
      <c r="K130" s="44"/>
      <c r="L130" s="44"/>
      <c r="M130" s="44"/>
      <c r="N130" s="44"/>
      <c r="O130" s="44"/>
      <c r="P130" s="44"/>
      <c r="Q130" s="44"/>
      <c r="R130" s="44"/>
      <c r="S130" s="44"/>
      <c r="T130" s="44"/>
      <c r="U130" s="44"/>
      <c r="V130" s="44"/>
    </row>
    <row r="131" spans="2:22">
      <c r="B131" s="44"/>
      <c r="C131" s="44"/>
      <c r="D131" s="44"/>
      <c r="E131" s="44"/>
      <c r="F131" s="44"/>
      <c r="G131" s="44"/>
      <c r="H131" s="44"/>
      <c r="I131" s="44"/>
      <c r="J131" s="44"/>
      <c r="K131" s="44"/>
      <c r="L131" s="44"/>
      <c r="M131" s="44"/>
      <c r="N131" s="44"/>
      <c r="O131" s="44"/>
      <c r="P131" s="44"/>
      <c r="Q131" s="44"/>
      <c r="R131" s="44"/>
      <c r="S131" s="44"/>
      <c r="T131" s="44"/>
      <c r="U131" s="44"/>
      <c r="V131" s="44"/>
    </row>
    <row r="132" spans="2:22">
      <c r="B132" s="44"/>
      <c r="C132" s="44"/>
      <c r="D132" s="44"/>
      <c r="E132" s="44"/>
      <c r="F132" s="44"/>
      <c r="G132" s="44"/>
      <c r="H132" s="44"/>
      <c r="I132" s="44"/>
      <c r="J132" s="44"/>
      <c r="K132" s="44"/>
      <c r="L132" s="44"/>
      <c r="M132" s="44"/>
      <c r="N132" s="44"/>
      <c r="O132" s="44"/>
      <c r="P132" s="44"/>
      <c r="Q132" s="44"/>
      <c r="R132" s="44"/>
      <c r="S132" s="44"/>
      <c r="T132" s="44"/>
      <c r="U132" s="44"/>
      <c r="V132" s="44"/>
    </row>
    <row r="133" spans="2:22">
      <c r="B133" s="44"/>
      <c r="C133" s="44"/>
      <c r="D133" s="44"/>
      <c r="E133" s="44"/>
      <c r="F133" s="44"/>
      <c r="G133" s="44"/>
      <c r="H133" s="44"/>
      <c r="I133" s="44"/>
      <c r="J133" s="44"/>
      <c r="K133" s="44"/>
      <c r="L133" s="44"/>
      <c r="M133" s="44"/>
      <c r="N133" s="44"/>
      <c r="O133" s="44"/>
      <c r="P133" s="44"/>
      <c r="Q133" s="44"/>
      <c r="R133" s="44"/>
      <c r="S133" s="44"/>
      <c r="T133" s="44"/>
      <c r="U133" s="44"/>
      <c r="V133" s="44"/>
    </row>
    <row r="134" spans="2:22">
      <c r="B134" s="44"/>
      <c r="C134" s="44"/>
      <c r="D134" s="44"/>
      <c r="E134" s="44"/>
      <c r="F134" s="44"/>
      <c r="G134" s="44"/>
      <c r="H134" s="44"/>
      <c r="I134" s="44"/>
      <c r="J134" s="44"/>
      <c r="K134" s="44"/>
      <c r="L134" s="44"/>
      <c r="M134" s="44"/>
      <c r="N134" s="44"/>
      <c r="O134" s="44"/>
      <c r="P134" s="44"/>
      <c r="Q134" s="44"/>
      <c r="R134" s="44"/>
      <c r="S134" s="44"/>
      <c r="T134" s="44"/>
      <c r="U134" s="44"/>
      <c r="V134" s="44"/>
    </row>
    <row r="135" spans="2:22">
      <c r="B135" s="44"/>
      <c r="C135" s="44"/>
      <c r="D135" s="44"/>
      <c r="E135" s="44"/>
      <c r="F135" s="44"/>
      <c r="G135" s="44"/>
      <c r="H135" s="44"/>
      <c r="I135" s="44"/>
      <c r="J135" s="44"/>
      <c r="K135" s="44"/>
      <c r="L135" s="44"/>
      <c r="M135" s="44"/>
      <c r="N135" s="44"/>
      <c r="O135" s="44"/>
      <c r="P135" s="44"/>
      <c r="Q135" s="44"/>
      <c r="R135" s="44"/>
      <c r="S135" s="44"/>
      <c r="T135" s="44"/>
      <c r="U135" s="44"/>
      <c r="V135" s="44"/>
    </row>
    <row r="136" spans="2:22">
      <c r="B136" s="44"/>
      <c r="C136" s="44"/>
      <c r="D136" s="44"/>
      <c r="E136" s="44"/>
      <c r="F136" s="44"/>
      <c r="G136" s="44"/>
      <c r="H136" s="44"/>
      <c r="I136" s="44"/>
      <c r="J136" s="44"/>
      <c r="K136" s="44"/>
      <c r="L136" s="44"/>
      <c r="M136" s="44"/>
      <c r="N136" s="44"/>
      <c r="O136" s="44"/>
      <c r="P136" s="44"/>
      <c r="Q136" s="44"/>
      <c r="R136" s="44"/>
      <c r="S136" s="44"/>
      <c r="T136" s="44"/>
      <c r="U136" s="44"/>
      <c r="V136" s="44"/>
    </row>
    <row r="137" spans="2:22">
      <c r="B137" s="44"/>
      <c r="C137" s="44"/>
      <c r="D137" s="44"/>
      <c r="E137" s="44"/>
      <c r="F137" s="44"/>
      <c r="G137" s="44"/>
      <c r="H137" s="44"/>
      <c r="I137" s="44"/>
      <c r="J137" s="44"/>
      <c r="K137" s="44"/>
      <c r="L137" s="44"/>
      <c r="M137" s="44"/>
      <c r="N137" s="44"/>
      <c r="O137" s="44"/>
      <c r="P137" s="44"/>
      <c r="Q137" s="44"/>
      <c r="R137" s="44"/>
      <c r="S137" s="44"/>
      <c r="T137" s="44"/>
      <c r="U137" s="44"/>
      <c r="V137" s="44"/>
    </row>
    <row r="138" spans="2:22">
      <c r="B138" s="44"/>
      <c r="C138" s="44"/>
      <c r="D138" s="44"/>
      <c r="E138" s="44"/>
      <c r="F138" s="44"/>
      <c r="G138" s="44"/>
      <c r="H138" s="44"/>
      <c r="I138" s="44"/>
      <c r="J138" s="44"/>
      <c r="K138" s="44"/>
      <c r="L138" s="44"/>
      <c r="M138" s="44"/>
      <c r="N138" s="44"/>
      <c r="O138" s="44"/>
      <c r="P138" s="44"/>
      <c r="Q138" s="44"/>
      <c r="R138" s="44"/>
      <c r="S138" s="44"/>
      <c r="T138" s="44"/>
      <c r="U138" s="44"/>
      <c r="V138" s="44"/>
    </row>
    <row r="139" spans="2:22">
      <c r="B139" s="44"/>
      <c r="C139" s="44"/>
      <c r="D139" s="44"/>
      <c r="E139" s="44"/>
      <c r="F139" s="44"/>
      <c r="G139" s="44"/>
      <c r="H139" s="44"/>
      <c r="I139" s="44"/>
      <c r="J139" s="44"/>
      <c r="K139" s="44"/>
      <c r="L139" s="44"/>
      <c r="M139" s="44"/>
      <c r="N139" s="44"/>
      <c r="O139" s="44"/>
      <c r="P139" s="44"/>
      <c r="Q139" s="44"/>
      <c r="R139" s="44"/>
      <c r="S139" s="44"/>
      <c r="T139" s="44"/>
      <c r="U139" s="44"/>
      <c r="V139" s="44"/>
    </row>
    <row r="140" spans="2:22">
      <c r="B140" s="44"/>
      <c r="C140" s="44"/>
      <c r="D140" s="44"/>
      <c r="E140" s="44"/>
      <c r="F140" s="44"/>
      <c r="G140" s="44"/>
      <c r="H140" s="44"/>
      <c r="I140" s="44"/>
      <c r="J140" s="44"/>
      <c r="K140" s="44"/>
      <c r="L140" s="44"/>
      <c r="M140" s="44"/>
      <c r="N140" s="44"/>
      <c r="O140" s="44"/>
      <c r="P140" s="44"/>
      <c r="Q140" s="44"/>
      <c r="R140" s="44"/>
      <c r="S140" s="44"/>
      <c r="T140" s="44"/>
      <c r="U140" s="44"/>
      <c r="V140" s="44"/>
    </row>
    <row r="141" spans="2:22">
      <c r="B141" s="44"/>
      <c r="C141" s="44"/>
      <c r="D141" s="44"/>
      <c r="E141" s="44"/>
      <c r="F141" s="44"/>
      <c r="G141" s="44"/>
      <c r="H141" s="44"/>
      <c r="I141" s="44"/>
      <c r="J141" s="44"/>
      <c r="K141" s="44"/>
      <c r="L141" s="44"/>
      <c r="M141" s="44"/>
      <c r="N141" s="44"/>
      <c r="O141" s="44"/>
      <c r="P141" s="44"/>
      <c r="Q141" s="44"/>
      <c r="R141" s="44"/>
      <c r="S141" s="44"/>
      <c r="T141" s="44"/>
      <c r="U141" s="44"/>
      <c r="V141" s="44"/>
    </row>
    <row r="142" spans="2:22">
      <c r="B142" s="44"/>
      <c r="C142" s="44"/>
      <c r="D142" s="44"/>
      <c r="E142" s="44"/>
      <c r="F142" s="44"/>
      <c r="G142" s="44"/>
      <c r="H142" s="44"/>
      <c r="I142" s="44"/>
      <c r="J142" s="44"/>
      <c r="K142" s="44"/>
      <c r="L142" s="44"/>
      <c r="M142" s="44"/>
      <c r="N142" s="44"/>
      <c r="O142" s="44"/>
      <c r="P142" s="44"/>
      <c r="Q142" s="44"/>
      <c r="R142" s="44"/>
      <c r="S142" s="44"/>
      <c r="T142" s="44"/>
      <c r="U142" s="44"/>
      <c r="V142" s="44"/>
    </row>
    <row r="143" spans="2:22">
      <c r="B143" s="44"/>
      <c r="C143" s="44"/>
      <c r="D143" s="44"/>
      <c r="E143" s="44"/>
      <c r="F143" s="44"/>
      <c r="G143" s="44"/>
      <c r="H143" s="44"/>
      <c r="I143" s="44"/>
      <c r="J143" s="44"/>
      <c r="K143" s="44"/>
      <c r="L143" s="44"/>
      <c r="M143" s="44"/>
      <c r="N143" s="44"/>
      <c r="O143" s="44"/>
      <c r="P143" s="44"/>
      <c r="Q143" s="44"/>
      <c r="R143" s="44"/>
      <c r="S143" s="44"/>
      <c r="T143" s="44"/>
      <c r="U143" s="44"/>
      <c r="V143" s="44"/>
    </row>
    <row r="144" spans="2:22">
      <c r="B144" s="44"/>
      <c r="C144" s="44"/>
      <c r="D144" s="44"/>
      <c r="E144" s="44"/>
      <c r="F144" s="44"/>
      <c r="G144" s="44"/>
      <c r="H144" s="44"/>
      <c r="I144" s="44"/>
      <c r="J144" s="44"/>
      <c r="K144" s="44"/>
      <c r="L144" s="44"/>
      <c r="M144" s="44"/>
      <c r="N144" s="44"/>
      <c r="O144" s="44"/>
      <c r="P144" s="44"/>
      <c r="Q144" s="44"/>
      <c r="R144" s="44"/>
      <c r="S144" s="44"/>
      <c r="T144" s="44"/>
      <c r="U144" s="44"/>
      <c r="V144" s="44"/>
    </row>
    <row r="145" spans="2:22">
      <c r="B145" s="44"/>
      <c r="C145" s="44"/>
      <c r="D145" s="44"/>
      <c r="E145" s="44"/>
      <c r="F145" s="44"/>
      <c r="G145" s="44"/>
      <c r="H145" s="44"/>
      <c r="I145" s="44"/>
      <c r="J145" s="44"/>
      <c r="K145" s="44"/>
      <c r="L145" s="44"/>
      <c r="M145" s="44"/>
      <c r="N145" s="44"/>
      <c r="O145" s="44"/>
      <c r="P145" s="44"/>
      <c r="Q145" s="44"/>
      <c r="R145" s="44"/>
      <c r="S145" s="44"/>
      <c r="T145" s="44"/>
      <c r="U145" s="44"/>
      <c r="V145" s="44"/>
    </row>
    <row r="146" spans="2:22">
      <c r="B146" s="44"/>
      <c r="C146" s="44"/>
      <c r="D146" s="44"/>
      <c r="E146" s="44"/>
      <c r="F146" s="44"/>
      <c r="G146" s="44"/>
      <c r="H146" s="44"/>
      <c r="I146" s="44"/>
      <c r="J146" s="44"/>
      <c r="K146" s="44"/>
      <c r="L146" s="44"/>
      <c r="M146" s="44"/>
      <c r="N146" s="44"/>
      <c r="O146" s="44"/>
      <c r="P146" s="44"/>
      <c r="Q146" s="44"/>
      <c r="R146" s="44"/>
      <c r="S146" s="44"/>
      <c r="T146" s="44"/>
      <c r="U146" s="44"/>
      <c r="V146" s="44"/>
    </row>
    <row r="147" spans="2:22">
      <c r="B147" s="44"/>
      <c r="C147" s="44"/>
      <c r="D147" s="44"/>
      <c r="E147" s="44"/>
      <c r="F147" s="44"/>
      <c r="G147" s="44"/>
      <c r="H147" s="44"/>
      <c r="I147" s="44"/>
      <c r="J147" s="44"/>
      <c r="K147" s="44"/>
      <c r="L147" s="44"/>
      <c r="M147" s="44"/>
      <c r="N147" s="44"/>
      <c r="O147" s="44"/>
      <c r="P147" s="44"/>
      <c r="Q147" s="44"/>
      <c r="R147" s="44"/>
      <c r="S147" s="44"/>
      <c r="T147" s="44"/>
      <c r="U147" s="44"/>
      <c r="V147" s="44"/>
    </row>
    <row r="148" spans="2:22">
      <c r="B148" s="44"/>
      <c r="C148" s="44"/>
      <c r="D148" s="44"/>
      <c r="E148" s="44"/>
      <c r="F148" s="44"/>
      <c r="G148" s="44"/>
      <c r="H148" s="44"/>
      <c r="I148" s="44"/>
      <c r="J148" s="44"/>
      <c r="K148" s="44"/>
      <c r="L148" s="44"/>
      <c r="M148" s="44"/>
      <c r="N148" s="44"/>
      <c r="O148" s="44"/>
      <c r="P148" s="44"/>
      <c r="Q148" s="44"/>
      <c r="R148" s="44"/>
      <c r="S148" s="44"/>
      <c r="T148" s="44"/>
      <c r="U148" s="44"/>
      <c r="V148" s="44"/>
    </row>
    <row r="149" spans="2:22">
      <c r="B149" s="44"/>
      <c r="C149" s="44"/>
      <c r="D149" s="44"/>
      <c r="E149" s="44"/>
      <c r="F149" s="44"/>
      <c r="G149" s="44"/>
      <c r="H149" s="44"/>
      <c r="I149" s="44"/>
      <c r="J149" s="44"/>
      <c r="K149" s="44"/>
      <c r="L149" s="44"/>
      <c r="M149" s="44"/>
      <c r="N149" s="44"/>
      <c r="O149" s="44"/>
      <c r="P149" s="44"/>
      <c r="Q149" s="44"/>
      <c r="R149" s="44"/>
      <c r="S149" s="44"/>
      <c r="T149" s="44"/>
      <c r="U149" s="44"/>
      <c r="V149" s="44"/>
    </row>
    <row r="150" spans="2:22">
      <c r="B150" s="44"/>
      <c r="C150" s="44"/>
      <c r="D150" s="44"/>
      <c r="E150" s="44"/>
      <c r="F150" s="44"/>
      <c r="G150" s="44"/>
      <c r="H150" s="44"/>
      <c r="I150" s="44"/>
      <c r="J150" s="44"/>
      <c r="K150" s="44"/>
      <c r="L150" s="44"/>
      <c r="M150" s="44"/>
      <c r="N150" s="44"/>
      <c r="O150" s="44"/>
      <c r="P150" s="44"/>
      <c r="Q150" s="44"/>
      <c r="R150" s="44"/>
      <c r="S150" s="44"/>
      <c r="T150" s="44"/>
      <c r="U150" s="44"/>
      <c r="V150" s="44"/>
    </row>
    <row r="151" spans="2:22">
      <c r="B151" s="44"/>
      <c r="C151" s="44"/>
      <c r="D151" s="44"/>
      <c r="E151" s="44"/>
      <c r="F151" s="44"/>
      <c r="G151" s="44"/>
      <c r="H151" s="44"/>
      <c r="I151" s="44"/>
      <c r="J151" s="44"/>
      <c r="K151" s="44"/>
      <c r="L151" s="44"/>
      <c r="M151" s="44"/>
      <c r="N151" s="44"/>
      <c r="O151" s="44"/>
      <c r="P151" s="44"/>
      <c r="Q151" s="44"/>
      <c r="R151" s="44"/>
      <c r="S151" s="44"/>
      <c r="T151" s="44"/>
      <c r="U151" s="44"/>
      <c r="V151" s="44"/>
    </row>
    <row r="152" spans="2:22">
      <c r="B152" s="44"/>
      <c r="C152" s="44"/>
      <c r="D152" s="44"/>
      <c r="E152" s="44"/>
      <c r="F152" s="44"/>
      <c r="G152" s="44"/>
      <c r="H152" s="44"/>
      <c r="I152" s="44"/>
      <c r="J152" s="44"/>
      <c r="K152" s="44"/>
      <c r="L152" s="44"/>
      <c r="M152" s="44"/>
      <c r="N152" s="44"/>
      <c r="O152" s="44"/>
      <c r="P152" s="44"/>
      <c r="Q152" s="44"/>
      <c r="R152" s="44"/>
      <c r="S152" s="44"/>
      <c r="T152" s="44"/>
      <c r="U152" s="44"/>
      <c r="V152" s="44"/>
    </row>
    <row r="153" spans="2:22">
      <c r="B153" s="44"/>
      <c r="C153" s="44"/>
      <c r="D153" s="44"/>
      <c r="E153" s="44"/>
      <c r="F153" s="44"/>
      <c r="G153" s="44"/>
      <c r="H153" s="44"/>
      <c r="I153" s="44"/>
      <c r="J153" s="44"/>
      <c r="K153" s="44"/>
      <c r="L153" s="44"/>
      <c r="M153" s="44"/>
      <c r="N153" s="44"/>
      <c r="O153" s="44"/>
      <c r="P153" s="44"/>
      <c r="Q153" s="44"/>
      <c r="R153" s="44"/>
      <c r="S153" s="44"/>
      <c r="T153" s="44"/>
      <c r="U153" s="44"/>
      <c r="V153" s="44"/>
    </row>
    <row r="154" spans="2:22">
      <c r="B154" s="44"/>
      <c r="C154" s="44"/>
      <c r="D154" s="44"/>
      <c r="E154" s="44"/>
      <c r="F154" s="44"/>
      <c r="G154" s="44"/>
      <c r="H154" s="44"/>
      <c r="I154" s="44"/>
      <c r="J154" s="44"/>
      <c r="K154" s="44"/>
      <c r="L154" s="44"/>
      <c r="M154" s="44"/>
      <c r="N154" s="44"/>
      <c r="O154" s="44"/>
      <c r="P154" s="44"/>
      <c r="Q154" s="44"/>
      <c r="R154" s="44"/>
      <c r="S154" s="44"/>
      <c r="T154" s="44"/>
      <c r="U154" s="44"/>
      <c r="V154" s="44"/>
    </row>
    <row r="155" spans="2:22">
      <c r="B155" s="44"/>
      <c r="C155" s="44"/>
      <c r="D155" s="44"/>
      <c r="E155" s="44"/>
      <c r="F155" s="44"/>
      <c r="G155" s="44"/>
      <c r="H155" s="44"/>
      <c r="I155" s="44"/>
      <c r="J155" s="44"/>
      <c r="K155" s="44"/>
      <c r="L155" s="44"/>
      <c r="M155" s="44"/>
      <c r="N155" s="44"/>
      <c r="O155" s="44"/>
      <c r="P155" s="44"/>
      <c r="Q155" s="44"/>
      <c r="R155" s="44"/>
      <c r="S155" s="44"/>
      <c r="T155" s="44"/>
      <c r="U155" s="44"/>
      <c r="V155" s="44"/>
    </row>
    <row r="156" spans="2:22">
      <c r="B156" s="44"/>
      <c r="C156" s="44"/>
      <c r="D156" s="44"/>
      <c r="E156" s="44"/>
      <c r="F156" s="44"/>
      <c r="G156" s="44"/>
      <c r="H156" s="44"/>
      <c r="I156" s="44"/>
      <c r="J156" s="44"/>
      <c r="K156" s="44"/>
      <c r="L156" s="44"/>
      <c r="M156" s="44"/>
      <c r="N156" s="44"/>
      <c r="O156" s="44"/>
      <c r="P156" s="44"/>
      <c r="Q156" s="44"/>
      <c r="R156" s="44"/>
      <c r="S156" s="44"/>
      <c r="T156" s="44"/>
      <c r="U156" s="44"/>
      <c r="V156" s="44"/>
    </row>
    <row r="157" spans="2:22">
      <c r="B157" s="44"/>
      <c r="C157" s="44"/>
      <c r="D157" s="44"/>
      <c r="E157" s="44"/>
      <c r="F157" s="44"/>
      <c r="G157" s="44"/>
      <c r="H157" s="44"/>
      <c r="I157" s="44"/>
      <c r="J157" s="44"/>
      <c r="K157" s="44"/>
      <c r="L157" s="44"/>
      <c r="M157" s="44"/>
      <c r="N157" s="44"/>
      <c r="O157" s="44"/>
      <c r="P157" s="44"/>
      <c r="Q157" s="44"/>
      <c r="R157" s="44"/>
      <c r="S157" s="44"/>
      <c r="T157" s="44"/>
      <c r="U157" s="44"/>
      <c r="V157" s="44"/>
    </row>
    <row r="158" spans="2:22">
      <c r="B158" s="44"/>
      <c r="C158" s="44"/>
      <c r="D158" s="44"/>
      <c r="E158" s="44"/>
      <c r="F158" s="44"/>
      <c r="G158" s="44"/>
      <c r="H158" s="44"/>
      <c r="I158" s="44"/>
      <c r="J158" s="44"/>
      <c r="K158" s="44"/>
      <c r="L158" s="44"/>
      <c r="M158" s="44"/>
      <c r="N158" s="44"/>
      <c r="O158" s="44"/>
      <c r="P158" s="44"/>
      <c r="Q158" s="44"/>
      <c r="R158" s="44"/>
      <c r="S158" s="44"/>
      <c r="T158" s="44"/>
      <c r="U158" s="44"/>
      <c r="V158" s="44"/>
    </row>
    <row r="159" spans="2:22">
      <c r="B159" s="44"/>
      <c r="C159" s="44"/>
      <c r="D159" s="44"/>
      <c r="E159" s="44"/>
      <c r="F159" s="44"/>
      <c r="G159" s="44"/>
      <c r="H159" s="44"/>
      <c r="I159" s="44"/>
      <c r="J159" s="44"/>
      <c r="K159" s="44"/>
      <c r="L159" s="44"/>
      <c r="M159" s="44"/>
      <c r="N159" s="44"/>
      <c r="O159" s="44"/>
      <c r="P159" s="44"/>
      <c r="Q159" s="44"/>
      <c r="R159" s="44"/>
      <c r="S159" s="44"/>
      <c r="T159" s="44"/>
      <c r="U159" s="44"/>
      <c r="V159" s="44"/>
    </row>
    <row r="160" spans="2:22">
      <c r="B160" s="44"/>
      <c r="C160" s="44"/>
      <c r="D160" s="44"/>
      <c r="E160" s="44"/>
      <c r="F160" s="44"/>
      <c r="G160" s="44"/>
      <c r="H160" s="44"/>
      <c r="I160" s="44"/>
      <c r="J160" s="44"/>
      <c r="K160" s="44"/>
      <c r="L160" s="44"/>
      <c r="M160" s="44"/>
      <c r="N160" s="44"/>
      <c r="O160" s="44"/>
      <c r="P160" s="44"/>
      <c r="Q160" s="44"/>
      <c r="R160" s="44"/>
      <c r="S160" s="44"/>
      <c r="T160" s="44"/>
      <c r="U160" s="44"/>
      <c r="V160" s="44"/>
    </row>
    <row r="161" spans="2:22">
      <c r="B161" s="44"/>
      <c r="C161" s="44"/>
      <c r="D161" s="44"/>
      <c r="E161" s="44"/>
      <c r="F161" s="44"/>
      <c r="G161" s="44"/>
      <c r="H161" s="44"/>
      <c r="I161" s="44"/>
      <c r="J161" s="44"/>
      <c r="K161" s="44"/>
      <c r="L161" s="44"/>
      <c r="M161" s="44"/>
      <c r="N161" s="44"/>
      <c r="O161" s="44"/>
      <c r="P161" s="44"/>
      <c r="Q161" s="44"/>
      <c r="R161" s="44"/>
      <c r="S161" s="44"/>
      <c r="T161" s="44"/>
      <c r="U161" s="44"/>
      <c r="V161" s="44"/>
    </row>
    <row r="162" spans="2:22">
      <c r="B162" s="44"/>
      <c r="C162" s="44"/>
      <c r="D162" s="44"/>
      <c r="E162" s="44"/>
      <c r="F162" s="44"/>
      <c r="G162" s="44"/>
      <c r="H162" s="44"/>
      <c r="I162" s="44"/>
      <c r="J162" s="44"/>
      <c r="K162" s="44"/>
      <c r="L162" s="44"/>
      <c r="M162" s="44"/>
      <c r="N162" s="44"/>
      <c r="O162" s="44"/>
      <c r="P162" s="44"/>
      <c r="Q162" s="44"/>
      <c r="R162" s="44"/>
      <c r="S162" s="44"/>
      <c r="T162" s="44"/>
      <c r="U162" s="44"/>
      <c r="V162" s="44"/>
    </row>
    <row r="163" spans="2:22">
      <c r="B163" s="44"/>
      <c r="C163" s="44"/>
      <c r="D163" s="44"/>
      <c r="E163" s="44"/>
      <c r="F163" s="44"/>
      <c r="G163" s="44"/>
      <c r="H163" s="44"/>
      <c r="I163" s="44"/>
      <c r="J163" s="44"/>
      <c r="K163" s="44"/>
      <c r="L163" s="44"/>
      <c r="M163" s="44"/>
      <c r="N163" s="44"/>
      <c r="O163" s="44"/>
      <c r="P163" s="44"/>
      <c r="Q163" s="44"/>
      <c r="R163" s="44"/>
      <c r="S163" s="44"/>
      <c r="T163" s="44"/>
      <c r="U163" s="44"/>
      <c r="V163" s="44"/>
    </row>
    <row r="164" spans="2:22">
      <c r="B164" s="44"/>
      <c r="C164" s="44"/>
      <c r="D164" s="44"/>
      <c r="E164" s="44"/>
      <c r="F164" s="44"/>
      <c r="G164" s="44"/>
      <c r="H164" s="44"/>
      <c r="I164" s="44"/>
      <c r="J164" s="44"/>
      <c r="K164" s="44"/>
      <c r="L164" s="44"/>
      <c r="M164" s="44"/>
      <c r="N164" s="44"/>
      <c r="O164" s="44"/>
      <c r="P164" s="44"/>
      <c r="Q164" s="44"/>
      <c r="R164" s="44"/>
      <c r="S164" s="44"/>
      <c r="T164" s="44"/>
      <c r="U164" s="44"/>
      <c r="V164" s="44"/>
    </row>
    <row r="165" spans="2:22">
      <c r="B165" s="44"/>
      <c r="C165" s="44"/>
      <c r="D165" s="44"/>
      <c r="E165" s="44"/>
      <c r="F165" s="44"/>
      <c r="G165" s="44"/>
      <c r="H165" s="44"/>
      <c r="I165" s="44"/>
      <c r="J165" s="44"/>
      <c r="K165" s="44"/>
      <c r="L165" s="44"/>
      <c r="M165" s="44"/>
      <c r="N165" s="44"/>
      <c r="O165" s="44"/>
      <c r="P165" s="44"/>
      <c r="Q165" s="44"/>
      <c r="R165" s="44"/>
      <c r="S165" s="44"/>
      <c r="T165" s="44"/>
      <c r="U165" s="44"/>
      <c r="V165" s="44"/>
    </row>
    <row r="166" spans="2:22">
      <c r="B166" s="44"/>
      <c r="C166" s="44"/>
      <c r="D166" s="44"/>
      <c r="E166" s="44"/>
      <c r="F166" s="44"/>
      <c r="G166" s="44"/>
      <c r="H166" s="44"/>
      <c r="I166" s="44"/>
      <c r="J166" s="44"/>
      <c r="K166" s="44"/>
      <c r="L166" s="44"/>
      <c r="M166" s="44"/>
      <c r="N166" s="44"/>
      <c r="O166" s="44"/>
      <c r="P166" s="44"/>
      <c r="Q166" s="44"/>
      <c r="R166" s="44"/>
      <c r="S166" s="44"/>
      <c r="T166" s="44"/>
      <c r="U166" s="44"/>
      <c r="V166" s="44"/>
    </row>
    <row r="167" spans="2:22">
      <c r="B167" s="44"/>
      <c r="C167" s="44"/>
      <c r="D167" s="44"/>
      <c r="E167" s="44"/>
      <c r="F167" s="44"/>
      <c r="G167" s="44"/>
      <c r="H167" s="44"/>
      <c r="I167" s="44"/>
      <c r="J167" s="44"/>
      <c r="K167" s="44"/>
      <c r="L167" s="44"/>
      <c r="M167" s="44"/>
      <c r="N167" s="44"/>
      <c r="O167" s="44"/>
      <c r="P167" s="44"/>
      <c r="Q167" s="44"/>
      <c r="R167" s="44"/>
      <c r="S167" s="44"/>
      <c r="T167" s="44"/>
      <c r="U167" s="44"/>
      <c r="V167" s="44"/>
    </row>
    <row r="168" spans="2:22">
      <c r="B168" s="44"/>
      <c r="C168" s="44"/>
      <c r="D168" s="44"/>
      <c r="E168" s="44"/>
      <c r="F168" s="44"/>
      <c r="G168" s="44"/>
      <c r="H168" s="44"/>
      <c r="I168" s="44"/>
      <c r="J168" s="44"/>
      <c r="K168" s="44"/>
      <c r="L168" s="44"/>
      <c r="M168" s="44"/>
      <c r="N168" s="44"/>
      <c r="O168" s="44"/>
      <c r="P168" s="44"/>
      <c r="Q168" s="44"/>
      <c r="R168" s="44"/>
      <c r="S168" s="44"/>
      <c r="T168" s="44"/>
      <c r="U168" s="44"/>
      <c r="V168" s="44"/>
    </row>
    <row r="169" spans="2:22">
      <c r="B169" s="44"/>
      <c r="C169" s="44"/>
      <c r="D169" s="44"/>
      <c r="E169" s="44"/>
      <c r="F169" s="44"/>
      <c r="G169" s="44"/>
      <c r="H169" s="44"/>
      <c r="I169" s="44"/>
      <c r="J169" s="44"/>
      <c r="K169" s="44"/>
      <c r="L169" s="44"/>
      <c r="M169" s="44"/>
      <c r="N169" s="44"/>
      <c r="O169" s="44"/>
      <c r="P169" s="44"/>
      <c r="Q169" s="44"/>
      <c r="R169" s="44"/>
      <c r="S169" s="44"/>
      <c r="T169" s="44"/>
      <c r="U169" s="44"/>
      <c r="V169" s="44"/>
    </row>
    <row r="170" spans="2:22">
      <c r="B170" s="44"/>
      <c r="C170" s="44"/>
      <c r="D170" s="44"/>
      <c r="E170" s="44"/>
      <c r="F170" s="44"/>
      <c r="G170" s="44"/>
      <c r="H170" s="44"/>
      <c r="I170" s="44"/>
      <c r="J170" s="44"/>
      <c r="K170" s="44"/>
      <c r="L170" s="44"/>
      <c r="M170" s="44"/>
      <c r="N170" s="44"/>
      <c r="O170" s="44"/>
      <c r="P170" s="44"/>
      <c r="Q170" s="44"/>
      <c r="R170" s="44"/>
      <c r="S170" s="44"/>
      <c r="T170" s="44"/>
      <c r="U170" s="44"/>
      <c r="V170" s="44"/>
    </row>
    <row r="171" spans="2:22">
      <c r="B171" s="44"/>
      <c r="C171" s="44"/>
      <c r="D171" s="44"/>
      <c r="E171" s="44"/>
      <c r="F171" s="44"/>
      <c r="G171" s="44"/>
      <c r="H171" s="44"/>
      <c r="I171" s="44"/>
      <c r="J171" s="44"/>
      <c r="K171" s="44"/>
      <c r="L171" s="44"/>
      <c r="M171" s="44"/>
      <c r="N171" s="44"/>
      <c r="O171" s="44"/>
      <c r="P171" s="44"/>
      <c r="Q171" s="44"/>
      <c r="R171" s="44"/>
      <c r="S171" s="44"/>
      <c r="T171" s="44"/>
      <c r="U171" s="44"/>
      <c r="V171" s="44"/>
    </row>
    <row r="172" spans="2:22">
      <c r="B172" s="44"/>
      <c r="C172" s="44"/>
      <c r="D172" s="44"/>
      <c r="E172" s="44"/>
      <c r="F172" s="44"/>
      <c r="G172" s="44"/>
      <c r="H172" s="44"/>
      <c r="I172" s="44"/>
      <c r="J172" s="44"/>
      <c r="K172" s="44"/>
      <c r="L172" s="44"/>
      <c r="M172" s="44"/>
      <c r="N172" s="44"/>
      <c r="O172" s="44"/>
      <c r="P172" s="44"/>
      <c r="Q172" s="44"/>
      <c r="R172" s="44"/>
      <c r="S172" s="44"/>
      <c r="T172" s="44"/>
      <c r="U172" s="44"/>
      <c r="V172" s="44"/>
    </row>
    <row r="173" spans="2:22">
      <c r="B173" s="44"/>
      <c r="C173" s="44"/>
      <c r="D173" s="44"/>
      <c r="E173" s="44"/>
      <c r="F173" s="44"/>
      <c r="G173" s="44"/>
      <c r="H173" s="44"/>
      <c r="I173" s="44"/>
      <c r="J173" s="44"/>
      <c r="K173" s="44"/>
      <c r="L173" s="44"/>
      <c r="M173" s="44"/>
      <c r="N173" s="44"/>
      <c r="O173" s="44"/>
      <c r="P173" s="44"/>
      <c r="Q173" s="44"/>
      <c r="R173" s="44"/>
      <c r="S173" s="44"/>
      <c r="T173" s="44"/>
      <c r="U173" s="44"/>
      <c r="V173" s="44"/>
    </row>
    <row r="174" spans="2:22">
      <c r="B174" s="44"/>
      <c r="C174" s="44"/>
      <c r="D174" s="44"/>
      <c r="E174" s="44"/>
      <c r="F174" s="44"/>
      <c r="G174" s="44"/>
      <c r="H174" s="44"/>
      <c r="I174" s="44"/>
      <c r="J174" s="44"/>
      <c r="K174" s="44"/>
      <c r="L174" s="44"/>
      <c r="M174" s="44"/>
      <c r="N174" s="44"/>
      <c r="O174" s="44"/>
      <c r="P174" s="44"/>
      <c r="Q174" s="44"/>
      <c r="R174" s="44"/>
      <c r="S174" s="44"/>
      <c r="T174" s="44"/>
      <c r="U174" s="44"/>
      <c r="V174" s="44"/>
    </row>
    <row r="175" spans="2:22">
      <c r="B175" s="44"/>
      <c r="C175" s="44"/>
      <c r="D175" s="44"/>
      <c r="E175" s="44"/>
      <c r="F175" s="44"/>
      <c r="G175" s="44"/>
      <c r="H175" s="44"/>
      <c r="I175" s="44"/>
      <c r="J175" s="44"/>
      <c r="K175" s="44"/>
      <c r="L175" s="44"/>
      <c r="M175" s="44"/>
      <c r="N175" s="44"/>
      <c r="O175" s="44"/>
      <c r="P175" s="44"/>
      <c r="Q175" s="44"/>
      <c r="R175" s="44"/>
      <c r="S175" s="44"/>
      <c r="T175" s="44"/>
      <c r="U175" s="44"/>
      <c r="V175" s="44"/>
    </row>
    <row r="176" spans="2:22">
      <c r="B176" s="44"/>
      <c r="C176" s="44"/>
      <c r="D176" s="44"/>
      <c r="E176" s="44"/>
      <c r="F176" s="44"/>
      <c r="G176" s="44"/>
      <c r="H176" s="44"/>
      <c r="I176" s="44"/>
      <c r="J176" s="44"/>
      <c r="K176" s="44"/>
      <c r="L176" s="44"/>
      <c r="M176" s="44"/>
      <c r="N176" s="44"/>
      <c r="O176" s="44"/>
      <c r="P176" s="44"/>
      <c r="Q176" s="44"/>
      <c r="R176" s="44"/>
      <c r="S176" s="44"/>
      <c r="T176" s="44"/>
      <c r="U176" s="44"/>
      <c r="V176" s="44"/>
    </row>
    <row r="177" spans="2:22">
      <c r="B177" s="44"/>
      <c r="C177" s="44"/>
      <c r="D177" s="44"/>
      <c r="E177" s="44"/>
      <c r="F177" s="44"/>
      <c r="G177" s="44"/>
      <c r="H177" s="44"/>
      <c r="I177" s="44"/>
      <c r="J177" s="44"/>
      <c r="K177" s="44"/>
      <c r="L177" s="44"/>
      <c r="M177" s="44"/>
      <c r="N177" s="44"/>
      <c r="O177" s="44"/>
      <c r="P177" s="44"/>
      <c r="Q177" s="44"/>
      <c r="R177" s="44"/>
      <c r="S177" s="44"/>
      <c r="T177" s="44"/>
      <c r="U177" s="44"/>
      <c r="V177" s="44"/>
    </row>
    <row r="178" spans="2:22">
      <c r="B178" s="44"/>
      <c r="C178" s="44"/>
      <c r="D178" s="44"/>
      <c r="E178" s="44"/>
      <c r="F178" s="44"/>
      <c r="G178" s="44"/>
      <c r="H178" s="44"/>
      <c r="I178" s="44"/>
      <c r="J178" s="44"/>
      <c r="K178" s="44"/>
      <c r="L178" s="44"/>
      <c r="M178" s="44"/>
      <c r="N178" s="44"/>
      <c r="O178" s="44"/>
      <c r="P178" s="44"/>
      <c r="Q178" s="44"/>
      <c r="R178" s="44"/>
      <c r="S178" s="44"/>
      <c r="T178" s="44"/>
      <c r="U178" s="44"/>
      <c r="V178" s="44"/>
    </row>
    <row r="179" spans="2:22">
      <c r="B179" s="44"/>
      <c r="C179" s="44"/>
      <c r="D179" s="44"/>
      <c r="E179" s="44"/>
      <c r="F179" s="44"/>
      <c r="G179" s="44"/>
      <c r="H179" s="44"/>
      <c r="I179" s="44"/>
      <c r="J179" s="44"/>
      <c r="K179" s="44"/>
      <c r="L179" s="44"/>
      <c r="M179" s="44"/>
      <c r="N179" s="44"/>
      <c r="O179" s="44"/>
      <c r="P179" s="44"/>
      <c r="Q179" s="44"/>
      <c r="R179" s="44"/>
      <c r="S179" s="44"/>
      <c r="T179" s="44"/>
      <c r="U179" s="44"/>
      <c r="V179" s="44"/>
    </row>
    <row r="180" spans="2:22">
      <c r="B180" s="44"/>
      <c r="C180" s="44"/>
      <c r="D180" s="44"/>
      <c r="E180" s="44"/>
      <c r="F180" s="44"/>
      <c r="G180" s="44"/>
      <c r="H180" s="44"/>
      <c r="I180" s="44"/>
      <c r="J180" s="44"/>
      <c r="K180" s="44"/>
      <c r="L180" s="44"/>
      <c r="M180" s="44"/>
      <c r="N180" s="44"/>
      <c r="O180" s="44"/>
      <c r="P180" s="44"/>
      <c r="Q180" s="44"/>
      <c r="R180" s="44"/>
      <c r="S180" s="44"/>
      <c r="T180" s="44"/>
      <c r="U180" s="44"/>
      <c r="V180" s="44"/>
    </row>
    <row r="181" spans="2:22">
      <c r="B181" s="44"/>
      <c r="C181" s="44"/>
      <c r="D181" s="44"/>
      <c r="E181" s="44"/>
      <c r="F181" s="44"/>
      <c r="G181" s="44"/>
      <c r="H181" s="44"/>
      <c r="I181" s="44"/>
      <c r="J181" s="44"/>
      <c r="K181" s="44"/>
      <c r="L181" s="44"/>
      <c r="M181" s="44"/>
      <c r="N181" s="44"/>
      <c r="O181" s="44"/>
      <c r="P181" s="44"/>
      <c r="Q181" s="44"/>
      <c r="R181" s="44"/>
      <c r="S181" s="44"/>
      <c r="T181" s="44"/>
      <c r="U181" s="44"/>
      <c r="V181" s="44"/>
    </row>
    <row r="182" spans="2:22">
      <c r="B182" s="44"/>
      <c r="C182" s="44"/>
      <c r="D182" s="44"/>
      <c r="E182" s="44"/>
      <c r="F182" s="44"/>
      <c r="G182" s="44"/>
      <c r="H182" s="44"/>
      <c r="I182" s="44"/>
      <c r="J182" s="44"/>
      <c r="K182" s="44"/>
      <c r="L182" s="44"/>
      <c r="M182" s="44"/>
      <c r="N182" s="44"/>
      <c r="O182" s="44"/>
      <c r="P182" s="44"/>
      <c r="Q182" s="44"/>
      <c r="R182" s="44"/>
      <c r="S182" s="44"/>
      <c r="T182" s="44"/>
      <c r="U182" s="44"/>
      <c r="V182" s="44"/>
    </row>
    <row r="183" spans="2:22">
      <c r="B183" s="44"/>
      <c r="C183" s="44"/>
      <c r="D183" s="44"/>
      <c r="E183" s="44"/>
      <c r="F183" s="44"/>
      <c r="G183" s="44"/>
      <c r="H183" s="44"/>
      <c r="I183" s="44"/>
      <c r="J183" s="44"/>
      <c r="K183" s="44"/>
      <c r="L183" s="44"/>
      <c r="M183" s="44"/>
      <c r="N183" s="44"/>
      <c r="O183" s="44"/>
      <c r="P183" s="44"/>
      <c r="Q183" s="44"/>
      <c r="R183" s="44"/>
      <c r="S183" s="44"/>
      <c r="T183" s="44"/>
      <c r="U183" s="44"/>
      <c r="V183" s="44"/>
    </row>
    <row r="184" spans="2:22">
      <c r="B184" s="44"/>
      <c r="C184" s="44"/>
      <c r="D184" s="44"/>
      <c r="E184" s="44"/>
      <c r="F184" s="44"/>
      <c r="G184" s="44"/>
      <c r="H184" s="44"/>
      <c r="I184" s="44"/>
      <c r="J184" s="44"/>
      <c r="K184" s="44"/>
      <c r="L184" s="44"/>
      <c r="M184" s="44"/>
      <c r="N184" s="44"/>
      <c r="O184" s="44"/>
      <c r="P184" s="44"/>
      <c r="Q184" s="44"/>
      <c r="R184" s="44"/>
      <c r="S184" s="44"/>
      <c r="T184" s="44"/>
      <c r="U184" s="44"/>
      <c r="V184" s="44"/>
    </row>
    <row r="185" spans="2:22">
      <c r="B185" s="44"/>
      <c r="C185" s="44"/>
      <c r="D185" s="44"/>
      <c r="E185" s="44"/>
      <c r="F185" s="44"/>
      <c r="G185" s="44"/>
      <c r="H185" s="44"/>
      <c r="I185" s="44"/>
      <c r="J185" s="44"/>
      <c r="K185" s="44"/>
      <c r="L185" s="44"/>
      <c r="M185" s="44"/>
      <c r="N185" s="44"/>
      <c r="O185" s="44"/>
      <c r="P185" s="44"/>
      <c r="Q185" s="44"/>
      <c r="R185" s="44"/>
      <c r="S185" s="44"/>
      <c r="T185" s="44"/>
      <c r="U185" s="44"/>
      <c r="V185" s="44"/>
    </row>
    <row r="186" spans="2:22">
      <c r="B186" s="44"/>
      <c r="C186" s="44"/>
      <c r="D186" s="44"/>
      <c r="E186" s="44"/>
      <c r="F186" s="44"/>
      <c r="G186" s="44"/>
      <c r="H186" s="44"/>
      <c r="I186" s="44"/>
      <c r="J186" s="44"/>
      <c r="K186" s="44"/>
      <c r="L186" s="44"/>
      <c r="M186" s="44"/>
      <c r="N186" s="44"/>
      <c r="O186" s="44"/>
      <c r="P186" s="44"/>
      <c r="Q186" s="44"/>
      <c r="R186" s="44"/>
      <c r="S186" s="44"/>
      <c r="T186" s="44"/>
      <c r="U186" s="44"/>
      <c r="V186" s="44"/>
    </row>
    <row r="187" spans="2:22">
      <c r="B187" s="44"/>
      <c r="C187" s="44"/>
      <c r="D187" s="44"/>
      <c r="E187" s="44"/>
      <c r="F187" s="44"/>
      <c r="G187" s="44"/>
      <c r="H187" s="44"/>
      <c r="I187" s="44"/>
      <c r="J187" s="44"/>
      <c r="K187" s="44"/>
      <c r="L187" s="44"/>
      <c r="M187" s="44"/>
      <c r="N187" s="44"/>
      <c r="O187" s="44"/>
      <c r="P187" s="44"/>
      <c r="Q187" s="44"/>
      <c r="R187" s="44"/>
      <c r="S187" s="44"/>
      <c r="T187" s="44"/>
      <c r="U187" s="44"/>
      <c r="V187" s="44"/>
    </row>
    <row r="188" spans="2:22">
      <c r="B188" s="44"/>
      <c r="C188" s="44"/>
      <c r="D188" s="44"/>
      <c r="E188" s="44"/>
      <c r="F188" s="44"/>
      <c r="G188" s="44"/>
      <c r="H188" s="44"/>
      <c r="I188" s="44"/>
      <c r="J188" s="44"/>
      <c r="K188" s="44"/>
      <c r="L188" s="44"/>
      <c r="M188" s="44"/>
      <c r="N188" s="44"/>
      <c r="O188" s="44"/>
      <c r="P188" s="44"/>
      <c r="Q188" s="44"/>
      <c r="R188" s="44"/>
      <c r="S188" s="44"/>
      <c r="T188" s="44"/>
      <c r="U188" s="44"/>
      <c r="V188" s="44"/>
    </row>
    <row r="189" spans="2:22">
      <c r="B189" s="44"/>
      <c r="C189" s="44"/>
      <c r="D189" s="44"/>
      <c r="E189" s="44"/>
      <c r="F189" s="44"/>
      <c r="G189" s="44"/>
      <c r="H189" s="44"/>
      <c r="I189" s="44"/>
      <c r="J189" s="44"/>
      <c r="K189" s="44"/>
      <c r="L189" s="44"/>
      <c r="M189" s="44"/>
      <c r="N189" s="44"/>
      <c r="O189" s="44"/>
      <c r="P189" s="44"/>
      <c r="Q189" s="44"/>
      <c r="R189" s="44"/>
      <c r="S189" s="44"/>
      <c r="T189" s="44"/>
      <c r="U189" s="44"/>
      <c r="V189" s="44"/>
    </row>
    <row r="190" spans="2:22">
      <c r="B190" s="44"/>
      <c r="C190" s="44"/>
      <c r="D190" s="44"/>
      <c r="E190" s="44"/>
      <c r="F190" s="44"/>
      <c r="G190" s="44"/>
      <c r="H190" s="44"/>
      <c r="I190" s="44"/>
      <c r="J190" s="44"/>
      <c r="K190" s="44"/>
      <c r="L190" s="44"/>
      <c r="M190" s="44"/>
      <c r="N190" s="44"/>
      <c r="O190" s="44"/>
      <c r="P190" s="44"/>
      <c r="Q190" s="44"/>
      <c r="R190" s="44"/>
      <c r="S190" s="44"/>
      <c r="T190" s="44"/>
      <c r="U190" s="44"/>
      <c r="V190" s="44"/>
    </row>
    <row r="191" spans="2:22">
      <c r="B191" s="44"/>
      <c r="C191" s="44"/>
      <c r="D191" s="44"/>
      <c r="E191" s="44"/>
      <c r="F191" s="44"/>
      <c r="G191" s="44"/>
      <c r="H191" s="44"/>
      <c r="I191" s="44"/>
      <c r="J191" s="44"/>
      <c r="K191" s="44"/>
      <c r="L191" s="44"/>
      <c r="M191" s="44"/>
      <c r="N191" s="44"/>
      <c r="O191" s="44"/>
      <c r="P191" s="44"/>
      <c r="Q191" s="44"/>
      <c r="R191" s="44"/>
      <c r="S191" s="44"/>
      <c r="T191" s="44"/>
      <c r="U191" s="44"/>
      <c r="V191" s="44"/>
    </row>
    <row r="192" spans="2:22">
      <c r="B192" s="44"/>
      <c r="C192" s="44"/>
      <c r="D192" s="44"/>
      <c r="E192" s="44"/>
      <c r="F192" s="44"/>
      <c r="G192" s="44"/>
      <c r="H192" s="44"/>
      <c r="I192" s="44"/>
      <c r="J192" s="44"/>
      <c r="K192" s="44"/>
      <c r="L192" s="44"/>
      <c r="M192" s="44"/>
      <c r="N192" s="44"/>
      <c r="O192" s="44"/>
      <c r="P192" s="44"/>
      <c r="Q192" s="44"/>
      <c r="R192" s="44"/>
      <c r="S192" s="44"/>
      <c r="T192" s="44"/>
      <c r="U192" s="44"/>
      <c r="V192" s="44"/>
    </row>
    <row r="193" spans="2:22">
      <c r="B193" s="44"/>
      <c r="C193" s="44"/>
      <c r="D193" s="44"/>
      <c r="E193" s="44"/>
      <c r="F193" s="44"/>
      <c r="G193" s="44"/>
      <c r="H193" s="44"/>
      <c r="I193" s="44"/>
      <c r="J193" s="44"/>
      <c r="K193" s="44"/>
      <c r="L193" s="44"/>
      <c r="M193" s="44"/>
      <c r="N193" s="44"/>
      <c r="O193" s="44"/>
      <c r="P193" s="44"/>
      <c r="Q193" s="44"/>
      <c r="R193" s="44"/>
      <c r="S193" s="44"/>
      <c r="T193" s="44"/>
      <c r="U193" s="44"/>
      <c r="V193" s="44"/>
    </row>
    <row r="194" spans="2:22">
      <c r="B194" s="44"/>
      <c r="C194" s="44"/>
      <c r="D194" s="44"/>
      <c r="E194" s="44"/>
      <c r="F194" s="44"/>
      <c r="G194" s="44"/>
      <c r="H194" s="44"/>
      <c r="I194" s="44"/>
      <c r="J194" s="44"/>
      <c r="K194" s="44"/>
      <c r="L194" s="44"/>
      <c r="M194" s="44"/>
      <c r="N194" s="44"/>
      <c r="O194" s="44"/>
      <c r="P194" s="44"/>
      <c r="Q194" s="44"/>
      <c r="R194" s="44"/>
      <c r="S194" s="44"/>
      <c r="T194" s="44"/>
      <c r="U194" s="44"/>
      <c r="V194" s="44"/>
    </row>
    <row r="195" spans="2:22">
      <c r="B195" s="44"/>
      <c r="C195" s="44"/>
      <c r="D195" s="44"/>
      <c r="E195" s="44"/>
      <c r="F195" s="44"/>
      <c r="G195" s="44"/>
      <c r="H195" s="44"/>
      <c r="I195" s="44"/>
      <c r="J195" s="44"/>
      <c r="K195" s="44"/>
      <c r="L195" s="44"/>
      <c r="M195" s="44"/>
      <c r="N195" s="44"/>
      <c r="O195" s="44"/>
      <c r="P195" s="44"/>
      <c r="Q195" s="44"/>
      <c r="R195" s="44"/>
      <c r="S195" s="44"/>
      <c r="T195" s="44"/>
      <c r="U195" s="44"/>
      <c r="V195" s="44"/>
    </row>
    <row r="196" spans="2:22">
      <c r="B196" s="44"/>
      <c r="C196" s="44"/>
      <c r="D196" s="44"/>
      <c r="E196" s="44"/>
      <c r="F196" s="44"/>
      <c r="G196" s="44"/>
      <c r="H196" s="44"/>
      <c r="I196" s="44"/>
      <c r="J196" s="44"/>
      <c r="K196" s="44"/>
      <c r="L196" s="44"/>
      <c r="M196" s="44"/>
      <c r="N196" s="44"/>
      <c r="O196" s="44"/>
      <c r="P196" s="44"/>
      <c r="Q196" s="44"/>
      <c r="R196" s="44"/>
      <c r="S196" s="44"/>
      <c r="T196" s="44"/>
      <c r="U196" s="44"/>
      <c r="V196" s="44"/>
    </row>
    <row r="197" spans="2:22">
      <c r="B197" s="44"/>
      <c r="C197" s="44"/>
      <c r="D197" s="44"/>
      <c r="E197" s="44"/>
      <c r="F197" s="44"/>
      <c r="G197" s="44"/>
      <c r="H197" s="44"/>
      <c r="I197" s="44"/>
      <c r="J197" s="44"/>
      <c r="K197" s="44"/>
      <c r="L197" s="44"/>
      <c r="M197" s="44"/>
      <c r="N197" s="44"/>
      <c r="O197" s="44"/>
      <c r="P197" s="44"/>
      <c r="Q197" s="44"/>
      <c r="R197" s="44"/>
      <c r="S197" s="44"/>
      <c r="T197" s="44"/>
      <c r="U197" s="44"/>
      <c r="V197" s="44"/>
    </row>
    <row r="198" spans="2:22">
      <c r="B198" s="44"/>
      <c r="C198" s="44"/>
      <c r="D198" s="44"/>
      <c r="E198" s="44"/>
      <c r="F198" s="44"/>
      <c r="G198" s="44"/>
      <c r="H198" s="44"/>
      <c r="I198" s="44"/>
      <c r="J198" s="44"/>
      <c r="K198" s="44"/>
      <c r="L198" s="44"/>
      <c r="M198" s="44"/>
      <c r="N198" s="44"/>
      <c r="O198" s="44"/>
      <c r="P198" s="44"/>
      <c r="Q198" s="44"/>
      <c r="R198" s="44"/>
      <c r="S198" s="44"/>
      <c r="T198" s="44"/>
      <c r="U198" s="44"/>
      <c r="V198" s="44"/>
    </row>
    <row r="199" spans="2:22">
      <c r="B199" s="44"/>
      <c r="C199" s="44"/>
      <c r="D199" s="44"/>
      <c r="E199" s="44"/>
      <c r="F199" s="44"/>
      <c r="G199" s="44"/>
      <c r="H199" s="44"/>
      <c r="I199" s="44"/>
      <c r="J199" s="44"/>
      <c r="K199" s="44"/>
      <c r="L199" s="44"/>
      <c r="M199" s="44"/>
      <c r="N199" s="44"/>
      <c r="O199" s="44"/>
      <c r="P199" s="44"/>
      <c r="Q199" s="44"/>
      <c r="R199" s="44"/>
      <c r="S199" s="44"/>
      <c r="T199" s="44"/>
      <c r="U199" s="44"/>
      <c r="V199" s="44"/>
    </row>
    <row r="200" spans="2:22">
      <c r="B200" s="44"/>
      <c r="C200" s="44"/>
      <c r="D200" s="44"/>
      <c r="E200" s="44"/>
      <c r="F200" s="44"/>
      <c r="G200" s="44"/>
      <c r="H200" s="44"/>
      <c r="I200" s="44"/>
      <c r="J200" s="44"/>
      <c r="K200" s="44"/>
      <c r="L200" s="44"/>
      <c r="M200" s="44"/>
      <c r="N200" s="44"/>
      <c r="O200" s="44"/>
      <c r="P200" s="44"/>
      <c r="Q200" s="44"/>
      <c r="R200" s="44"/>
      <c r="S200" s="44"/>
      <c r="T200" s="44"/>
      <c r="U200" s="44"/>
      <c r="V200" s="44"/>
    </row>
    <row r="201" spans="2:22">
      <c r="B201" s="44"/>
      <c r="C201" s="44"/>
      <c r="D201" s="44"/>
      <c r="E201" s="44"/>
      <c r="F201" s="44"/>
      <c r="G201" s="44"/>
      <c r="H201" s="44"/>
      <c r="I201" s="44"/>
      <c r="J201" s="44"/>
      <c r="K201" s="44"/>
      <c r="L201" s="44"/>
      <c r="M201" s="44"/>
      <c r="N201" s="44"/>
      <c r="O201" s="44"/>
      <c r="P201" s="44"/>
      <c r="Q201" s="44"/>
      <c r="R201" s="44"/>
      <c r="S201" s="44"/>
      <c r="T201" s="44"/>
      <c r="U201" s="44"/>
      <c r="V201" s="44"/>
    </row>
    <row r="202" spans="2:22">
      <c r="B202" s="44"/>
      <c r="C202" s="44"/>
      <c r="D202" s="44"/>
      <c r="E202" s="44"/>
      <c r="F202" s="44"/>
      <c r="G202" s="44"/>
      <c r="H202" s="44"/>
      <c r="I202" s="44"/>
      <c r="J202" s="44"/>
      <c r="K202" s="44"/>
      <c r="L202" s="44"/>
      <c r="M202" s="44"/>
      <c r="N202" s="44"/>
      <c r="O202" s="44"/>
      <c r="P202" s="44"/>
      <c r="Q202" s="44"/>
      <c r="R202" s="44"/>
      <c r="S202" s="44"/>
      <c r="T202" s="44"/>
      <c r="U202" s="44"/>
      <c r="V202" s="44"/>
    </row>
    <row r="203" spans="2:22">
      <c r="B203" s="44"/>
      <c r="C203" s="44"/>
      <c r="D203" s="44"/>
      <c r="E203" s="44"/>
      <c r="F203" s="44"/>
      <c r="G203" s="44"/>
      <c r="H203" s="44"/>
      <c r="I203" s="44"/>
      <c r="J203" s="44"/>
      <c r="K203" s="44"/>
      <c r="L203" s="44"/>
      <c r="M203" s="44"/>
      <c r="N203" s="44"/>
      <c r="O203" s="44"/>
      <c r="P203" s="44"/>
      <c r="Q203" s="44"/>
      <c r="R203" s="44"/>
      <c r="S203" s="44"/>
      <c r="T203" s="44"/>
      <c r="U203" s="44"/>
      <c r="V203" s="44"/>
    </row>
    <row r="204" spans="2:22">
      <c r="B204" s="44"/>
      <c r="C204" s="44"/>
      <c r="D204" s="44"/>
      <c r="E204" s="44"/>
      <c r="F204" s="44"/>
      <c r="G204" s="44"/>
      <c r="H204" s="44"/>
      <c r="I204" s="44"/>
      <c r="J204" s="44"/>
      <c r="K204" s="44"/>
      <c r="L204" s="44"/>
      <c r="M204" s="44"/>
      <c r="N204" s="44"/>
      <c r="O204" s="44"/>
      <c r="P204" s="44"/>
      <c r="Q204" s="44"/>
      <c r="R204" s="44"/>
      <c r="S204" s="44"/>
      <c r="T204" s="44"/>
      <c r="U204" s="44"/>
      <c r="V204" s="44"/>
    </row>
    <row r="205" spans="2:22">
      <c r="B205" s="44"/>
      <c r="C205" s="44"/>
      <c r="D205" s="44"/>
      <c r="E205" s="44"/>
      <c r="F205" s="44"/>
      <c r="G205" s="44"/>
      <c r="H205" s="44"/>
      <c r="I205" s="44"/>
      <c r="J205" s="44"/>
      <c r="K205" s="44"/>
      <c r="L205" s="44"/>
      <c r="M205" s="44"/>
      <c r="N205" s="44"/>
      <c r="O205" s="44"/>
      <c r="P205" s="44"/>
      <c r="Q205" s="44"/>
      <c r="R205" s="44"/>
      <c r="S205" s="44"/>
      <c r="T205" s="44"/>
      <c r="U205" s="44"/>
      <c r="V205" s="44"/>
    </row>
    <row r="206" spans="2:22">
      <c r="B206" s="44"/>
      <c r="C206" s="44"/>
      <c r="D206" s="44"/>
      <c r="E206" s="44"/>
      <c r="F206" s="44"/>
      <c r="G206" s="44"/>
      <c r="H206" s="44"/>
      <c r="I206" s="44"/>
      <c r="J206" s="44"/>
      <c r="K206" s="44"/>
      <c r="L206" s="44"/>
      <c r="M206" s="44"/>
      <c r="N206" s="44"/>
      <c r="O206" s="44"/>
      <c r="P206" s="44"/>
      <c r="Q206" s="44"/>
      <c r="R206" s="44"/>
      <c r="S206" s="44"/>
      <c r="T206" s="44"/>
      <c r="U206" s="44"/>
      <c r="V206" s="44"/>
    </row>
    <row r="207" spans="2:22">
      <c r="B207" s="44"/>
      <c r="C207" s="44"/>
      <c r="D207" s="44"/>
      <c r="E207" s="44"/>
      <c r="F207" s="44"/>
      <c r="G207" s="44"/>
      <c r="H207" s="44"/>
      <c r="I207" s="44"/>
      <c r="J207" s="44"/>
      <c r="K207" s="44"/>
      <c r="L207" s="44"/>
      <c r="M207" s="44"/>
      <c r="N207" s="44"/>
      <c r="O207" s="44"/>
      <c r="P207" s="44"/>
      <c r="Q207" s="44"/>
      <c r="R207" s="44"/>
      <c r="S207" s="44"/>
      <c r="T207" s="44"/>
      <c r="U207" s="44"/>
      <c r="V207" s="44"/>
    </row>
    <row r="208" spans="2:22">
      <c r="B208" s="44"/>
      <c r="C208" s="44"/>
      <c r="D208" s="44"/>
      <c r="E208" s="44"/>
      <c r="F208" s="44"/>
      <c r="G208" s="44"/>
      <c r="H208" s="44"/>
      <c r="I208" s="44"/>
      <c r="J208" s="44"/>
      <c r="K208" s="44"/>
      <c r="L208" s="44"/>
      <c r="M208" s="44"/>
      <c r="N208" s="44"/>
      <c r="O208" s="44"/>
      <c r="P208" s="44"/>
      <c r="Q208" s="44"/>
      <c r="R208" s="44"/>
      <c r="S208" s="44"/>
      <c r="T208" s="44"/>
      <c r="U208" s="44"/>
      <c r="V208" s="44"/>
    </row>
    <row r="209" spans="2:22">
      <c r="B209" s="44"/>
      <c r="C209" s="44"/>
      <c r="D209" s="44"/>
      <c r="E209" s="44"/>
      <c r="F209" s="44"/>
      <c r="G209" s="44"/>
      <c r="H209" s="44"/>
      <c r="I209" s="44"/>
      <c r="J209" s="44"/>
      <c r="K209" s="44"/>
      <c r="L209" s="44"/>
      <c r="M209" s="44"/>
      <c r="N209" s="44"/>
      <c r="O209" s="44"/>
      <c r="P209" s="44"/>
      <c r="Q209" s="44"/>
      <c r="R209" s="44"/>
      <c r="S209" s="44"/>
      <c r="T209" s="44"/>
      <c r="U209" s="44"/>
      <c r="V209" s="44"/>
    </row>
    <row r="210" spans="2:22">
      <c r="B210" s="44"/>
      <c r="C210" s="44"/>
      <c r="D210" s="44"/>
      <c r="E210" s="44"/>
      <c r="F210" s="44"/>
      <c r="G210" s="44"/>
      <c r="H210" s="44"/>
      <c r="I210" s="44"/>
      <c r="J210" s="44"/>
      <c r="K210" s="44"/>
      <c r="L210" s="44"/>
      <c r="M210" s="44"/>
      <c r="N210" s="44"/>
      <c r="O210" s="44"/>
      <c r="P210" s="44"/>
      <c r="Q210" s="44"/>
      <c r="R210" s="44"/>
      <c r="S210" s="44"/>
      <c r="T210" s="44"/>
      <c r="U210" s="44"/>
      <c r="V210" s="44"/>
    </row>
    <row r="211" spans="2:22">
      <c r="B211" s="44"/>
      <c r="C211" s="44"/>
      <c r="D211" s="44"/>
      <c r="E211" s="44"/>
      <c r="F211" s="44"/>
      <c r="G211" s="44"/>
      <c r="H211" s="44"/>
      <c r="I211" s="44"/>
      <c r="J211" s="44"/>
      <c r="K211" s="44"/>
      <c r="L211" s="44"/>
      <c r="M211" s="44"/>
      <c r="N211" s="44"/>
      <c r="O211" s="44"/>
      <c r="P211" s="44"/>
      <c r="Q211" s="44"/>
      <c r="R211" s="44"/>
      <c r="S211" s="44"/>
      <c r="T211" s="44"/>
      <c r="U211" s="44"/>
      <c r="V211" s="44"/>
    </row>
    <row r="212" spans="2:22">
      <c r="B212" s="44"/>
      <c r="C212" s="44"/>
      <c r="D212" s="44"/>
      <c r="E212" s="44"/>
      <c r="F212" s="44"/>
      <c r="G212" s="44"/>
      <c r="H212" s="44"/>
      <c r="I212" s="44"/>
      <c r="J212" s="44"/>
      <c r="K212" s="44"/>
      <c r="L212" s="44"/>
      <c r="M212" s="44"/>
      <c r="N212" s="44"/>
      <c r="O212" s="44"/>
      <c r="P212" s="44"/>
      <c r="Q212" s="44"/>
      <c r="R212" s="44"/>
      <c r="S212" s="44"/>
      <c r="T212" s="44"/>
      <c r="U212" s="44"/>
      <c r="V212" s="44"/>
    </row>
    <row r="213" spans="2:22">
      <c r="B213" s="44"/>
      <c r="C213" s="44"/>
      <c r="D213" s="44"/>
      <c r="E213" s="44"/>
      <c r="F213" s="44"/>
      <c r="G213" s="44"/>
      <c r="H213" s="44"/>
      <c r="I213" s="44"/>
      <c r="J213" s="44"/>
      <c r="K213" s="44"/>
      <c r="L213" s="44"/>
      <c r="M213" s="44"/>
      <c r="N213" s="44"/>
      <c r="O213" s="44"/>
      <c r="P213" s="44"/>
      <c r="Q213" s="44"/>
      <c r="R213" s="44"/>
      <c r="S213" s="44"/>
      <c r="T213" s="44"/>
      <c r="U213" s="44"/>
      <c r="V213" s="44"/>
    </row>
    <row r="214" spans="2:22">
      <c r="B214" s="44"/>
      <c r="C214" s="44"/>
      <c r="D214" s="44"/>
      <c r="E214" s="44"/>
      <c r="F214" s="44"/>
      <c r="G214" s="44"/>
      <c r="H214" s="44"/>
      <c r="I214" s="44"/>
      <c r="J214" s="44"/>
      <c r="K214" s="44"/>
      <c r="L214" s="44"/>
      <c r="M214" s="44"/>
      <c r="N214" s="44"/>
      <c r="O214" s="44"/>
      <c r="P214" s="44"/>
      <c r="Q214" s="44"/>
      <c r="R214" s="44"/>
      <c r="S214" s="44"/>
      <c r="T214" s="44"/>
      <c r="U214" s="44"/>
      <c r="V214" s="44"/>
    </row>
    <row r="215" spans="2:22">
      <c r="B215" s="44"/>
      <c r="C215" s="44"/>
      <c r="D215" s="44"/>
      <c r="E215" s="44"/>
      <c r="F215" s="44"/>
      <c r="G215" s="44"/>
      <c r="H215" s="44"/>
      <c r="I215" s="44"/>
      <c r="J215" s="44"/>
      <c r="K215" s="44"/>
      <c r="L215" s="44"/>
      <c r="M215" s="44"/>
      <c r="N215" s="44"/>
      <c r="O215" s="44"/>
      <c r="P215" s="44"/>
      <c r="Q215" s="44"/>
      <c r="R215" s="44"/>
      <c r="S215" s="44"/>
      <c r="T215" s="44"/>
      <c r="U215" s="44"/>
      <c r="V215" s="44"/>
    </row>
    <row r="216" spans="2:22">
      <c r="B216" s="44"/>
      <c r="C216" s="44"/>
      <c r="D216" s="44"/>
      <c r="E216" s="44"/>
      <c r="F216" s="44"/>
      <c r="G216" s="44"/>
      <c r="H216" s="44"/>
      <c r="I216" s="44"/>
      <c r="J216" s="44"/>
      <c r="K216" s="44"/>
      <c r="L216" s="44"/>
      <c r="M216" s="44"/>
      <c r="N216" s="44"/>
      <c r="O216" s="44"/>
      <c r="P216" s="44"/>
      <c r="Q216" s="44"/>
      <c r="R216" s="44"/>
      <c r="S216" s="44"/>
      <c r="T216" s="44"/>
      <c r="U216" s="44"/>
      <c r="V216" s="44"/>
    </row>
    <row r="217" spans="2:22">
      <c r="B217" s="44"/>
      <c r="C217" s="44"/>
      <c r="D217" s="44"/>
      <c r="E217" s="44"/>
      <c r="F217" s="44"/>
      <c r="G217" s="44"/>
      <c r="H217" s="44"/>
      <c r="I217" s="44"/>
      <c r="J217" s="44"/>
      <c r="K217" s="44"/>
      <c r="L217" s="44"/>
      <c r="M217" s="44"/>
      <c r="N217" s="44"/>
      <c r="O217" s="44"/>
      <c r="P217" s="44"/>
      <c r="Q217" s="44"/>
      <c r="R217" s="44"/>
      <c r="S217" s="44"/>
      <c r="T217" s="44"/>
      <c r="U217" s="44"/>
      <c r="V217" s="44"/>
    </row>
    <row r="218" spans="2:22">
      <c r="B218" s="44"/>
      <c r="C218" s="44"/>
      <c r="D218" s="44"/>
      <c r="E218" s="44"/>
      <c r="F218" s="44"/>
      <c r="G218" s="44"/>
      <c r="H218" s="44"/>
      <c r="I218" s="44"/>
      <c r="J218" s="44"/>
      <c r="K218" s="44"/>
      <c r="L218" s="44"/>
      <c r="M218" s="44"/>
      <c r="N218" s="44"/>
      <c r="O218" s="44"/>
      <c r="P218" s="44"/>
      <c r="Q218" s="44"/>
      <c r="R218" s="44"/>
      <c r="S218" s="44"/>
      <c r="T218" s="44"/>
      <c r="U218" s="44"/>
      <c r="V218" s="44"/>
    </row>
    <row r="219" spans="2:22">
      <c r="B219" s="44"/>
      <c r="C219" s="44"/>
      <c r="D219" s="44"/>
      <c r="E219" s="44"/>
      <c r="F219" s="44"/>
      <c r="G219" s="44"/>
      <c r="H219" s="44"/>
      <c r="I219" s="44"/>
      <c r="J219" s="44"/>
      <c r="K219" s="44"/>
      <c r="L219" s="44"/>
      <c r="M219" s="44"/>
      <c r="N219" s="44"/>
      <c r="O219" s="44"/>
      <c r="P219" s="44"/>
      <c r="Q219" s="44"/>
      <c r="R219" s="44"/>
      <c r="S219" s="44"/>
      <c r="T219" s="44"/>
      <c r="U219" s="44"/>
      <c r="V219" s="44"/>
    </row>
    <row r="220" spans="2:22">
      <c r="B220" s="44"/>
      <c r="C220" s="44"/>
      <c r="D220" s="44"/>
      <c r="E220" s="44"/>
      <c r="F220" s="44"/>
      <c r="G220" s="44"/>
      <c r="H220" s="44"/>
      <c r="I220" s="44"/>
      <c r="J220" s="44"/>
      <c r="K220" s="44"/>
      <c r="L220" s="44"/>
      <c r="M220" s="44"/>
      <c r="N220" s="44"/>
      <c r="O220" s="44"/>
      <c r="P220" s="44"/>
      <c r="Q220" s="44"/>
      <c r="R220" s="44"/>
      <c r="S220" s="44"/>
      <c r="T220" s="44"/>
      <c r="U220" s="44"/>
      <c r="V220" s="44"/>
    </row>
    <row r="221" spans="2:22">
      <c r="B221" s="44"/>
      <c r="C221" s="44"/>
      <c r="D221" s="44"/>
      <c r="E221" s="44"/>
      <c r="F221" s="44"/>
      <c r="G221" s="44"/>
      <c r="H221" s="44"/>
      <c r="I221" s="44"/>
      <c r="J221" s="44"/>
      <c r="K221" s="44"/>
      <c r="L221" s="44"/>
      <c r="M221" s="44"/>
      <c r="N221" s="44"/>
      <c r="O221" s="44"/>
      <c r="P221" s="44"/>
      <c r="Q221" s="44"/>
      <c r="R221" s="44"/>
      <c r="S221" s="44"/>
      <c r="T221" s="44"/>
      <c r="U221" s="44"/>
      <c r="V221" s="44"/>
    </row>
    <row r="222" spans="2:22">
      <c r="B222" s="44"/>
      <c r="C222" s="44"/>
      <c r="D222" s="44"/>
      <c r="E222" s="44"/>
      <c r="F222" s="44"/>
      <c r="G222" s="44"/>
      <c r="H222" s="44"/>
      <c r="I222" s="44"/>
      <c r="J222" s="44"/>
      <c r="K222" s="44"/>
      <c r="L222" s="44"/>
      <c r="M222" s="44"/>
      <c r="N222" s="44"/>
      <c r="O222" s="44"/>
      <c r="P222" s="44"/>
      <c r="Q222" s="44"/>
      <c r="R222" s="44"/>
      <c r="S222" s="44"/>
      <c r="T222" s="44"/>
      <c r="U222" s="44"/>
      <c r="V222" s="44"/>
    </row>
    <row r="223" spans="2:22">
      <c r="B223" s="44"/>
      <c r="C223" s="44"/>
      <c r="D223" s="44"/>
      <c r="E223" s="44"/>
      <c r="F223" s="44"/>
      <c r="G223" s="44"/>
      <c r="H223" s="44"/>
      <c r="I223" s="44"/>
      <c r="J223" s="44"/>
      <c r="K223" s="44"/>
      <c r="L223" s="44"/>
      <c r="M223" s="44"/>
      <c r="N223" s="44"/>
      <c r="O223" s="44"/>
      <c r="P223" s="44"/>
      <c r="Q223" s="44"/>
      <c r="R223" s="44"/>
      <c r="S223" s="44"/>
      <c r="T223" s="44"/>
      <c r="U223" s="44"/>
      <c r="V223" s="44"/>
    </row>
    <row r="224" spans="2:22">
      <c r="B224" s="44"/>
      <c r="C224" s="44"/>
      <c r="D224" s="44"/>
      <c r="E224" s="44"/>
      <c r="F224" s="44"/>
      <c r="G224" s="44"/>
      <c r="H224" s="44"/>
      <c r="I224" s="44"/>
      <c r="J224" s="44"/>
      <c r="K224" s="44"/>
      <c r="L224" s="44"/>
      <c r="M224" s="44"/>
      <c r="N224" s="44"/>
      <c r="O224" s="44"/>
      <c r="P224" s="44"/>
      <c r="Q224" s="44"/>
      <c r="R224" s="44"/>
      <c r="S224" s="44"/>
      <c r="T224" s="44"/>
      <c r="U224" s="44"/>
      <c r="V224" s="44"/>
    </row>
    <row r="225" spans="2:22">
      <c r="B225" s="44"/>
      <c r="C225" s="44"/>
      <c r="D225" s="44"/>
      <c r="E225" s="44"/>
      <c r="F225" s="44"/>
      <c r="G225" s="44"/>
      <c r="H225" s="44"/>
      <c r="I225" s="44"/>
      <c r="J225" s="44"/>
      <c r="K225" s="44"/>
      <c r="L225" s="44"/>
      <c r="M225" s="44"/>
      <c r="N225" s="44"/>
      <c r="O225" s="44"/>
      <c r="P225" s="44"/>
      <c r="Q225" s="44"/>
      <c r="R225" s="44"/>
      <c r="S225" s="44"/>
      <c r="T225" s="44"/>
      <c r="U225" s="44"/>
      <c r="V225" s="44"/>
    </row>
    <row r="226" spans="2:22">
      <c r="B226" s="44"/>
      <c r="C226" s="44"/>
      <c r="D226" s="44"/>
      <c r="E226" s="44"/>
      <c r="F226" s="44"/>
      <c r="G226" s="44"/>
      <c r="H226" s="44"/>
      <c r="I226" s="44"/>
      <c r="J226" s="44"/>
      <c r="K226" s="44"/>
      <c r="L226" s="44"/>
      <c r="M226" s="44"/>
      <c r="N226" s="44"/>
      <c r="O226" s="44"/>
      <c r="P226" s="44"/>
      <c r="Q226" s="44"/>
      <c r="R226" s="44"/>
      <c r="S226" s="44"/>
      <c r="T226" s="44"/>
      <c r="U226" s="44"/>
      <c r="V226" s="44"/>
    </row>
    <row r="227" spans="2:22">
      <c r="B227" s="44"/>
      <c r="C227" s="44"/>
      <c r="D227" s="44"/>
      <c r="E227" s="44"/>
      <c r="F227" s="44"/>
      <c r="G227" s="44"/>
      <c r="H227" s="44"/>
      <c r="I227" s="44"/>
      <c r="J227" s="44"/>
      <c r="K227" s="44"/>
      <c r="L227" s="44"/>
      <c r="M227" s="44"/>
      <c r="N227" s="44"/>
      <c r="O227" s="44"/>
      <c r="P227" s="44"/>
      <c r="Q227" s="44"/>
      <c r="R227" s="44"/>
      <c r="S227" s="44"/>
      <c r="T227" s="44"/>
      <c r="U227" s="44"/>
      <c r="V227" s="44"/>
    </row>
    <row r="228" spans="2:22">
      <c r="B228" s="44"/>
      <c r="C228" s="44"/>
      <c r="D228" s="44"/>
      <c r="E228" s="44"/>
      <c r="F228" s="44"/>
      <c r="G228" s="44"/>
      <c r="H228" s="44"/>
      <c r="I228" s="44"/>
      <c r="J228" s="44"/>
      <c r="K228" s="44"/>
      <c r="L228" s="44"/>
      <c r="M228" s="44"/>
      <c r="N228" s="44"/>
      <c r="O228" s="44"/>
      <c r="P228" s="44"/>
      <c r="Q228" s="44"/>
      <c r="R228" s="44"/>
      <c r="S228" s="44"/>
      <c r="T228" s="44"/>
      <c r="U228" s="44"/>
      <c r="V228" s="44"/>
    </row>
    <row r="229" spans="2:22">
      <c r="B229" s="44"/>
      <c r="C229" s="44"/>
      <c r="D229" s="44"/>
      <c r="E229" s="44"/>
      <c r="F229" s="44"/>
      <c r="G229" s="44"/>
      <c r="H229" s="44"/>
      <c r="I229" s="44"/>
      <c r="J229" s="44"/>
      <c r="K229" s="44"/>
      <c r="L229" s="44"/>
      <c r="M229" s="44"/>
      <c r="N229" s="44"/>
      <c r="O229" s="44"/>
      <c r="P229" s="44"/>
      <c r="Q229" s="44"/>
      <c r="R229" s="44"/>
      <c r="S229" s="44"/>
      <c r="T229" s="44"/>
      <c r="U229" s="44"/>
      <c r="V229" s="44"/>
    </row>
    <row r="230" spans="2:22">
      <c r="B230" s="44"/>
      <c r="C230" s="44"/>
      <c r="D230" s="44"/>
      <c r="E230" s="44"/>
      <c r="F230" s="44"/>
      <c r="G230" s="44"/>
      <c r="H230" s="44"/>
      <c r="I230" s="44"/>
      <c r="J230" s="44"/>
      <c r="K230" s="44"/>
      <c r="L230" s="44"/>
      <c r="M230" s="44"/>
      <c r="N230" s="44"/>
      <c r="O230" s="44"/>
      <c r="P230" s="44"/>
      <c r="Q230" s="44"/>
      <c r="R230" s="44"/>
      <c r="S230" s="44"/>
      <c r="T230" s="44"/>
      <c r="U230" s="44"/>
      <c r="V230" s="44"/>
    </row>
    <row r="231" spans="2:22">
      <c r="B231" s="44"/>
      <c r="C231" s="44"/>
      <c r="D231" s="44"/>
      <c r="E231" s="44"/>
      <c r="F231" s="44"/>
      <c r="G231" s="44"/>
      <c r="H231" s="44"/>
      <c r="I231" s="44"/>
      <c r="J231" s="44"/>
      <c r="K231" s="44"/>
      <c r="L231" s="44"/>
      <c r="M231" s="44"/>
      <c r="N231" s="44"/>
      <c r="O231" s="44"/>
      <c r="P231" s="44"/>
      <c r="Q231" s="44"/>
      <c r="R231" s="44"/>
      <c r="S231" s="44"/>
      <c r="T231" s="44"/>
      <c r="U231" s="44"/>
      <c r="V231" s="44"/>
    </row>
    <row r="232" spans="2:22">
      <c r="B232" s="44"/>
      <c r="C232" s="44"/>
      <c r="D232" s="44"/>
      <c r="E232" s="44"/>
      <c r="F232" s="44"/>
      <c r="G232" s="44"/>
      <c r="H232" s="44"/>
      <c r="I232" s="44"/>
      <c r="J232" s="44"/>
      <c r="K232" s="44"/>
      <c r="L232" s="44"/>
      <c r="M232" s="44"/>
      <c r="N232" s="44"/>
      <c r="O232" s="44"/>
      <c r="P232" s="44"/>
      <c r="Q232" s="44"/>
      <c r="R232" s="44"/>
      <c r="S232" s="44"/>
      <c r="T232" s="44"/>
      <c r="U232" s="44"/>
      <c r="V232" s="44"/>
    </row>
    <row r="233" spans="2:22">
      <c r="B233" s="44"/>
      <c r="C233" s="44"/>
      <c r="D233" s="44"/>
      <c r="E233" s="44"/>
      <c r="F233" s="44"/>
      <c r="G233" s="44"/>
      <c r="H233" s="44"/>
      <c r="I233" s="44"/>
      <c r="J233" s="44"/>
      <c r="K233" s="44"/>
      <c r="L233" s="44"/>
      <c r="M233" s="44"/>
      <c r="N233" s="44"/>
      <c r="O233" s="44"/>
      <c r="P233" s="44"/>
      <c r="Q233" s="44"/>
      <c r="R233" s="44"/>
      <c r="S233" s="44"/>
      <c r="T233" s="44"/>
      <c r="U233" s="44"/>
      <c r="V233" s="44"/>
    </row>
    <row r="234" spans="2:22">
      <c r="B234" s="44"/>
      <c r="C234" s="44"/>
      <c r="D234" s="44"/>
      <c r="E234" s="44"/>
      <c r="F234" s="44"/>
      <c r="G234" s="44"/>
      <c r="H234" s="44"/>
      <c r="I234" s="44"/>
      <c r="J234" s="44"/>
      <c r="K234" s="44"/>
      <c r="L234" s="44"/>
      <c r="M234" s="44"/>
      <c r="N234" s="44"/>
      <c r="O234" s="44"/>
      <c r="P234" s="44"/>
      <c r="Q234" s="44"/>
      <c r="R234" s="44"/>
      <c r="S234" s="44"/>
      <c r="T234" s="44"/>
      <c r="U234" s="44"/>
      <c r="V234" s="44"/>
    </row>
    <row r="235" spans="2:22">
      <c r="B235" s="44"/>
      <c r="C235" s="44"/>
      <c r="D235" s="44"/>
      <c r="E235" s="44"/>
      <c r="F235" s="44"/>
      <c r="G235" s="44"/>
      <c r="H235" s="44"/>
      <c r="I235" s="44"/>
      <c r="J235" s="44"/>
      <c r="K235" s="44"/>
      <c r="L235" s="44"/>
      <c r="M235" s="44"/>
      <c r="N235" s="44"/>
      <c r="O235" s="44"/>
      <c r="P235" s="44"/>
      <c r="Q235" s="44"/>
      <c r="R235" s="44"/>
      <c r="S235" s="44"/>
      <c r="T235" s="44"/>
      <c r="U235" s="44"/>
      <c r="V235" s="44"/>
    </row>
    <row r="236" spans="2:22">
      <c r="B236" s="44"/>
      <c r="C236" s="44"/>
      <c r="D236" s="44"/>
      <c r="E236" s="44"/>
      <c r="F236" s="44"/>
      <c r="G236" s="44"/>
      <c r="H236" s="44"/>
      <c r="I236" s="44"/>
      <c r="J236" s="44"/>
      <c r="K236" s="44"/>
      <c r="L236" s="44"/>
      <c r="M236" s="44"/>
      <c r="N236" s="44"/>
      <c r="O236" s="44"/>
      <c r="P236" s="44"/>
      <c r="Q236" s="44"/>
      <c r="R236" s="44"/>
      <c r="S236" s="44"/>
      <c r="T236" s="44"/>
      <c r="U236" s="44"/>
      <c r="V236" s="44"/>
    </row>
    <row r="237" spans="2:22">
      <c r="B237" s="44"/>
      <c r="C237" s="44"/>
      <c r="D237" s="44"/>
      <c r="E237" s="44"/>
      <c r="F237" s="44"/>
      <c r="G237" s="44"/>
      <c r="H237" s="44"/>
      <c r="I237" s="44"/>
      <c r="J237" s="44"/>
      <c r="K237" s="44"/>
      <c r="L237" s="44"/>
      <c r="M237" s="44"/>
      <c r="N237" s="44"/>
      <c r="O237" s="44"/>
      <c r="P237" s="44"/>
      <c r="Q237" s="44"/>
      <c r="R237" s="44"/>
      <c r="S237" s="44"/>
      <c r="T237" s="44"/>
      <c r="U237" s="44"/>
      <c r="V237" s="44"/>
    </row>
    <row r="238" spans="2:22">
      <c r="B238" s="44"/>
      <c r="C238" s="44"/>
      <c r="D238" s="44"/>
      <c r="E238" s="44"/>
      <c r="F238" s="44"/>
      <c r="G238" s="44"/>
      <c r="H238" s="44"/>
      <c r="I238" s="44"/>
      <c r="J238" s="44"/>
      <c r="K238" s="44"/>
      <c r="L238" s="44"/>
      <c r="M238" s="44"/>
      <c r="N238" s="44"/>
      <c r="O238" s="44"/>
      <c r="P238" s="44"/>
      <c r="Q238" s="44"/>
      <c r="R238" s="44"/>
      <c r="S238" s="44"/>
      <c r="T238" s="44"/>
      <c r="U238" s="44"/>
      <c r="V238" s="44"/>
    </row>
    <row r="239" spans="2:22">
      <c r="B239" s="44"/>
      <c r="C239" s="44"/>
      <c r="D239" s="44"/>
      <c r="E239" s="44"/>
      <c r="F239" s="44"/>
      <c r="G239" s="44"/>
      <c r="H239" s="44"/>
      <c r="I239" s="44"/>
      <c r="J239" s="44"/>
      <c r="K239" s="44"/>
      <c r="L239" s="44"/>
      <c r="M239" s="44"/>
      <c r="N239" s="44"/>
      <c r="O239" s="44"/>
      <c r="P239" s="44"/>
      <c r="Q239" s="44"/>
      <c r="R239" s="44"/>
      <c r="S239" s="44"/>
      <c r="T239" s="44"/>
      <c r="U239" s="44"/>
      <c r="V239" s="44"/>
    </row>
    <row r="240" spans="2:22">
      <c r="B240" s="44"/>
      <c r="C240" s="44"/>
      <c r="D240" s="44"/>
      <c r="E240" s="44"/>
      <c r="F240" s="44"/>
      <c r="G240" s="44"/>
      <c r="H240" s="44"/>
      <c r="I240" s="44"/>
      <c r="J240" s="44"/>
      <c r="K240" s="44"/>
      <c r="L240" s="44"/>
      <c r="M240" s="44"/>
      <c r="N240" s="44"/>
      <c r="O240" s="44"/>
      <c r="P240" s="44"/>
      <c r="Q240" s="44"/>
      <c r="R240" s="44"/>
      <c r="S240" s="44"/>
      <c r="T240" s="44"/>
      <c r="U240" s="44"/>
      <c r="V240" s="44"/>
    </row>
    <row r="241" spans="2:22">
      <c r="B241" s="44"/>
      <c r="C241" s="44"/>
      <c r="D241" s="44"/>
      <c r="E241" s="44"/>
      <c r="F241" s="44"/>
      <c r="G241" s="44"/>
      <c r="H241" s="44"/>
      <c r="I241" s="44"/>
      <c r="J241" s="44"/>
      <c r="K241" s="44"/>
      <c r="L241" s="44"/>
      <c r="M241" s="44"/>
      <c r="N241" s="44"/>
      <c r="O241" s="44"/>
      <c r="P241" s="44"/>
      <c r="Q241" s="44"/>
      <c r="R241" s="44"/>
      <c r="S241" s="44"/>
      <c r="T241" s="44"/>
      <c r="U241" s="44"/>
      <c r="V241" s="44"/>
    </row>
    <row r="242" spans="2:22">
      <c r="B242" s="44"/>
      <c r="C242" s="44"/>
      <c r="D242" s="44"/>
      <c r="E242" s="44"/>
      <c r="F242" s="44"/>
      <c r="G242" s="44"/>
      <c r="H242" s="44"/>
      <c r="I242" s="44"/>
      <c r="J242" s="44"/>
      <c r="K242" s="44"/>
      <c r="L242" s="44"/>
      <c r="M242" s="44"/>
      <c r="N242" s="44"/>
      <c r="O242" s="44"/>
      <c r="P242" s="44"/>
      <c r="Q242" s="44"/>
      <c r="R242" s="44"/>
      <c r="S242" s="44"/>
      <c r="T242" s="44"/>
      <c r="U242" s="44"/>
      <c r="V242" s="44"/>
    </row>
    <row r="243" spans="2:22">
      <c r="B243" s="44"/>
      <c r="C243" s="44"/>
      <c r="D243" s="44"/>
      <c r="E243" s="44"/>
      <c r="F243" s="44"/>
      <c r="G243" s="44"/>
      <c r="H243" s="44"/>
      <c r="I243" s="44"/>
      <c r="J243" s="44"/>
      <c r="K243" s="44"/>
      <c r="L243" s="44"/>
      <c r="M243" s="44"/>
      <c r="N243" s="44"/>
      <c r="O243" s="44"/>
      <c r="P243" s="44"/>
      <c r="Q243" s="44"/>
      <c r="R243" s="44"/>
      <c r="S243" s="44"/>
      <c r="T243" s="44"/>
      <c r="U243" s="44"/>
      <c r="V243" s="44"/>
    </row>
    <row r="244" spans="2:22">
      <c r="B244" s="44"/>
      <c r="C244" s="44"/>
      <c r="D244" s="44"/>
      <c r="E244" s="44"/>
      <c r="F244" s="44"/>
      <c r="G244" s="44"/>
      <c r="H244" s="44"/>
      <c r="I244" s="44"/>
      <c r="J244" s="44"/>
      <c r="K244" s="44"/>
      <c r="L244" s="44"/>
      <c r="M244" s="44"/>
      <c r="N244" s="44"/>
      <c r="O244" s="44"/>
      <c r="P244" s="44"/>
      <c r="Q244" s="44"/>
      <c r="R244" s="44"/>
      <c r="S244" s="44"/>
      <c r="T244" s="44"/>
      <c r="U244" s="44"/>
      <c r="V244" s="44"/>
    </row>
    <row r="245" spans="2:22">
      <c r="B245" s="44"/>
      <c r="C245" s="44"/>
      <c r="D245" s="44"/>
      <c r="E245" s="44"/>
      <c r="F245" s="44"/>
      <c r="G245" s="44"/>
      <c r="H245" s="44"/>
      <c r="I245" s="44"/>
      <c r="J245" s="44"/>
      <c r="K245" s="44"/>
      <c r="L245" s="44"/>
      <c r="M245" s="44"/>
      <c r="N245" s="44"/>
      <c r="O245" s="44"/>
      <c r="P245" s="44"/>
      <c r="Q245" s="44"/>
      <c r="R245" s="44"/>
      <c r="S245" s="44"/>
      <c r="T245" s="44"/>
      <c r="U245" s="44"/>
      <c r="V245" s="44"/>
    </row>
    <row r="246" spans="2:22">
      <c r="B246" s="44"/>
      <c r="C246" s="44"/>
      <c r="D246" s="44"/>
      <c r="E246" s="44"/>
      <c r="F246" s="44"/>
      <c r="G246" s="44"/>
      <c r="H246" s="44"/>
      <c r="I246" s="44"/>
      <c r="J246" s="44"/>
      <c r="K246" s="44"/>
      <c r="L246" s="44"/>
      <c r="M246" s="44"/>
      <c r="N246" s="44"/>
      <c r="O246" s="44"/>
      <c r="P246" s="44"/>
      <c r="Q246" s="44"/>
      <c r="R246" s="44"/>
      <c r="S246" s="44"/>
      <c r="T246" s="44"/>
      <c r="U246" s="44"/>
      <c r="V246" s="44"/>
    </row>
    <row r="247" spans="2:22">
      <c r="B247" s="44"/>
      <c r="C247" s="44"/>
      <c r="D247" s="44"/>
      <c r="E247" s="44"/>
      <c r="F247" s="44"/>
      <c r="G247" s="44"/>
      <c r="H247" s="44"/>
      <c r="I247" s="44"/>
      <c r="J247" s="44"/>
      <c r="K247" s="44"/>
      <c r="L247" s="44"/>
      <c r="M247" s="44"/>
      <c r="N247" s="44"/>
      <c r="O247" s="44"/>
      <c r="P247" s="44"/>
      <c r="Q247" s="44"/>
      <c r="R247" s="44"/>
      <c r="S247" s="44"/>
      <c r="T247" s="44"/>
      <c r="U247" s="44"/>
      <c r="V247" s="44"/>
    </row>
    <row r="248" spans="2:22">
      <c r="B248" s="44"/>
      <c r="C248" s="44"/>
      <c r="D248" s="44"/>
      <c r="E248" s="44"/>
      <c r="F248" s="44"/>
      <c r="G248" s="44"/>
      <c r="H248" s="44"/>
      <c r="I248" s="44"/>
      <c r="J248" s="44"/>
      <c r="K248" s="44"/>
      <c r="L248" s="44"/>
      <c r="M248" s="44"/>
      <c r="N248" s="44"/>
      <c r="O248" s="44"/>
      <c r="P248" s="44"/>
      <c r="Q248" s="44"/>
      <c r="R248" s="44"/>
      <c r="S248" s="44"/>
      <c r="T248" s="44"/>
      <c r="U248" s="44"/>
      <c r="V248" s="44"/>
    </row>
    <row r="249" spans="2:22">
      <c r="B249" s="44"/>
      <c r="C249" s="44"/>
      <c r="D249" s="44"/>
      <c r="E249" s="44"/>
      <c r="F249" s="44"/>
      <c r="G249" s="44"/>
      <c r="H249" s="44"/>
      <c r="I249" s="44"/>
      <c r="J249" s="44"/>
      <c r="K249" s="44"/>
      <c r="L249" s="44"/>
      <c r="M249" s="44"/>
      <c r="N249" s="44"/>
      <c r="O249" s="44"/>
      <c r="P249" s="44"/>
      <c r="Q249" s="44"/>
      <c r="R249" s="44"/>
      <c r="S249" s="44"/>
      <c r="T249" s="44"/>
      <c r="U249" s="44"/>
      <c r="V249" s="44"/>
    </row>
    <row r="250" spans="2:22">
      <c r="B250" s="44"/>
      <c r="C250" s="44"/>
      <c r="D250" s="44"/>
      <c r="E250" s="44"/>
      <c r="F250" s="44"/>
      <c r="G250" s="44"/>
      <c r="H250" s="44"/>
      <c r="I250" s="44"/>
      <c r="J250" s="44"/>
      <c r="K250" s="44"/>
      <c r="L250" s="44"/>
      <c r="M250" s="44"/>
      <c r="N250" s="44"/>
      <c r="O250" s="44"/>
      <c r="P250" s="44"/>
      <c r="Q250" s="44"/>
      <c r="R250" s="44"/>
      <c r="S250" s="44"/>
      <c r="T250" s="44"/>
      <c r="U250" s="44"/>
      <c r="V250" s="44"/>
    </row>
    <row r="251" spans="2:22">
      <c r="B251" s="44"/>
      <c r="C251" s="44"/>
      <c r="D251" s="44"/>
      <c r="E251" s="44"/>
      <c r="F251" s="44"/>
      <c r="G251" s="44"/>
      <c r="H251" s="44"/>
      <c r="I251" s="44"/>
      <c r="J251" s="44"/>
      <c r="K251" s="44"/>
      <c r="L251" s="44"/>
      <c r="M251" s="44"/>
      <c r="N251" s="44"/>
      <c r="O251" s="44"/>
      <c r="P251" s="44"/>
      <c r="Q251" s="44"/>
      <c r="R251" s="44"/>
      <c r="S251" s="44"/>
      <c r="T251" s="44"/>
      <c r="U251" s="44"/>
      <c r="V251" s="44"/>
    </row>
    <row r="252" spans="2:22">
      <c r="B252" s="44"/>
      <c r="C252" s="44"/>
      <c r="D252" s="44"/>
      <c r="E252" s="44"/>
      <c r="F252" s="44"/>
      <c r="G252" s="44"/>
      <c r="H252" s="44"/>
      <c r="I252" s="44"/>
      <c r="J252" s="44"/>
      <c r="K252" s="44"/>
      <c r="L252" s="44"/>
      <c r="M252" s="44"/>
      <c r="N252" s="44"/>
      <c r="O252" s="44"/>
      <c r="P252" s="44"/>
      <c r="Q252" s="44"/>
      <c r="R252" s="44"/>
      <c r="S252" s="44"/>
      <c r="T252" s="44"/>
      <c r="U252" s="44"/>
      <c r="V252" s="44"/>
    </row>
    <row r="253" spans="2:22">
      <c r="B253" s="44"/>
      <c r="C253" s="44"/>
      <c r="D253" s="44"/>
      <c r="E253" s="44"/>
      <c r="F253" s="44"/>
      <c r="G253" s="44"/>
      <c r="H253" s="44"/>
      <c r="I253" s="44"/>
      <c r="J253" s="44"/>
      <c r="K253" s="44"/>
      <c r="L253" s="44"/>
      <c r="M253" s="44"/>
      <c r="N253" s="44"/>
      <c r="O253" s="44"/>
      <c r="P253" s="44"/>
      <c r="Q253" s="44"/>
      <c r="R253" s="44"/>
      <c r="S253" s="44"/>
      <c r="T253" s="44"/>
      <c r="U253" s="44"/>
      <c r="V253" s="44"/>
    </row>
    <row r="254" spans="2:22">
      <c r="B254" s="44"/>
      <c r="C254" s="44"/>
      <c r="D254" s="44"/>
      <c r="E254" s="44"/>
      <c r="F254" s="44"/>
      <c r="G254" s="44"/>
      <c r="H254" s="44"/>
      <c r="I254" s="44"/>
      <c r="J254" s="44"/>
      <c r="K254" s="44"/>
      <c r="L254" s="44"/>
      <c r="M254" s="44"/>
      <c r="N254" s="44"/>
      <c r="O254" s="44"/>
      <c r="P254" s="44"/>
      <c r="Q254" s="44"/>
      <c r="R254" s="44"/>
      <c r="S254" s="44"/>
      <c r="T254" s="44"/>
      <c r="U254" s="44"/>
      <c r="V254" s="44"/>
    </row>
    <row r="255" spans="2:22">
      <c r="B255" s="44"/>
      <c r="C255" s="44"/>
      <c r="D255" s="44"/>
      <c r="E255" s="44"/>
      <c r="F255" s="44"/>
      <c r="G255" s="44"/>
      <c r="H255" s="44"/>
      <c r="I255" s="44"/>
      <c r="J255" s="44"/>
      <c r="K255" s="44"/>
      <c r="L255" s="44"/>
      <c r="M255" s="44"/>
      <c r="N255" s="44"/>
      <c r="O255" s="44"/>
      <c r="P255" s="44"/>
      <c r="Q255" s="44"/>
      <c r="R255" s="44"/>
      <c r="S255" s="44"/>
      <c r="T255" s="44"/>
      <c r="U255" s="44"/>
      <c r="V255" s="44"/>
    </row>
    <row r="256" spans="2:22">
      <c r="B256" s="44"/>
      <c r="C256" s="44"/>
      <c r="D256" s="44"/>
      <c r="E256" s="44"/>
      <c r="F256" s="44"/>
      <c r="G256" s="44"/>
      <c r="H256" s="44"/>
      <c r="I256" s="44"/>
      <c r="J256" s="44"/>
      <c r="K256" s="44"/>
      <c r="L256" s="44"/>
      <c r="M256" s="44"/>
      <c r="N256" s="44"/>
      <c r="O256" s="44"/>
      <c r="P256" s="44"/>
      <c r="Q256" s="44"/>
      <c r="R256" s="44"/>
      <c r="S256" s="44"/>
      <c r="T256" s="44"/>
      <c r="U256" s="44"/>
      <c r="V256" s="44"/>
    </row>
    <row r="257" spans="2:22">
      <c r="B257" s="44"/>
      <c r="C257" s="44"/>
      <c r="D257" s="44"/>
      <c r="E257" s="44"/>
      <c r="F257" s="44"/>
      <c r="G257" s="44"/>
      <c r="H257" s="44"/>
      <c r="I257" s="44"/>
      <c r="J257" s="44"/>
      <c r="K257" s="44"/>
      <c r="L257" s="44"/>
      <c r="M257" s="44"/>
      <c r="N257" s="44"/>
      <c r="O257" s="44"/>
      <c r="P257" s="44"/>
      <c r="Q257" s="44"/>
      <c r="R257" s="44"/>
      <c r="S257" s="44"/>
      <c r="T257" s="44"/>
      <c r="U257" s="44"/>
      <c r="V257" s="44"/>
    </row>
    <row r="258" spans="2:22">
      <c r="B258" s="44"/>
      <c r="C258" s="44"/>
      <c r="D258" s="44"/>
      <c r="E258" s="44"/>
      <c r="F258" s="44"/>
      <c r="G258" s="44"/>
      <c r="H258" s="44"/>
      <c r="I258" s="44"/>
      <c r="J258" s="44"/>
      <c r="K258" s="44"/>
      <c r="L258" s="44"/>
      <c r="M258" s="44"/>
      <c r="N258" s="44"/>
      <c r="O258" s="44"/>
      <c r="P258" s="44"/>
      <c r="Q258" s="44"/>
      <c r="R258" s="44"/>
      <c r="S258" s="44"/>
      <c r="T258" s="44"/>
      <c r="U258" s="44"/>
      <c r="V258" s="44"/>
    </row>
    <row r="259" spans="2:22">
      <c r="B259" s="44"/>
      <c r="C259" s="44"/>
      <c r="D259" s="44"/>
      <c r="E259" s="44"/>
      <c r="F259" s="44"/>
      <c r="G259" s="44"/>
      <c r="H259" s="44"/>
      <c r="I259" s="44"/>
      <c r="J259" s="44"/>
      <c r="K259" s="44"/>
      <c r="L259" s="44"/>
      <c r="M259" s="44"/>
      <c r="N259" s="44"/>
      <c r="O259" s="44"/>
      <c r="P259" s="44"/>
      <c r="Q259" s="44"/>
      <c r="R259" s="44"/>
      <c r="S259" s="44"/>
      <c r="T259" s="44"/>
      <c r="U259" s="44"/>
      <c r="V259" s="44"/>
    </row>
    <row r="260" spans="2:22">
      <c r="B260" s="44"/>
      <c r="C260" s="44"/>
      <c r="D260" s="44"/>
      <c r="E260" s="44"/>
      <c r="F260" s="44"/>
      <c r="G260" s="44"/>
      <c r="H260" s="44"/>
      <c r="I260" s="44"/>
      <c r="J260" s="44"/>
      <c r="K260" s="44"/>
      <c r="L260" s="44"/>
      <c r="M260" s="44"/>
      <c r="N260" s="44"/>
      <c r="O260" s="44"/>
      <c r="P260" s="44"/>
      <c r="Q260" s="44"/>
      <c r="R260" s="44"/>
      <c r="S260" s="44"/>
      <c r="T260" s="44"/>
      <c r="U260" s="44"/>
      <c r="V260" s="44"/>
    </row>
    <row r="261" spans="2:22">
      <c r="B261" s="44"/>
      <c r="C261" s="44"/>
      <c r="D261" s="44"/>
      <c r="E261" s="44"/>
      <c r="F261" s="44"/>
      <c r="G261" s="44"/>
      <c r="H261" s="44"/>
      <c r="I261" s="44"/>
      <c r="J261" s="44"/>
      <c r="K261" s="44"/>
      <c r="L261" s="44"/>
      <c r="M261" s="44"/>
      <c r="N261" s="44"/>
      <c r="O261" s="44"/>
      <c r="P261" s="44"/>
      <c r="Q261" s="44"/>
      <c r="R261" s="44"/>
      <c r="S261" s="44"/>
      <c r="T261" s="44"/>
      <c r="U261" s="44"/>
      <c r="V261" s="44"/>
    </row>
    <row r="262" spans="2:22">
      <c r="B262" s="44"/>
      <c r="C262" s="44"/>
      <c r="D262" s="44"/>
      <c r="E262" s="44"/>
      <c r="F262" s="44"/>
      <c r="G262" s="44"/>
      <c r="H262" s="44"/>
      <c r="I262" s="44"/>
      <c r="J262" s="44"/>
      <c r="K262" s="44"/>
      <c r="L262" s="44"/>
      <c r="M262" s="44"/>
      <c r="N262" s="44"/>
      <c r="O262" s="44"/>
      <c r="P262" s="44"/>
      <c r="Q262" s="44"/>
      <c r="R262" s="44"/>
      <c r="S262" s="44"/>
      <c r="T262" s="44"/>
      <c r="U262" s="44"/>
      <c r="V262" s="44"/>
    </row>
    <row r="263" spans="2:22">
      <c r="B263" s="44"/>
      <c r="C263" s="44"/>
      <c r="D263" s="44"/>
      <c r="E263" s="44"/>
      <c r="F263" s="44"/>
      <c r="G263" s="44"/>
      <c r="H263" s="44"/>
      <c r="I263" s="44"/>
      <c r="J263" s="44"/>
      <c r="K263" s="44"/>
      <c r="L263" s="44"/>
      <c r="M263" s="44"/>
      <c r="N263" s="44"/>
      <c r="O263" s="44"/>
      <c r="P263" s="44"/>
      <c r="Q263" s="44"/>
      <c r="R263" s="44"/>
      <c r="S263" s="44"/>
      <c r="T263" s="44"/>
      <c r="U263" s="44"/>
      <c r="V263" s="44"/>
    </row>
    <row r="264" spans="2:22">
      <c r="B264" s="44"/>
      <c r="C264" s="44"/>
      <c r="D264" s="44"/>
      <c r="E264" s="44"/>
      <c r="F264" s="44"/>
      <c r="G264" s="44"/>
      <c r="H264" s="44"/>
      <c r="I264" s="44"/>
      <c r="J264" s="44"/>
      <c r="K264" s="44"/>
      <c r="L264" s="44"/>
      <c r="M264" s="44"/>
      <c r="N264" s="44"/>
      <c r="O264" s="44"/>
      <c r="P264" s="44"/>
      <c r="Q264" s="44"/>
      <c r="R264" s="44"/>
      <c r="S264" s="44"/>
      <c r="T264" s="44"/>
      <c r="U264" s="44"/>
      <c r="V264" s="44"/>
    </row>
    <row r="265" spans="2:22">
      <c r="B265" s="44"/>
      <c r="C265" s="44"/>
      <c r="D265" s="44"/>
      <c r="E265" s="44"/>
      <c r="F265" s="44"/>
      <c r="G265" s="44"/>
      <c r="H265" s="44"/>
      <c r="I265" s="44"/>
      <c r="J265" s="44"/>
      <c r="K265" s="44"/>
      <c r="L265" s="44"/>
      <c r="M265" s="44"/>
      <c r="N265" s="44"/>
      <c r="O265" s="44"/>
      <c r="P265" s="44"/>
      <c r="Q265" s="44"/>
      <c r="R265" s="44"/>
      <c r="S265" s="44"/>
      <c r="T265" s="44"/>
      <c r="U265" s="44"/>
      <c r="V265" s="44"/>
    </row>
    <row r="266" spans="2:22">
      <c r="B266" s="44"/>
      <c r="C266" s="44"/>
      <c r="D266" s="44"/>
      <c r="E266" s="44"/>
      <c r="F266" s="44"/>
      <c r="G266" s="44"/>
      <c r="H266" s="44"/>
      <c r="I266" s="44"/>
      <c r="J266" s="44"/>
      <c r="K266" s="44"/>
      <c r="L266" s="44"/>
      <c r="M266" s="44"/>
      <c r="N266" s="44"/>
      <c r="O266" s="44"/>
      <c r="P266" s="44"/>
      <c r="Q266" s="44"/>
      <c r="R266" s="44"/>
      <c r="S266" s="44"/>
      <c r="T266" s="44"/>
      <c r="U266" s="44"/>
      <c r="V266" s="44"/>
    </row>
    <row r="267" spans="2:22">
      <c r="B267" s="44"/>
      <c r="C267" s="44"/>
      <c r="D267" s="44"/>
      <c r="E267" s="44"/>
      <c r="F267" s="44"/>
      <c r="G267" s="44"/>
      <c r="H267" s="44"/>
      <c r="I267" s="44"/>
      <c r="J267" s="44"/>
      <c r="K267" s="44"/>
      <c r="L267" s="44"/>
      <c r="M267" s="44"/>
      <c r="N267" s="44"/>
      <c r="O267" s="44"/>
      <c r="P267" s="44"/>
      <c r="Q267" s="44"/>
      <c r="R267" s="44"/>
      <c r="S267" s="44"/>
      <c r="T267" s="44"/>
      <c r="U267" s="44"/>
      <c r="V267" s="44"/>
    </row>
    <row r="268" spans="2:22">
      <c r="B268" s="44"/>
      <c r="C268" s="44"/>
      <c r="D268" s="44"/>
      <c r="E268" s="44"/>
      <c r="F268" s="44"/>
      <c r="G268" s="44"/>
      <c r="H268" s="44"/>
      <c r="I268" s="44"/>
      <c r="J268" s="44"/>
      <c r="K268" s="44"/>
      <c r="L268" s="44"/>
      <c r="M268" s="44"/>
      <c r="N268" s="44"/>
      <c r="O268" s="44"/>
      <c r="P268" s="44"/>
      <c r="Q268" s="44"/>
      <c r="R268" s="44"/>
      <c r="S268" s="44"/>
      <c r="T268" s="44"/>
      <c r="U268" s="44"/>
      <c r="V268" s="44"/>
    </row>
    <row r="269" spans="2:22">
      <c r="B269" s="44"/>
      <c r="C269" s="44"/>
      <c r="D269" s="44"/>
      <c r="E269" s="44"/>
      <c r="F269" s="44"/>
      <c r="G269" s="44"/>
      <c r="H269" s="44"/>
      <c r="I269" s="44"/>
      <c r="J269" s="44"/>
      <c r="K269" s="44"/>
      <c r="L269" s="44"/>
      <c r="M269" s="44"/>
      <c r="N269" s="44"/>
      <c r="O269" s="44"/>
      <c r="P269" s="44"/>
      <c r="Q269" s="44"/>
      <c r="R269" s="44"/>
      <c r="S269" s="44"/>
      <c r="T269" s="44"/>
      <c r="U269" s="44"/>
      <c r="V269" s="44"/>
    </row>
    <row r="270" spans="2:22">
      <c r="B270" s="44"/>
      <c r="C270" s="44"/>
      <c r="D270" s="44"/>
      <c r="E270" s="44"/>
      <c r="F270" s="44"/>
      <c r="G270" s="44"/>
      <c r="H270" s="44"/>
      <c r="I270" s="44"/>
      <c r="J270" s="44"/>
      <c r="K270" s="44"/>
      <c r="L270" s="44"/>
      <c r="M270" s="44"/>
      <c r="N270" s="44"/>
      <c r="O270" s="44"/>
      <c r="P270" s="44"/>
      <c r="Q270" s="44"/>
      <c r="R270" s="44"/>
      <c r="S270" s="44"/>
      <c r="T270" s="44"/>
      <c r="U270" s="44"/>
      <c r="V270" s="44"/>
    </row>
    <row r="271" spans="2:22">
      <c r="B271" s="44"/>
      <c r="C271" s="44"/>
      <c r="D271" s="44"/>
      <c r="E271" s="44"/>
      <c r="F271" s="44"/>
      <c r="G271" s="44"/>
      <c r="H271" s="44"/>
      <c r="I271" s="44"/>
      <c r="J271" s="44"/>
      <c r="K271" s="44"/>
      <c r="L271" s="44"/>
      <c r="M271" s="44"/>
      <c r="N271" s="44"/>
      <c r="O271" s="44"/>
      <c r="P271" s="44"/>
      <c r="Q271" s="44"/>
      <c r="R271" s="44"/>
      <c r="S271" s="44"/>
      <c r="T271" s="44"/>
      <c r="U271" s="44"/>
      <c r="V271" s="44"/>
    </row>
    <row r="272" spans="2:22">
      <c r="B272" s="44"/>
      <c r="C272" s="44"/>
      <c r="D272" s="44"/>
      <c r="E272" s="44"/>
      <c r="F272" s="44"/>
      <c r="G272" s="44"/>
      <c r="H272" s="44"/>
      <c r="I272" s="44"/>
      <c r="J272" s="44"/>
      <c r="K272" s="44"/>
      <c r="L272" s="44"/>
      <c r="M272" s="44"/>
      <c r="N272" s="44"/>
      <c r="O272" s="44"/>
      <c r="P272" s="44"/>
      <c r="Q272" s="44"/>
      <c r="R272" s="44"/>
      <c r="S272" s="44"/>
      <c r="T272" s="44"/>
      <c r="U272" s="44"/>
      <c r="V272" s="44"/>
    </row>
    <row r="273" spans="2:22">
      <c r="B273" s="44"/>
      <c r="C273" s="44"/>
      <c r="D273" s="44"/>
      <c r="E273" s="44"/>
      <c r="F273" s="44"/>
      <c r="G273" s="44"/>
      <c r="H273" s="44"/>
      <c r="I273" s="44"/>
      <c r="J273" s="44"/>
      <c r="K273" s="44"/>
      <c r="L273" s="44"/>
      <c r="M273" s="44"/>
      <c r="N273" s="44"/>
      <c r="O273" s="44"/>
      <c r="P273" s="44"/>
      <c r="Q273" s="44"/>
      <c r="R273" s="44"/>
      <c r="S273" s="44"/>
      <c r="T273" s="44"/>
      <c r="U273" s="44"/>
      <c r="V273" s="44"/>
    </row>
    <row r="274" spans="2:22">
      <c r="B274" s="44"/>
      <c r="C274" s="44"/>
      <c r="D274" s="44"/>
      <c r="E274" s="44"/>
      <c r="F274" s="44"/>
      <c r="G274" s="44"/>
      <c r="H274" s="44"/>
      <c r="I274" s="44"/>
      <c r="J274" s="44"/>
      <c r="K274" s="44"/>
      <c r="L274" s="44"/>
      <c r="M274" s="44"/>
      <c r="N274" s="44"/>
      <c r="O274" s="44"/>
      <c r="P274" s="44"/>
      <c r="Q274" s="44"/>
      <c r="R274" s="44"/>
      <c r="S274" s="44"/>
      <c r="T274" s="44"/>
      <c r="U274" s="44"/>
      <c r="V274" s="44"/>
    </row>
    <row r="275" spans="2:22">
      <c r="B275" s="44"/>
      <c r="C275" s="44"/>
      <c r="D275" s="44"/>
      <c r="E275" s="44"/>
      <c r="F275" s="44"/>
      <c r="G275" s="44"/>
      <c r="H275" s="44"/>
      <c r="I275" s="44"/>
      <c r="J275" s="44"/>
      <c r="K275" s="44"/>
      <c r="L275" s="44"/>
      <c r="M275" s="44"/>
      <c r="N275" s="44"/>
      <c r="O275" s="44"/>
      <c r="P275" s="44"/>
      <c r="Q275" s="44"/>
      <c r="R275" s="44"/>
      <c r="S275" s="44"/>
      <c r="T275" s="44"/>
      <c r="U275" s="44"/>
      <c r="V275" s="44"/>
    </row>
    <row r="276" spans="2:22">
      <c r="B276" s="44"/>
      <c r="C276" s="44"/>
      <c r="D276" s="44"/>
      <c r="E276" s="44"/>
      <c r="F276" s="44"/>
      <c r="G276" s="44"/>
      <c r="H276" s="44"/>
      <c r="I276" s="44"/>
      <c r="J276" s="44"/>
      <c r="K276" s="44"/>
      <c r="L276" s="44"/>
      <c r="M276" s="44"/>
      <c r="N276" s="44"/>
      <c r="O276" s="44"/>
      <c r="P276" s="44"/>
      <c r="Q276" s="44"/>
      <c r="R276" s="44"/>
      <c r="S276" s="44"/>
      <c r="T276" s="44"/>
      <c r="U276" s="44"/>
      <c r="V276" s="44"/>
    </row>
    <row r="277" spans="2:22">
      <c r="B277" s="44"/>
      <c r="C277" s="44"/>
      <c r="D277" s="44"/>
      <c r="E277" s="44"/>
      <c r="F277" s="44"/>
      <c r="G277" s="44"/>
      <c r="H277" s="44"/>
      <c r="I277" s="44"/>
      <c r="J277" s="44"/>
      <c r="K277" s="44"/>
      <c r="L277" s="44"/>
      <c r="M277" s="44"/>
      <c r="N277" s="44"/>
      <c r="O277" s="44"/>
      <c r="P277" s="44"/>
      <c r="Q277" s="44"/>
      <c r="R277" s="44"/>
      <c r="S277" s="44"/>
      <c r="T277" s="44"/>
      <c r="U277" s="44"/>
      <c r="V277" s="44"/>
    </row>
    <row r="278" spans="2:22">
      <c r="B278" s="44"/>
      <c r="C278" s="44"/>
      <c r="D278" s="44"/>
      <c r="E278" s="44"/>
      <c r="F278" s="44"/>
      <c r="G278" s="44"/>
      <c r="H278" s="44"/>
      <c r="I278" s="44"/>
      <c r="J278" s="44"/>
      <c r="K278" s="44"/>
      <c r="L278" s="44"/>
      <c r="M278" s="44"/>
      <c r="N278" s="44"/>
      <c r="O278" s="44"/>
      <c r="P278" s="44"/>
      <c r="Q278" s="44"/>
      <c r="R278" s="44"/>
      <c r="S278" s="44"/>
      <c r="T278" s="44"/>
      <c r="U278" s="44"/>
      <c r="V278" s="44"/>
    </row>
    <row r="279" spans="2:22">
      <c r="B279" s="44"/>
      <c r="C279" s="44"/>
      <c r="D279" s="44"/>
      <c r="E279" s="44"/>
      <c r="F279" s="44"/>
      <c r="G279" s="44"/>
      <c r="H279" s="44"/>
      <c r="I279" s="44"/>
      <c r="J279" s="44"/>
      <c r="K279" s="44"/>
      <c r="L279" s="44"/>
      <c r="M279" s="44"/>
      <c r="N279" s="44"/>
      <c r="O279" s="44"/>
      <c r="P279" s="44"/>
      <c r="Q279" s="44"/>
      <c r="R279" s="44"/>
      <c r="S279" s="44"/>
      <c r="T279" s="44"/>
      <c r="U279" s="44"/>
      <c r="V279" s="44"/>
    </row>
    <row r="280" spans="2:22">
      <c r="B280" s="44"/>
      <c r="C280" s="44"/>
      <c r="D280" s="44"/>
      <c r="E280" s="44"/>
      <c r="F280" s="44"/>
      <c r="G280" s="44"/>
      <c r="H280" s="44"/>
      <c r="I280" s="44"/>
      <c r="J280" s="44"/>
      <c r="K280" s="44"/>
      <c r="L280" s="44"/>
      <c r="M280" s="44"/>
      <c r="N280" s="44"/>
      <c r="O280" s="44"/>
      <c r="P280" s="44"/>
      <c r="Q280" s="44"/>
      <c r="R280" s="44"/>
      <c r="S280" s="44"/>
      <c r="T280" s="44"/>
      <c r="U280" s="44"/>
      <c r="V280" s="44"/>
    </row>
    <row r="281" spans="2:22">
      <c r="B281" s="44"/>
      <c r="C281" s="44"/>
      <c r="D281" s="44"/>
      <c r="E281" s="44"/>
      <c r="F281" s="44"/>
      <c r="G281" s="44"/>
      <c r="H281" s="44"/>
      <c r="I281" s="44"/>
      <c r="J281" s="44"/>
      <c r="K281" s="44"/>
      <c r="L281" s="44"/>
      <c r="M281" s="44"/>
      <c r="N281" s="44"/>
      <c r="O281" s="44"/>
      <c r="P281" s="44"/>
      <c r="Q281" s="44"/>
      <c r="R281" s="44"/>
      <c r="S281" s="44"/>
      <c r="T281" s="44"/>
      <c r="U281" s="44"/>
      <c r="V281" s="44"/>
    </row>
    <row r="282" spans="2:22">
      <c r="B282" s="44"/>
      <c r="C282" s="44"/>
      <c r="D282" s="44"/>
      <c r="E282" s="44"/>
      <c r="F282" s="44"/>
      <c r="G282" s="44"/>
      <c r="H282" s="44"/>
      <c r="I282" s="44"/>
      <c r="J282" s="44"/>
      <c r="K282" s="44"/>
      <c r="L282" s="44"/>
      <c r="M282" s="44"/>
      <c r="N282" s="44"/>
      <c r="O282" s="44"/>
      <c r="P282" s="44"/>
      <c r="Q282" s="44"/>
      <c r="R282" s="44"/>
      <c r="S282" s="44"/>
      <c r="T282" s="44"/>
      <c r="U282" s="44"/>
      <c r="V282" s="44"/>
    </row>
    <row r="283" spans="2:22">
      <c r="B283" s="44"/>
      <c r="C283" s="44"/>
      <c r="D283" s="44"/>
      <c r="E283" s="44"/>
      <c r="F283" s="44"/>
      <c r="G283" s="44"/>
      <c r="H283" s="44"/>
      <c r="I283" s="44"/>
      <c r="J283" s="44"/>
      <c r="K283" s="44"/>
      <c r="L283" s="44"/>
      <c r="M283" s="44"/>
      <c r="N283" s="44"/>
      <c r="O283" s="44"/>
      <c r="P283" s="44"/>
      <c r="Q283" s="44"/>
      <c r="R283" s="44"/>
      <c r="S283" s="44"/>
      <c r="T283" s="44"/>
      <c r="U283" s="44"/>
      <c r="V283" s="44"/>
    </row>
    <row r="284" spans="2:22">
      <c r="B284" s="44"/>
      <c r="C284" s="44"/>
      <c r="D284" s="44"/>
      <c r="E284" s="44"/>
      <c r="F284" s="44"/>
      <c r="G284" s="44"/>
      <c r="H284" s="44"/>
      <c r="I284" s="44"/>
      <c r="J284" s="44"/>
      <c r="K284" s="44"/>
      <c r="L284" s="44"/>
      <c r="M284" s="44"/>
      <c r="N284" s="44"/>
      <c r="O284" s="44"/>
      <c r="P284" s="44"/>
      <c r="Q284" s="44"/>
      <c r="R284" s="44"/>
      <c r="S284" s="44"/>
      <c r="T284" s="44"/>
      <c r="U284" s="44"/>
      <c r="V284" s="44"/>
    </row>
    <row r="285" spans="2:22">
      <c r="B285" s="44"/>
      <c r="C285" s="44"/>
      <c r="D285" s="44"/>
      <c r="E285" s="44"/>
      <c r="F285" s="44"/>
      <c r="G285" s="44"/>
      <c r="H285" s="44"/>
      <c r="I285" s="44"/>
      <c r="J285" s="44"/>
      <c r="K285" s="44"/>
      <c r="L285" s="44"/>
      <c r="M285" s="44"/>
      <c r="N285" s="44"/>
      <c r="O285" s="44"/>
      <c r="P285" s="44"/>
      <c r="Q285" s="44"/>
      <c r="R285" s="44"/>
      <c r="S285" s="44"/>
      <c r="T285" s="44"/>
      <c r="U285" s="44"/>
      <c r="V285" s="44"/>
    </row>
    <row r="286" spans="2:22">
      <c r="B286" s="44"/>
      <c r="C286" s="44"/>
      <c r="D286" s="44"/>
      <c r="E286" s="44"/>
      <c r="F286" s="44"/>
      <c r="G286" s="44"/>
      <c r="H286" s="44"/>
      <c r="I286" s="44"/>
      <c r="J286" s="44"/>
      <c r="K286" s="44"/>
      <c r="L286" s="44"/>
      <c r="M286" s="44"/>
      <c r="N286" s="44"/>
      <c r="O286" s="44"/>
      <c r="P286" s="44"/>
      <c r="Q286" s="44"/>
      <c r="R286" s="44"/>
      <c r="S286" s="44"/>
      <c r="T286" s="44"/>
      <c r="U286" s="44"/>
      <c r="V286" s="44"/>
    </row>
    <row r="287" spans="2:22">
      <c r="B287" s="44"/>
      <c r="C287" s="44"/>
      <c r="D287" s="44"/>
      <c r="E287" s="44"/>
      <c r="F287" s="44"/>
      <c r="G287" s="44"/>
      <c r="H287" s="44"/>
      <c r="I287" s="44"/>
      <c r="J287" s="44"/>
      <c r="K287" s="44"/>
      <c r="L287" s="44"/>
      <c r="M287" s="44"/>
      <c r="N287" s="44"/>
      <c r="O287" s="44"/>
      <c r="P287" s="44"/>
      <c r="Q287" s="44"/>
      <c r="R287" s="44"/>
      <c r="S287" s="44"/>
      <c r="T287" s="44"/>
      <c r="U287" s="44"/>
      <c r="V287" s="44"/>
    </row>
    <row r="288" spans="2:22">
      <c r="B288" s="44"/>
      <c r="C288" s="44"/>
      <c r="D288" s="44"/>
      <c r="E288" s="44"/>
      <c r="F288" s="44"/>
      <c r="G288" s="44"/>
      <c r="H288" s="44"/>
      <c r="I288" s="44"/>
      <c r="J288" s="44"/>
      <c r="K288" s="44"/>
      <c r="L288" s="44"/>
      <c r="M288" s="44"/>
      <c r="N288" s="44"/>
      <c r="O288" s="44"/>
      <c r="P288" s="44"/>
      <c r="Q288" s="44"/>
      <c r="R288" s="44"/>
      <c r="S288" s="44"/>
      <c r="T288" s="44"/>
      <c r="U288" s="44"/>
      <c r="V288" s="44"/>
    </row>
    <row r="289" spans="2:22">
      <c r="B289" s="44"/>
      <c r="C289" s="44"/>
      <c r="D289" s="44"/>
      <c r="E289" s="44"/>
      <c r="F289" s="44"/>
      <c r="G289" s="44"/>
      <c r="H289" s="44"/>
      <c r="I289" s="44"/>
      <c r="J289" s="44"/>
      <c r="K289" s="44"/>
      <c r="L289" s="44"/>
      <c r="M289" s="44"/>
      <c r="N289" s="44"/>
      <c r="O289" s="44"/>
      <c r="P289" s="44"/>
      <c r="Q289" s="44"/>
      <c r="R289" s="44"/>
      <c r="S289" s="44"/>
      <c r="T289" s="44"/>
      <c r="U289" s="44"/>
      <c r="V289" s="44"/>
    </row>
    <row r="290" spans="2:22">
      <c r="B290" s="44"/>
      <c r="C290" s="44"/>
      <c r="D290" s="44"/>
      <c r="E290" s="44"/>
      <c r="F290" s="44"/>
      <c r="G290" s="44"/>
      <c r="H290" s="44"/>
      <c r="I290" s="44"/>
      <c r="J290" s="44"/>
      <c r="K290" s="44"/>
      <c r="L290" s="44"/>
      <c r="M290" s="44"/>
      <c r="N290" s="44"/>
      <c r="O290" s="44"/>
      <c r="P290" s="44"/>
      <c r="Q290" s="44"/>
      <c r="R290" s="44"/>
      <c r="S290" s="44"/>
      <c r="T290" s="44"/>
      <c r="U290" s="44"/>
      <c r="V290" s="44"/>
    </row>
    <row r="291" spans="2:22">
      <c r="B291" s="44"/>
      <c r="C291" s="44"/>
      <c r="D291" s="44"/>
      <c r="E291" s="44"/>
      <c r="F291" s="44"/>
      <c r="G291" s="44"/>
      <c r="H291" s="44"/>
      <c r="I291" s="44"/>
      <c r="J291" s="44"/>
      <c r="K291" s="44"/>
      <c r="L291" s="44"/>
      <c r="M291" s="44"/>
      <c r="N291" s="44"/>
      <c r="O291" s="44"/>
      <c r="P291" s="44"/>
      <c r="Q291" s="44"/>
      <c r="R291" s="44"/>
      <c r="S291" s="44"/>
      <c r="T291" s="44"/>
      <c r="U291" s="44"/>
      <c r="V291" s="44"/>
    </row>
    <row r="292" spans="2:22">
      <c r="B292" s="44"/>
      <c r="C292" s="44"/>
      <c r="D292" s="44"/>
      <c r="E292" s="44"/>
      <c r="F292" s="44"/>
      <c r="G292" s="44"/>
      <c r="H292" s="44"/>
      <c r="I292" s="44"/>
      <c r="J292" s="44"/>
      <c r="K292" s="44"/>
      <c r="L292" s="44"/>
      <c r="M292" s="44"/>
      <c r="N292" s="44"/>
      <c r="O292" s="44"/>
      <c r="P292" s="44"/>
      <c r="Q292" s="44"/>
      <c r="R292" s="44"/>
      <c r="S292" s="44"/>
      <c r="T292" s="44"/>
      <c r="U292" s="44"/>
      <c r="V292" s="44"/>
    </row>
    <row r="293" spans="2:22">
      <c r="B293" s="44"/>
      <c r="C293" s="44"/>
      <c r="D293" s="44"/>
      <c r="E293" s="44"/>
      <c r="F293" s="44"/>
      <c r="G293" s="44"/>
      <c r="H293" s="44"/>
      <c r="I293" s="44"/>
      <c r="J293" s="44"/>
      <c r="K293" s="44"/>
      <c r="L293" s="44"/>
      <c r="M293" s="44"/>
      <c r="N293" s="44"/>
      <c r="O293" s="44"/>
      <c r="P293" s="44"/>
      <c r="Q293" s="44"/>
      <c r="R293" s="44"/>
      <c r="S293" s="44"/>
      <c r="T293" s="44"/>
      <c r="U293" s="44"/>
      <c r="V293" s="44"/>
    </row>
    <row r="294" spans="2:22">
      <c r="B294" s="44"/>
      <c r="C294" s="44"/>
      <c r="D294" s="44"/>
      <c r="E294" s="44"/>
      <c r="F294" s="44"/>
      <c r="G294" s="44"/>
      <c r="H294" s="44"/>
      <c r="I294" s="44"/>
      <c r="J294" s="44"/>
      <c r="K294" s="44"/>
      <c r="L294" s="44"/>
      <c r="M294" s="44"/>
      <c r="N294" s="44"/>
      <c r="O294" s="44"/>
      <c r="P294" s="44"/>
      <c r="Q294" s="44"/>
      <c r="R294" s="44"/>
      <c r="S294" s="44"/>
      <c r="T294" s="44"/>
      <c r="U294" s="44"/>
      <c r="V294" s="44"/>
    </row>
    <row r="295" spans="2:22">
      <c r="B295" s="44"/>
      <c r="C295" s="44"/>
      <c r="D295" s="44"/>
      <c r="E295" s="44"/>
      <c r="F295" s="44"/>
      <c r="G295" s="44"/>
      <c r="H295" s="44"/>
      <c r="I295" s="44"/>
      <c r="J295" s="44"/>
      <c r="K295" s="44"/>
      <c r="L295" s="44"/>
      <c r="M295" s="44"/>
      <c r="N295" s="44"/>
      <c r="O295" s="44"/>
      <c r="P295" s="44"/>
      <c r="Q295" s="44"/>
      <c r="R295" s="44"/>
      <c r="S295" s="44"/>
      <c r="T295" s="44"/>
      <c r="U295" s="44"/>
      <c r="V295" s="44"/>
    </row>
    <row r="296" spans="2:22">
      <c r="B296" s="44"/>
      <c r="C296" s="44"/>
      <c r="D296" s="44"/>
      <c r="E296" s="44"/>
      <c r="F296" s="44"/>
      <c r="G296" s="44"/>
      <c r="H296" s="44"/>
      <c r="I296" s="44"/>
      <c r="J296" s="44"/>
      <c r="K296" s="44"/>
      <c r="L296" s="44"/>
      <c r="M296" s="44"/>
      <c r="N296" s="44"/>
      <c r="O296" s="44"/>
      <c r="P296" s="44"/>
      <c r="Q296" s="44"/>
      <c r="R296" s="44"/>
      <c r="S296" s="44"/>
      <c r="T296" s="44"/>
      <c r="U296" s="44"/>
      <c r="V296" s="44"/>
    </row>
    <row r="297" spans="2:22">
      <c r="B297" s="44"/>
      <c r="C297" s="44"/>
      <c r="D297" s="44"/>
      <c r="E297" s="44"/>
      <c r="F297" s="44"/>
      <c r="G297" s="44"/>
      <c r="H297" s="44"/>
      <c r="I297" s="44"/>
      <c r="J297" s="44"/>
      <c r="K297" s="44"/>
      <c r="L297" s="44"/>
      <c r="M297" s="44"/>
      <c r="N297" s="44"/>
      <c r="O297" s="44"/>
      <c r="P297" s="44"/>
      <c r="Q297" s="44"/>
      <c r="R297" s="44"/>
      <c r="S297" s="44"/>
      <c r="T297" s="44"/>
      <c r="U297" s="44"/>
      <c r="V297" s="44"/>
    </row>
    <row r="298" spans="2:22">
      <c r="B298" s="44"/>
      <c r="C298" s="44"/>
      <c r="D298" s="44"/>
      <c r="E298" s="44"/>
      <c r="F298" s="44"/>
      <c r="G298" s="44"/>
      <c r="H298" s="44"/>
      <c r="I298" s="44"/>
      <c r="J298" s="44"/>
      <c r="K298" s="44"/>
      <c r="L298" s="44"/>
      <c r="M298" s="44"/>
      <c r="N298" s="44"/>
      <c r="O298" s="44"/>
      <c r="P298" s="44"/>
      <c r="Q298" s="44"/>
      <c r="R298" s="44"/>
      <c r="S298" s="44"/>
      <c r="T298" s="44"/>
      <c r="U298" s="44"/>
      <c r="V298" s="44"/>
    </row>
    <row r="299" spans="2:22">
      <c r="B299" s="44"/>
      <c r="C299" s="44"/>
      <c r="D299" s="44"/>
      <c r="E299" s="44"/>
      <c r="F299" s="44"/>
      <c r="G299" s="44"/>
      <c r="H299" s="44"/>
      <c r="I299" s="44"/>
      <c r="J299" s="44"/>
      <c r="K299" s="44"/>
      <c r="L299" s="44"/>
      <c r="M299" s="44"/>
      <c r="N299" s="44"/>
      <c r="O299" s="44"/>
      <c r="P299" s="44"/>
      <c r="Q299" s="44"/>
      <c r="R299" s="44"/>
      <c r="S299" s="44"/>
      <c r="T299" s="44"/>
      <c r="U299" s="44"/>
      <c r="V299" s="44"/>
    </row>
    <row r="300" spans="2:22">
      <c r="B300" s="44"/>
      <c r="C300" s="44"/>
      <c r="D300" s="44"/>
      <c r="E300" s="44"/>
      <c r="F300" s="44"/>
      <c r="G300" s="44"/>
      <c r="H300" s="44"/>
      <c r="I300" s="44"/>
      <c r="J300" s="44"/>
      <c r="K300" s="44"/>
      <c r="L300" s="44"/>
      <c r="M300" s="44"/>
      <c r="N300" s="44"/>
      <c r="O300" s="44"/>
      <c r="P300" s="44"/>
      <c r="Q300" s="44"/>
      <c r="R300" s="44"/>
      <c r="S300" s="44"/>
      <c r="T300" s="44"/>
      <c r="U300" s="44"/>
      <c r="V300" s="44"/>
    </row>
    <row r="301" spans="2:22">
      <c r="B301" s="44"/>
      <c r="C301" s="44"/>
      <c r="D301" s="44"/>
      <c r="E301" s="44"/>
      <c r="F301" s="44"/>
      <c r="G301" s="44"/>
      <c r="H301" s="44"/>
      <c r="I301" s="44"/>
      <c r="J301" s="44"/>
      <c r="K301" s="44"/>
      <c r="L301" s="44"/>
      <c r="M301" s="44"/>
      <c r="N301" s="44"/>
      <c r="O301" s="44"/>
      <c r="P301" s="44"/>
      <c r="Q301" s="44"/>
      <c r="R301" s="44"/>
      <c r="S301" s="44"/>
      <c r="T301" s="44"/>
      <c r="U301" s="44"/>
      <c r="V301" s="44"/>
    </row>
    <row r="302" spans="2:22">
      <c r="B302" s="44"/>
      <c r="C302" s="44"/>
      <c r="D302" s="44"/>
      <c r="E302" s="44"/>
      <c r="F302" s="44"/>
      <c r="G302" s="44"/>
      <c r="H302" s="44"/>
      <c r="I302" s="44"/>
      <c r="J302" s="44"/>
      <c r="K302" s="44"/>
      <c r="L302" s="44"/>
      <c r="M302" s="44"/>
      <c r="N302" s="44"/>
      <c r="O302" s="44"/>
      <c r="P302" s="44"/>
      <c r="Q302" s="44"/>
      <c r="R302" s="44"/>
      <c r="S302" s="44"/>
      <c r="T302" s="44"/>
      <c r="U302" s="44"/>
      <c r="V302" s="44"/>
    </row>
    <row r="303" spans="2:22">
      <c r="B303" s="44"/>
      <c r="C303" s="44"/>
      <c r="D303" s="44"/>
      <c r="E303" s="44"/>
      <c r="F303" s="44"/>
      <c r="G303" s="44"/>
      <c r="H303" s="44"/>
      <c r="I303" s="44"/>
      <c r="J303" s="44"/>
      <c r="K303" s="44"/>
      <c r="L303" s="44"/>
      <c r="M303" s="44"/>
      <c r="N303" s="44"/>
      <c r="O303" s="44"/>
      <c r="P303" s="44"/>
      <c r="Q303" s="44"/>
      <c r="R303" s="44"/>
      <c r="S303" s="44"/>
      <c r="T303" s="44"/>
      <c r="U303" s="44"/>
      <c r="V303" s="44"/>
    </row>
    <row r="304" spans="2:22">
      <c r="B304" s="44"/>
      <c r="C304" s="44"/>
      <c r="D304" s="44"/>
      <c r="E304" s="44"/>
      <c r="F304" s="44"/>
      <c r="G304" s="44"/>
      <c r="H304" s="44"/>
      <c r="I304" s="44"/>
      <c r="J304" s="44"/>
      <c r="K304" s="44"/>
      <c r="L304" s="44"/>
      <c r="M304" s="44"/>
      <c r="N304" s="44"/>
      <c r="O304" s="44"/>
      <c r="P304" s="44"/>
      <c r="Q304" s="44"/>
      <c r="R304" s="44"/>
      <c r="S304" s="44"/>
      <c r="T304" s="44"/>
      <c r="U304" s="44"/>
      <c r="V304" s="44"/>
    </row>
    <row r="305" spans="2:22">
      <c r="B305" s="44"/>
      <c r="C305" s="44"/>
      <c r="D305" s="44"/>
      <c r="E305" s="44"/>
      <c r="F305" s="44"/>
      <c r="G305" s="44"/>
      <c r="H305" s="44"/>
      <c r="I305" s="44"/>
      <c r="J305" s="44"/>
      <c r="K305" s="44"/>
      <c r="L305" s="44"/>
      <c r="M305" s="44"/>
      <c r="N305" s="44"/>
      <c r="O305" s="44"/>
      <c r="P305" s="44"/>
      <c r="Q305" s="44"/>
      <c r="R305" s="44"/>
      <c r="S305" s="44"/>
      <c r="T305" s="44"/>
      <c r="U305" s="44"/>
      <c r="V305" s="44"/>
    </row>
    <row r="306" spans="2:22">
      <c r="B306" s="44"/>
      <c r="C306" s="44"/>
      <c r="D306" s="44"/>
      <c r="E306" s="44"/>
      <c r="F306" s="44"/>
      <c r="G306" s="44"/>
      <c r="H306" s="44"/>
      <c r="I306" s="44"/>
      <c r="J306" s="44"/>
      <c r="K306" s="44"/>
      <c r="L306" s="44"/>
      <c r="M306" s="44"/>
      <c r="N306" s="44"/>
      <c r="O306" s="44"/>
      <c r="P306" s="44"/>
      <c r="Q306" s="44"/>
      <c r="R306" s="44"/>
      <c r="S306" s="44"/>
      <c r="T306" s="44"/>
      <c r="U306" s="44"/>
      <c r="V306" s="44"/>
    </row>
    <row r="307" spans="2:22">
      <c r="B307" s="44"/>
      <c r="C307" s="44"/>
      <c r="D307" s="44"/>
      <c r="E307" s="44"/>
      <c r="F307" s="44"/>
      <c r="G307" s="44"/>
      <c r="H307" s="44"/>
      <c r="I307" s="44"/>
      <c r="J307" s="44"/>
      <c r="K307" s="44"/>
      <c r="L307" s="44"/>
      <c r="M307" s="44"/>
      <c r="N307" s="44"/>
      <c r="O307" s="44"/>
      <c r="P307" s="44"/>
      <c r="Q307" s="44"/>
      <c r="R307" s="44"/>
      <c r="S307" s="44"/>
      <c r="T307" s="44"/>
      <c r="U307" s="44"/>
      <c r="V307" s="44"/>
    </row>
    <row r="308" spans="2:22">
      <c r="B308" s="44"/>
      <c r="C308" s="44"/>
      <c r="D308" s="44"/>
      <c r="E308" s="44"/>
      <c r="F308" s="44"/>
      <c r="G308" s="44"/>
      <c r="H308" s="44"/>
      <c r="I308" s="44"/>
      <c r="J308" s="44"/>
      <c r="K308" s="44"/>
      <c r="L308" s="44"/>
      <c r="M308" s="44"/>
      <c r="N308" s="44"/>
      <c r="O308" s="44"/>
      <c r="P308" s="44"/>
      <c r="Q308" s="44"/>
      <c r="R308" s="44"/>
      <c r="S308" s="44"/>
      <c r="T308" s="44"/>
      <c r="U308" s="44"/>
      <c r="V308" s="44"/>
    </row>
    <row r="309" spans="2:22">
      <c r="B309" s="44"/>
      <c r="C309" s="44"/>
      <c r="D309" s="44"/>
      <c r="E309" s="44"/>
      <c r="F309" s="44"/>
      <c r="G309" s="44"/>
      <c r="H309" s="44"/>
      <c r="I309" s="44"/>
      <c r="J309" s="44"/>
      <c r="K309" s="44"/>
      <c r="L309" s="44"/>
      <c r="M309" s="44"/>
      <c r="N309" s="44"/>
      <c r="O309" s="44"/>
      <c r="P309" s="44"/>
      <c r="Q309" s="44"/>
      <c r="R309" s="44"/>
      <c r="S309" s="44"/>
      <c r="T309" s="44"/>
      <c r="U309" s="44"/>
      <c r="V309" s="44"/>
    </row>
    <row r="310" spans="2:22">
      <c r="B310" s="44"/>
      <c r="C310" s="44"/>
      <c r="D310" s="44"/>
      <c r="E310" s="44"/>
      <c r="F310" s="44"/>
      <c r="G310" s="44"/>
      <c r="H310" s="44"/>
      <c r="I310" s="44"/>
      <c r="J310" s="44"/>
      <c r="K310" s="44"/>
      <c r="L310" s="44"/>
      <c r="M310" s="44"/>
      <c r="N310" s="44"/>
      <c r="O310" s="44"/>
      <c r="P310" s="44"/>
      <c r="Q310" s="44"/>
      <c r="R310" s="44"/>
      <c r="S310" s="44"/>
      <c r="T310" s="44"/>
      <c r="U310" s="44"/>
      <c r="V310" s="44"/>
    </row>
    <row r="311" spans="2:22">
      <c r="B311" s="44"/>
      <c r="C311" s="44"/>
      <c r="D311" s="44"/>
      <c r="E311" s="44"/>
      <c r="F311" s="44"/>
      <c r="G311" s="44"/>
      <c r="H311" s="44"/>
      <c r="I311" s="44"/>
      <c r="J311" s="44"/>
      <c r="K311" s="44"/>
      <c r="L311" s="44"/>
      <c r="M311" s="44"/>
      <c r="N311" s="44"/>
      <c r="O311" s="44"/>
      <c r="P311" s="44"/>
      <c r="Q311" s="44"/>
      <c r="R311" s="44"/>
      <c r="S311" s="44"/>
      <c r="T311" s="44"/>
      <c r="U311" s="44"/>
      <c r="V311" s="44"/>
    </row>
    <row r="312" spans="2:22">
      <c r="B312" s="44"/>
      <c r="C312" s="44"/>
      <c r="D312" s="44"/>
      <c r="E312" s="44"/>
      <c r="F312" s="44"/>
      <c r="G312" s="44"/>
      <c r="H312" s="44"/>
      <c r="I312" s="44"/>
      <c r="J312" s="44"/>
      <c r="K312" s="44"/>
      <c r="L312" s="44"/>
      <c r="M312" s="44"/>
      <c r="N312" s="44"/>
      <c r="O312" s="44"/>
      <c r="P312" s="44"/>
      <c r="Q312" s="44"/>
      <c r="R312" s="44"/>
      <c r="S312" s="44"/>
      <c r="T312" s="44"/>
      <c r="U312" s="44"/>
      <c r="V312" s="44"/>
    </row>
    <row r="313" spans="2:22">
      <c r="B313" s="44"/>
      <c r="C313" s="44"/>
      <c r="D313" s="44"/>
      <c r="E313" s="44"/>
      <c r="F313" s="44"/>
      <c r="G313" s="44"/>
      <c r="H313" s="44"/>
      <c r="I313" s="44"/>
      <c r="J313" s="44"/>
      <c r="K313" s="44"/>
      <c r="L313" s="44"/>
      <c r="M313" s="44"/>
      <c r="N313" s="44"/>
      <c r="O313" s="44"/>
      <c r="P313" s="44"/>
      <c r="Q313" s="44"/>
      <c r="R313" s="44"/>
      <c r="S313" s="44"/>
      <c r="T313" s="44"/>
      <c r="U313" s="44"/>
      <c r="V313" s="44"/>
    </row>
    <row r="314" spans="2:22">
      <c r="B314" s="44"/>
      <c r="C314" s="44"/>
      <c r="D314" s="44"/>
      <c r="E314" s="44"/>
      <c r="F314" s="44"/>
      <c r="G314" s="44"/>
      <c r="H314" s="44"/>
      <c r="I314" s="44"/>
      <c r="J314" s="44"/>
      <c r="K314" s="44"/>
      <c r="L314" s="44"/>
      <c r="M314" s="44"/>
      <c r="N314" s="44"/>
      <c r="O314" s="44"/>
      <c r="P314" s="44"/>
      <c r="Q314" s="44"/>
      <c r="R314" s="44"/>
      <c r="S314" s="44"/>
      <c r="T314" s="44"/>
      <c r="U314" s="44"/>
      <c r="V314" s="44"/>
    </row>
    <row r="315" spans="2:22">
      <c r="B315" s="44"/>
      <c r="C315" s="44"/>
      <c r="D315" s="44"/>
      <c r="E315" s="44"/>
      <c r="F315" s="44"/>
      <c r="G315" s="44"/>
      <c r="H315" s="44"/>
      <c r="I315" s="44"/>
      <c r="J315" s="44"/>
      <c r="K315" s="44"/>
      <c r="L315" s="44"/>
      <c r="M315" s="44"/>
      <c r="N315" s="44"/>
      <c r="O315" s="44"/>
      <c r="P315" s="44"/>
      <c r="Q315" s="44"/>
      <c r="R315" s="44"/>
      <c r="S315" s="44"/>
      <c r="T315" s="44"/>
      <c r="U315" s="44"/>
      <c r="V315" s="44"/>
    </row>
    <row r="316" spans="2:22">
      <c r="B316" s="44"/>
      <c r="C316" s="44"/>
      <c r="D316" s="44"/>
      <c r="E316" s="44"/>
      <c r="F316" s="44"/>
      <c r="G316" s="44"/>
      <c r="H316" s="44"/>
      <c r="I316" s="44"/>
      <c r="J316" s="44"/>
      <c r="K316" s="44"/>
      <c r="L316" s="44"/>
      <c r="M316" s="44"/>
      <c r="N316" s="44"/>
      <c r="O316" s="44"/>
      <c r="P316" s="44"/>
      <c r="Q316" s="44"/>
      <c r="R316" s="44"/>
      <c r="S316" s="44"/>
      <c r="T316" s="44"/>
      <c r="U316" s="44"/>
      <c r="V316" s="44"/>
    </row>
    <row r="317" spans="2:22">
      <c r="B317" s="44"/>
      <c r="C317" s="44"/>
      <c r="D317" s="44"/>
      <c r="E317" s="44"/>
      <c r="F317" s="44"/>
      <c r="G317" s="44"/>
      <c r="H317" s="44"/>
      <c r="I317" s="44"/>
      <c r="J317" s="44"/>
      <c r="K317" s="44"/>
      <c r="L317" s="44"/>
      <c r="M317" s="44"/>
      <c r="N317" s="44"/>
      <c r="O317" s="44"/>
      <c r="P317" s="44"/>
      <c r="Q317" s="44"/>
      <c r="R317" s="44"/>
      <c r="S317" s="44"/>
      <c r="T317" s="44"/>
      <c r="U317" s="44"/>
      <c r="V317" s="44"/>
    </row>
    <row r="318" spans="2:22">
      <c r="B318" s="44"/>
      <c r="C318" s="44"/>
      <c r="D318" s="44"/>
      <c r="E318" s="44"/>
      <c r="F318" s="44"/>
      <c r="G318" s="44"/>
      <c r="H318" s="44"/>
      <c r="I318" s="44"/>
      <c r="J318" s="44"/>
      <c r="K318" s="44"/>
      <c r="L318" s="44"/>
      <c r="M318" s="44"/>
      <c r="N318" s="44"/>
      <c r="O318" s="44"/>
      <c r="P318" s="44"/>
      <c r="Q318" s="44"/>
      <c r="R318" s="44"/>
      <c r="S318" s="44"/>
      <c r="T318" s="44"/>
      <c r="U318" s="44"/>
      <c r="V318" s="44"/>
    </row>
    <row r="319" spans="2:22">
      <c r="B319" s="44"/>
      <c r="C319" s="44"/>
      <c r="D319" s="44"/>
      <c r="E319" s="44"/>
      <c r="F319" s="44"/>
      <c r="G319" s="44"/>
      <c r="H319" s="44"/>
      <c r="I319" s="44"/>
      <c r="J319" s="44"/>
      <c r="K319" s="44"/>
      <c r="L319" s="44"/>
      <c r="M319" s="44"/>
      <c r="N319" s="44"/>
      <c r="O319" s="44"/>
      <c r="P319" s="44"/>
      <c r="Q319" s="44"/>
      <c r="R319" s="44"/>
      <c r="S319" s="44"/>
      <c r="T319" s="44"/>
      <c r="U319" s="44"/>
      <c r="V319" s="44"/>
    </row>
    <row r="320" spans="2:22">
      <c r="B320" s="44"/>
      <c r="C320" s="44"/>
      <c r="D320" s="44"/>
      <c r="E320" s="44"/>
      <c r="F320" s="44"/>
      <c r="G320" s="44"/>
      <c r="H320" s="44"/>
      <c r="I320" s="44"/>
      <c r="J320" s="44"/>
      <c r="K320" s="44"/>
      <c r="L320" s="44"/>
      <c r="M320" s="44"/>
      <c r="N320" s="44"/>
      <c r="O320" s="44"/>
      <c r="P320" s="44"/>
      <c r="Q320" s="44"/>
      <c r="R320" s="44"/>
      <c r="S320" s="44"/>
      <c r="T320" s="44"/>
      <c r="U320" s="44"/>
      <c r="V320" s="44"/>
    </row>
    <row r="321" spans="2:22">
      <c r="B321" s="44"/>
      <c r="C321" s="44"/>
      <c r="D321" s="44"/>
      <c r="E321" s="44"/>
      <c r="F321" s="44"/>
      <c r="G321" s="44"/>
      <c r="H321" s="44"/>
      <c r="I321" s="44"/>
      <c r="J321" s="44"/>
      <c r="K321" s="44"/>
      <c r="L321" s="44"/>
      <c r="M321" s="44"/>
      <c r="N321" s="44"/>
      <c r="O321" s="44"/>
      <c r="P321" s="44"/>
      <c r="Q321" s="44"/>
      <c r="R321" s="44"/>
      <c r="S321" s="44"/>
      <c r="T321" s="44"/>
      <c r="U321" s="44"/>
      <c r="V321" s="44"/>
    </row>
    <row r="322" spans="2:22">
      <c r="B322" s="44"/>
      <c r="C322" s="44"/>
      <c r="D322" s="44"/>
      <c r="E322" s="44"/>
      <c r="F322" s="44"/>
      <c r="G322" s="44"/>
      <c r="H322" s="44"/>
      <c r="I322" s="44"/>
      <c r="J322" s="44"/>
      <c r="K322" s="44"/>
      <c r="L322" s="44"/>
      <c r="M322" s="44"/>
      <c r="N322" s="44"/>
      <c r="O322" s="44"/>
      <c r="P322" s="44"/>
      <c r="Q322" s="44"/>
      <c r="R322" s="44"/>
      <c r="S322" s="44"/>
      <c r="T322" s="44"/>
      <c r="U322" s="44"/>
      <c r="V322" s="44"/>
    </row>
    <row r="323" spans="2:22">
      <c r="B323" s="44"/>
      <c r="C323" s="44"/>
      <c r="D323" s="44"/>
      <c r="E323" s="44"/>
      <c r="F323" s="44"/>
      <c r="G323" s="44"/>
      <c r="H323" s="44"/>
      <c r="I323" s="44"/>
      <c r="J323" s="44"/>
      <c r="K323" s="44"/>
      <c r="L323" s="44"/>
      <c r="M323" s="44"/>
      <c r="N323" s="44"/>
      <c r="O323" s="44"/>
      <c r="P323" s="44"/>
      <c r="Q323" s="44"/>
      <c r="R323" s="44"/>
      <c r="S323" s="44"/>
      <c r="T323" s="44"/>
      <c r="U323" s="44"/>
      <c r="V323" s="44"/>
    </row>
    <row r="324" spans="2:22">
      <c r="B324" s="44"/>
      <c r="C324" s="44"/>
      <c r="D324" s="44"/>
      <c r="E324" s="44"/>
      <c r="F324" s="44"/>
      <c r="G324" s="44"/>
      <c r="H324" s="44"/>
      <c r="I324" s="44"/>
      <c r="J324" s="44"/>
      <c r="K324" s="44"/>
      <c r="L324" s="44"/>
      <c r="M324" s="44"/>
      <c r="N324" s="44"/>
      <c r="O324" s="44"/>
      <c r="P324" s="44"/>
      <c r="Q324" s="44"/>
      <c r="R324" s="44"/>
      <c r="S324" s="44"/>
      <c r="T324" s="44"/>
      <c r="U324" s="44"/>
      <c r="V324" s="44"/>
    </row>
    <row r="325" spans="2:22">
      <c r="B325" s="44"/>
      <c r="C325" s="44"/>
      <c r="D325" s="44"/>
      <c r="E325" s="44"/>
      <c r="F325" s="44"/>
      <c r="G325" s="44"/>
      <c r="H325" s="44"/>
      <c r="I325" s="44"/>
      <c r="J325" s="44"/>
      <c r="K325" s="44"/>
      <c r="L325" s="44"/>
      <c r="M325" s="44"/>
      <c r="N325" s="44"/>
      <c r="O325" s="44"/>
      <c r="P325" s="44"/>
      <c r="Q325" s="44"/>
      <c r="R325" s="44"/>
      <c r="S325" s="44"/>
      <c r="T325" s="44"/>
      <c r="U325" s="44"/>
      <c r="V325" s="44"/>
    </row>
    <row r="326" spans="2:22">
      <c r="B326" s="44"/>
      <c r="C326" s="44"/>
      <c r="D326" s="44"/>
      <c r="E326" s="44"/>
      <c r="F326" s="44"/>
      <c r="G326" s="44"/>
      <c r="H326" s="44"/>
      <c r="I326" s="44"/>
      <c r="J326" s="44"/>
      <c r="K326" s="44"/>
      <c r="L326" s="44"/>
      <c r="M326" s="44"/>
      <c r="N326" s="44"/>
      <c r="O326" s="44"/>
      <c r="P326" s="44"/>
      <c r="Q326" s="44"/>
      <c r="R326" s="44"/>
      <c r="S326" s="44"/>
      <c r="T326" s="44"/>
      <c r="U326" s="44"/>
      <c r="V326" s="44"/>
    </row>
    <row r="327" spans="2:22">
      <c r="B327" s="44"/>
      <c r="C327" s="44"/>
      <c r="D327" s="44"/>
      <c r="E327" s="44"/>
      <c r="F327" s="44"/>
      <c r="G327" s="44"/>
      <c r="H327" s="44"/>
      <c r="I327" s="44"/>
      <c r="J327" s="44"/>
      <c r="K327" s="44"/>
      <c r="L327" s="44"/>
      <c r="M327" s="44"/>
      <c r="N327" s="44"/>
      <c r="O327" s="44"/>
      <c r="P327" s="44"/>
      <c r="Q327" s="44"/>
      <c r="R327" s="44"/>
      <c r="S327" s="44"/>
      <c r="T327" s="44"/>
      <c r="U327" s="44"/>
      <c r="V327" s="44"/>
    </row>
    <row r="328" spans="2:22">
      <c r="B328" s="44"/>
      <c r="C328" s="44"/>
      <c r="D328" s="44"/>
      <c r="E328" s="44"/>
      <c r="F328" s="44"/>
      <c r="G328" s="44"/>
      <c r="H328" s="44"/>
      <c r="I328" s="44"/>
      <c r="J328" s="44"/>
      <c r="K328" s="44"/>
      <c r="L328" s="44"/>
      <c r="M328" s="44"/>
      <c r="N328" s="44"/>
      <c r="O328" s="44"/>
      <c r="P328" s="44"/>
      <c r="Q328" s="44"/>
      <c r="R328" s="44"/>
      <c r="S328" s="44"/>
      <c r="T328" s="44"/>
      <c r="U328" s="44"/>
      <c r="V328" s="44"/>
    </row>
    <row r="329" spans="2:22">
      <c r="B329" s="44"/>
      <c r="C329" s="44"/>
      <c r="D329" s="44"/>
      <c r="E329" s="44"/>
      <c r="F329" s="44"/>
      <c r="G329" s="44"/>
      <c r="H329" s="44"/>
      <c r="I329" s="44"/>
      <c r="J329" s="44"/>
      <c r="K329" s="44"/>
      <c r="L329" s="44"/>
      <c r="M329" s="44"/>
      <c r="N329" s="44"/>
      <c r="O329" s="44"/>
      <c r="P329" s="44"/>
      <c r="Q329" s="44"/>
      <c r="R329" s="44"/>
      <c r="S329" s="44"/>
      <c r="T329" s="44"/>
      <c r="U329" s="44"/>
      <c r="V329" s="44"/>
    </row>
    <row r="330" spans="2:22">
      <c r="B330" s="44"/>
      <c r="C330" s="44"/>
      <c r="D330" s="44"/>
      <c r="E330" s="44"/>
      <c r="F330" s="44"/>
      <c r="G330" s="44"/>
      <c r="H330" s="44"/>
      <c r="I330" s="44"/>
      <c r="J330" s="44"/>
      <c r="K330" s="44"/>
      <c r="L330" s="44"/>
      <c r="M330" s="44"/>
      <c r="N330" s="44"/>
      <c r="O330" s="44"/>
      <c r="P330" s="44"/>
      <c r="Q330" s="44"/>
      <c r="R330" s="44"/>
      <c r="S330" s="44"/>
      <c r="T330" s="44"/>
      <c r="U330" s="44"/>
      <c r="V330" s="44"/>
    </row>
    <row r="331" spans="2:22">
      <c r="B331" s="44"/>
      <c r="C331" s="44"/>
      <c r="D331" s="44"/>
      <c r="E331" s="44"/>
      <c r="F331" s="44"/>
      <c r="G331" s="44"/>
      <c r="H331" s="44"/>
      <c r="I331" s="44"/>
      <c r="J331" s="44"/>
      <c r="K331" s="44"/>
      <c r="L331" s="44"/>
      <c r="M331" s="44"/>
      <c r="N331" s="44"/>
      <c r="O331" s="44"/>
      <c r="P331" s="44"/>
      <c r="Q331" s="44"/>
      <c r="R331" s="44"/>
      <c r="S331" s="44"/>
      <c r="T331" s="44"/>
      <c r="U331" s="44"/>
      <c r="V331" s="44"/>
    </row>
    <row r="332" spans="2:22">
      <c r="B332" s="44"/>
      <c r="C332" s="44"/>
      <c r="D332" s="44"/>
      <c r="E332" s="44"/>
      <c r="F332" s="44"/>
      <c r="G332" s="44"/>
      <c r="H332" s="44"/>
      <c r="I332" s="44"/>
      <c r="J332" s="44"/>
      <c r="K332" s="44"/>
      <c r="L332" s="44"/>
      <c r="M332" s="44"/>
      <c r="N332" s="44"/>
      <c r="O332" s="44"/>
      <c r="P332" s="44"/>
      <c r="Q332" s="44"/>
      <c r="R332" s="44"/>
      <c r="S332" s="44"/>
      <c r="T332" s="44"/>
      <c r="U332" s="44"/>
      <c r="V332" s="44"/>
    </row>
    <row r="333" spans="2:22">
      <c r="B333" s="44"/>
      <c r="C333" s="44"/>
      <c r="D333" s="44"/>
      <c r="E333" s="44"/>
      <c r="F333" s="44"/>
      <c r="G333" s="44"/>
      <c r="H333" s="44"/>
      <c r="I333" s="44"/>
      <c r="J333" s="44"/>
      <c r="K333" s="44"/>
      <c r="L333" s="44"/>
      <c r="M333" s="44"/>
      <c r="N333" s="44"/>
      <c r="O333" s="44"/>
      <c r="P333" s="44"/>
      <c r="Q333" s="44"/>
      <c r="R333" s="44"/>
      <c r="S333" s="44"/>
      <c r="T333" s="44"/>
      <c r="U333" s="44"/>
      <c r="V333" s="44"/>
    </row>
    <row r="334" spans="2:22">
      <c r="B334" s="44"/>
      <c r="C334" s="44"/>
      <c r="D334" s="44"/>
      <c r="E334" s="44"/>
      <c r="F334" s="44"/>
      <c r="G334" s="44"/>
      <c r="H334" s="44"/>
      <c r="I334" s="44"/>
      <c r="J334" s="44"/>
      <c r="K334" s="44"/>
      <c r="L334" s="44"/>
      <c r="M334" s="44"/>
      <c r="N334" s="44"/>
      <c r="O334" s="44"/>
      <c r="P334" s="44"/>
      <c r="Q334" s="44"/>
      <c r="R334" s="44"/>
      <c r="S334" s="44"/>
      <c r="T334" s="44"/>
      <c r="U334" s="44"/>
      <c r="V334" s="44"/>
    </row>
    <row r="335" spans="2:22">
      <c r="B335" s="44"/>
      <c r="C335" s="44"/>
      <c r="D335" s="44"/>
      <c r="E335" s="44"/>
      <c r="F335" s="44"/>
      <c r="G335" s="44"/>
      <c r="H335" s="44"/>
      <c r="I335" s="44"/>
      <c r="J335" s="44"/>
      <c r="K335" s="44"/>
      <c r="L335" s="44"/>
      <c r="M335" s="44"/>
      <c r="N335" s="44"/>
      <c r="O335" s="44"/>
      <c r="P335" s="44"/>
      <c r="Q335" s="44"/>
      <c r="R335" s="44"/>
      <c r="S335" s="44"/>
      <c r="T335" s="44"/>
      <c r="U335" s="44"/>
      <c r="V335" s="44"/>
    </row>
    <row r="336" spans="2:22">
      <c r="B336" s="44"/>
      <c r="C336" s="44"/>
      <c r="D336" s="44"/>
      <c r="E336" s="44"/>
      <c r="F336" s="44"/>
      <c r="G336" s="44"/>
      <c r="H336" s="44"/>
      <c r="I336" s="44"/>
      <c r="J336" s="44"/>
      <c r="K336" s="44"/>
      <c r="L336" s="44"/>
      <c r="M336" s="44"/>
      <c r="N336" s="44"/>
      <c r="O336" s="44"/>
      <c r="P336" s="44"/>
      <c r="Q336" s="44"/>
      <c r="R336" s="44"/>
      <c r="S336" s="44"/>
      <c r="T336" s="44"/>
      <c r="U336" s="44"/>
      <c r="V336" s="44"/>
    </row>
    <row r="337" spans="2:22">
      <c r="B337" s="44"/>
      <c r="C337" s="44"/>
      <c r="D337" s="44"/>
      <c r="E337" s="44"/>
      <c r="F337" s="44"/>
      <c r="G337" s="44"/>
      <c r="H337" s="44"/>
      <c r="I337" s="44"/>
      <c r="J337" s="44"/>
      <c r="K337" s="44"/>
      <c r="L337" s="44"/>
      <c r="M337" s="44"/>
      <c r="N337" s="44"/>
      <c r="O337" s="44"/>
      <c r="P337" s="44"/>
      <c r="Q337" s="44"/>
      <c r="R337" s="44"/>
      <c r="S337" s="44"/>
      <c r="T337" s="44"/>
      <c r="U337" s="44"/>
      <c r="V337" s="44"/>
    </row>
    <row r="338" spans="2:22">
      <c r="B338" s="44"/>
      <c r="C338" s="44"/>
      <c r="D338" s="44"/>
      <c r="E338" s="44"/>
      <c r="F338" s="44"/>
      <c r="G338" s="44"/>
      <c r="H338" s="44"/>
      <c r="I338" s="44"/>
      <c r="J338" s="44"/>
      <c r="K338" s="44"/>
      <c r="L338" s="44"/>
      <c r="M338" s="44"/>
      <c r="N338" s="44"/>
      <c r="O338" s="44"/>
      <c r="P338" s="44"/>
      <c r="Q338" s="44"/>
      <c r="R338" s="44"/>
      <c r="S338" s="44"/>
      <c r="T338" s="44"/>
      <c r="U338" s="44"/>
      <c r="V338" s="44"/>
    </row>
    <row r="339" spans="2:22">
      <c r="B339" s="44"/>
      <c r="C339" s="44"/>
      <c r="D339" s="44"/>
      <c r="E339" s="44"/>
      <c r="F339" s="44"/>
      <c r="G339" s="44"/>
      <c r="H339" s="44"/>
      <c r="I339" s="44"/>
      <c r="J339" s="44"/>
      <c r="K339" s="44"/>
      <c r="L339" s="44"/>
      <c r="M339" s="44"/>
      <c r="N339" s="44"/>
      <c r="O339" s="44"/>
      <c r="P339" s="44"/>
      <c r="Q339" s="44"/>
      <c r="R339" s="44"/>
      <c r="S339" s="44"/>
      <c r="T339" s="44"/>
      <c r="U339" s="44"/>
      <c r="V339" s="44"/>
    </row>
    <row r="340" spans="2:22">
      <c r="B340" s="44"/>
      <c r="C340" s="44"/>
      <c r="D340" s="44"/>
      <c r="E340" s="44"/>
      <c r="F340" s="44"/>
      <c r="G340" s="44"/>
      <c r="H340" s="44"/>
      <c r="I340" s="44"/>
      <c r="J340" s="44"/>
      <c r="K340" s="44"/>
      <c r="L340" s="44"/>
      <c r="M340" s="44"/>
      <c r="N340" s="44"/>
      <c r="O340" s="44"/>
      <c r="P340" s="44"/>
      <c r="Q340" s="44"/>
      <c r="R340" s="44"/>
      <c r="S340" s="44"/>
      <c r="T340" s="44"/>
      <c r="U340" s="44"/>
      <c r="V340" s="44"/>
    </row>
    <row r="341" spans="2:22">
      <c r="B341" s="44"/>
      <c r="C341" s="44"/>
      <c r="D341" s="44"/>
      <c r="E341" s="44"/>
      <c r="F341" s="44"/>
      <c r="G341" s="44"/>
      <c r="H341" s="44"/>
      <c r="I341" s="44"/>
      <c r="J341" s="44"/>
      <c r="K341" s="44"/>
      <c r="L341" s="44"/>
      <c r="M341" s="44"/>
      <c r="N341" s="44"/>
      <c r="O341" s="44"/>
      <c r="P341" s="44"/>
      <c r="Q341" s="44"/>
      <c r="R341" s="44"/>
      <c r="S341" s="44"/>
      <c r="T341" s="44"/>
      <c r="U341" s="44"/>
      <c r="V341" s="44"/>
    </row>
    <row r="342" spans="2:22">
      <c r="B342" s="44"/>
      <c r="C342" s="44"/>
      <c r="D342" s="44"/>
      <c r="E342" s="44"/>
      <c r="F342" s="44"/>
      <c r="G342" s="44"/>
      <c r="H342" s="44"/>
      <c r="I342" s="44"/>
      <c r="J342" s="44"/>
      <c r="K342" s="44"/>
      <c r="L342" s="44"/>
      <c r="M342" s="44"/>
      <c r="N342" s="44"/>
      <c r="O342" s="44"/>
      <c r="P342" s="44"/>
      <c r="Q342" s="44"/>
      <c r="R342" s="44"/>
      <c r="S342" s="44"/>
      <c r="T342" s="44"/>
      <c r="U342" s="44"/>
      <c r="V342" s="44"/>
    </row>
    <row r="343" spans="2:22">
      <c r="B343" s="44"/>
      <c r="C343" s="44"/>
      <c r="D343" s="44"/>
      <c r="E343" s="44"/>
      <c r="F343" s="44"/>
      <c r="G343" s="44"/>
      <c r="H343" s="44"/>
      <c r="I343" s="44"/>
      <c r="J343" s="44"/>
      <c r="K343" s="44"/>
      <c r="L343" s="44"/>
      <c r="M343" s="44"/>
      <c r="N343" s="44"/>
      <c r="O343" s="44"/>
      <c r="P343" s="44"/>
      <c r="Q343" s="44"/>
      <c r="R343" s="44"/>
      <c r="S343" s="44"/>
      <c r="T343" s="44"/>
      <c r="U343" s="44"/>
      <c r="V343" s="44"/>
    </row>
    <row r="344" spans="2:22">
      <c r="B344" s="44"/>
      <c r="C344" s="44"/>
      <c r="D344" s="44"/>
      <c r="E344" s="44"/>
      <c r="F344" s="44"/>
      <c r="G344" s="44"/>
      <c r="H344" s="44"/>
      <c r="I344" s="44"/>
      <c r="J344" s="44"/>
      <c r="K344" s="44"/>
      <c r="L344" s="44"/>
      <c r="M344" s="44"/>
      <c r="N344" s="44"/>
      <c r="O344" s="44"/>
      <c r="P344" s="44"/>
      <c r="Q344" s="44"/>
      <c r="R344" s="44"/>
      <c r="S344" s="44"/>
      <c r="T344" s="44"/>
      <c r="U344" s="44"/>
      <c r="V344" s="44"/>
    </row>
    <row r="345" spans="2:22">
      <c r="B345" s="44"/>
      <c r="C345" s="44"/>
      <c r="D345" s="44"/>
      <c r="E345" s="44"/>
      <c r="F345" s="44"/>
      <c r="G345" s="44"/>
      <c r="H345" s="44"/>
      <c r="I345" s="44"/>
      <c r="J345" s="44"/>
      <c r="K345" s="44"/>
      <c r="L345" s="44"/>
      <c r="M345" s="44"/>
      <c r="N345" s="44"/>
      <c r="O345" s="44"/>
      <c r="P345" s="44"/>
      <c r="Q345" s="44"/>
      <c r="R345" s="44"/>
      <c r="S345" s="44"/>
      <c r="T345" s="44"/>
      <c r="U345" s="44"/>
      <c r="V345" s="44"/>
    </row>
    <row r="346" spans="2:22">
      <c r="B346" s="44"/>
      <c r="C346" s="44"/>
      <c r="D346" s="44"/>
      <c r="E346" s="44"/>
      <c r="F346" s="44"/>
      <c r="G346" s="44"/>
      <c r="H346" s="44"/>
      <c r="I346" s="44"/>
      <c r="J346" s="44"/>
      <c r="K346" s="44"/>
      <c r="L346" s="44"/>
      <c r="M346" s="44"/>
      <c r="N346" s="44"/>
      <c r="O346" s="44"/>
      <c r="P346" s="44"/>
      <c r="Q346" s="44"/>
      <c r="R346" s="44"/>
      <c r="S346" s="44"/>
      <c r="T346" s="44"/>
      <c r="U346" s="44"/>
      <c r="V346" s="44"/>
    </row>
    <row r="347" spans="2:22">
      <c r="B347" s="44"/>
      <c r="C347" s="44"/>
      <c r="D347" s="44"/>
      <c r="E347" s="44"/>
      <c r="F347" s="44"/>
      <c r="G347" s="44"/>
      <c r="H347" s="44"/>
      <c r="I347" s="44"/>
      <c r="J347" s="44"/>
      <c r="K347" s="44"/>
      <c r="L347" s="44"/>
      <c r="M347" s="44"/>
      <c r="N347" s="44"/>
      <c r="O347" s="44"/>
      <c r="P347" s="44"/>
      <c r="Q347" s="44"/>
      <c r="R347" s="44"/>
      <c r="S347" s="44"/>
      <c r="T347" s="44"/>
      <c r="U347" s="44"/>
      <c r="V347" s="44"/>
    </row>
    <row r="348" spans="2:22">
      <c r="B348" s="44"/>
      <c r="C348" s="44"/>
      <c r="D348" s="44"/>
      <c r="E348" s="44"/>
      <c r="F348" s="44"/>
      <c r="G348" s="44"/>
      <c r="H348" s="44"/>
      <c r="I348" s="44"/>
      <c r="J348" s="44"/>
      <c r="K348" s="44"/>
      <c r="L348" s="44"/>
      <c r="M348" s="44"/>
      <c r="N348" s="44"/>
      <c r="O348" s="44"/>
      <c r="P348" s="44"/>
      <c r="Q348" s="44"/>
      <c r="R348" s="44"/>
      <c r="S348" s="44"/>
      <c r="T348" s="44"/>
      <c r="U348" s="44"/>
      <c r="V348" s="44"/>
    </row>
    <row r="349" spans="2:22">
      <c r="B349" s="44"/>
      <c r="C349" s="44"/>
      <c r="D349" s="44"/>
      <c r="E349" s="44"/>
      <c r="F349" s="44"/>
      <c r="G349" s="44"/>
      <c r="H349" s="44"/>
      <c r="I349" s="44"/>
      <c r="J349" s="44"/>
      <c r="K349" s="44"/>
      <c r="L349" s="44"/>
      <c r="M349" s="44"/>
      <c r="N349" s="44"/>
      <c r="O349" s="44"/>
      <c r="P349" s="44"/>
      <c r="Q349" s="44"/>
      <c r="R349" s="44"/>
      <c r="S349" s="44"/>
      <c r="T349" s="44"/>
      <c r="U349" s="44"/>
      <c r="V349" s="44"/>
    </row>
    <row r="350" spans="2:22">
      <c r="B350" s="44"/>
      <c r="C350" s="44"/>
      <c r="D350" s="44"/>
      <c r="E350" s="44"/>
      <c r="F350" s="44"/>
      <c r="G350" s="44"/>
      <c r="H350" s="44"/>
      <c r="I350" s="44"/>
      <c r="J350" s="44"/>
      <c r="K350" s="44"/>
      <c r="L350" s="44"/>
      <c r="M350" s="44"/>
      <c r="N350" s="44"/>
      <c r="O350" s="44"/>
      <c r="P350" s="44"/>
      <c r="Q350" s="44"/>
      <c r="R350" s="44"/>
      <c r="S350" s="44"/>
      <c r="T350" s="44"/>
      <c r="U350" s="44"/>
      <c r="V350" s="44"/>
    </row>
    <row r="351" spans="2:22">
      <c r="B351" s="44"/>
      <c r="C351" s="44"/>
      <c r="D351" s="44"/>
      <c r="E351" s="44"/>
      <c r="F351" s="44"/>
      <c r="G351" s="44"/>
      <c r="H351" s="44"/>
      <c r="I351" s="44"/>
      <c r="J351" s="44"/>
      <c r="K351" s="44"/>
      <c r="L351" s="44"/>
      <c r="M351" s="44"/>
      <c r="N351" s="44"/>
      <c r="O351" s="44"/>
      <c r="P351" s="44"/>
      <c r="Q351" s="44"/>
      <c r="R351" s="44"/>
      <c r="S351" s="44"/>
      <c r="T351" s="44"/>
      <c r="U351" s="44"/>
      <c r="V351" s="44"/>
    </row>
    <row r="352" spans="2:22">
      <c r="B352" s="44"/>
      <c r="C352" s="44"/>
      <c r="D352" s="44"/>
      <c r="E352" s="44"/>
      <c r="F352" s="44"/>
      <c r="G352" s="44"/>
      <c r="H352" s="44"/>
      <c r="I352" s="44"/>
      <c r="J352" s="44"/>
      <c r="K352" s="44"/>
      <c r="L352" s="44"/>
      <c r="M352" s="44"/>
      <c r="N352" s="44"/>
      <c r="O352" s="44"/>
      <c r="P352" s="44"/>
      <c r="Q352" s="44"/>
      <c r="R352" s="44"/>
      <c r="S352" s="44"/>
      <c r="T352" s="44"/>
      <c r="U352" s="44"/>
      <c r="V352" s="44"/>
    </row>
    <row r="353" spans="2:22">
      <c r="B353" s="44"/>
      <c r="C353" s="44"/>
      <c r="D353" s="44"/>
      <c r="E353" s="44"/>
      <c r="F353" s="44"/>
      <c r="G353" s="44"/>
      <c r="H353" s="44"/>
      <c r="I353" s="44"/>
      <c r="J353" s="44"/>
      <c r="K353" s="44"/>
      <c r="L353" s="44"/>
      <c r="M353" s="44"/>
      <c r="N353" s="44"/>
      <c r="O353" s="44"/>
      <c r="P353" s="44"/>
      <c r="Q353" s="44"/>
      <c r="R353" s="44"/>
      <c r="S353" s="44"/>
      <c r="T353" s="44"/>
      <c r="U353" s="44"/>
      <c r="V353" s="44"/>
    </row>
    <row r="354" spans="2:22">
      <c r="B354" s="44"/>
      <c r="C354" s="44"/>
      <c r="D354" s="44"/>
      <c r="E354" s="44"/>
      <c r="F354" s="44"/>
      <c r="G354" s="44"/>
      <c r="H354" s="44"/>
      <c r="I354" s="44"/>
      <c r="J354" s="44"/>
      <c r="K354" s="44"/>
      <c r="L354" s="44"/>
      <c r="M354" s="44"/>
      <c r="N354" s="44"/>
      <c r="O354" s="44"/>
      <c r="P354" s="44"/>
      <c r="Q354" s="44"/>
      <c r="R354" s="44"/>
      <c r="S354" s="44"/>
      <c r="T354" s="44"/>
      <c r="U354" s="44"/>
      <c r="V354" s="44"/>
    </row>
    <row r="355" spans="2:22">
      <c r="B355" s="44"/>
      <c r="C355" s="44"/>
      <c r="D355" s="44"/>
      <c r="E355" s="44"/>
      <c r="F355" s="44"/>
      <c r="G355" s="44"/>
      <c r="H355" s="44"/>
      <c r="I355" s="44"/>
      <c r="J355" s="44"/>
      <c r="K355" s="44"/>
      <c r="L355" s="44"/>
      <c r="M355" s="44"/>
      <c r="N355" s="44"/>
      <c r="O355" s="44"/>
      <c r="P355" s="44"/>
      <c r="Q355" s="44"/>
      <c r="R355" s="44"/>
      <c r="S355" s="44"/>
      <c r="T355" s="44"/>
      <c r="U355" s="44"/>
      <c r="V355" s="44"/>
    </row>
    <row r="356" spans="2:22">
      <c r="B356" s="44"/>
      <c r="C356" s="44"/>
      <c r="D356" s="44"/>
      <c r="E356" s="44"/>
      <c r="F356" s="44"/>
      <c r="G356" s="44"/>
      <c r="H356" s="44"/>
      <c r="I356" s="44"/>
      <c r="J356" s="44"/>
      <c r="K356" s="44"/>
      <c r="L356" s="44"/>
      <c r="M356" s="44"/>
      <c r="N356" s="44"/>
      <c r="O356" s="44"/>
      <c r="P356" s="44"/>
      <c r="Q356" s="44"/>
      <c r="R356" s="44"/>
      <c r="S356" s="44"/>
      <c r="T356" s="44"/>
      <c r="U356" s="44"/>
      <c r="V356" s="44"/>
    </row>
    <row r="357" spans="2:22">
      <c r="B357" s="44"/>
      <c r="C357" s="44"/>
      <c r="D357" s="44"/>
      <c r="E357" s="44"/>
      <c r="F357" s="44"/>
      <c r="G357" s="44"/>
      <c r="H357" s="44"/>
      <c r="I357" s="44"/>
      <c r="J357" s="44"/>
      <c r="K357" s="44"/>
      <c r="L357" s="44"/>
      <c r="M357" s="44"/>
      <c r="N357" s="44"/>
      <c r="O357" s="44"/>
      <c r="P357" s="44"/>
      <c r="Q357" s="44"/>
      <c r="R357" s="44"/>
      <c r="S357" s="44"/>
      <c r="T357" s="44"/>
      <c r="U357" s="44"/>
      <c r="V357" s="44"/>
    </row>
    <row r="358" spans="2:22">
      <c r="B358" s="44"/>
      <c r="C358" s="44"/>
      <c r="D358" s="44"/>
      <c r="E358" s="44"/>
      <c r="F358" s="44"/>
      <c r="G358" s="44"/>
      <c r="H358" s="44"/>
      <c r="I358" s="44"/>
      <c r="J358" s="44"/>
      <c r="K358" s="44"/>
      <c r="L358" s="44"/>
      <c r="M358" s="44"/>
      <c r="N358" s="44"/>
      <c r="O358" s="44"/>
      <c r="P358" s="44"/>
      <c r="Q358" s="44"/>
      <c r="R358" s="44"/>
      <c r="S358" s="44"/>
      <c r="T358" s="44"/>
      <c r="U358" s="44"/>
      <c r="V358" s="44"/>
    </row>
    <row r="359" spans="2:22">
      <c r="B359" s="44"/>
      <c r="C359" s="44"/>
      <c r="D359" s="44"/>
      <c r="E359" s="44"/>
      <c r="F359" s="44"/>
      <c r="G359" s="44"/>
      <c r="H359" s="44"/>
      <c r="I359" s="44"/>
      <c r="J359" s="44"/>
      <c r="K359" s="44"/>
      <c r="L359" s="44"/>
      <c r="M359" s="44"/>
      <c r="N359" s="44"/>
      <c r="O359" s="44"/>
      <c r="P359" s="44"/>
      <c r="Q359" s="44"/>
      <c r="R359" s="44"/>
      <c r="S359" s="44"/>
      <c r="T359" s="44"/>
      <c r="U359" s="44"/>
      <c r="V359" s="44"/>
    </row>
    <row r="360" spans="2:22">
      <c r="B360" s="44"/>
      <c r="C360" s="44"/>
      <c r="D360" s="44"/>
      <c r="E360" s="44"/>
      <c r="F360" s="44"/>
      <c r="G360" s="44"/>
      <c r="H360" s="44"/>
      <c r="I360" s="44"/>
      <c r="J360" s="44"/>
      <c r="K360" s="44"/>
      <c r="L360" s="44"/>
      <c r="M360" s="44"/>
      <c r="N360" s="44"/>
      <c r="O360" s="44"/>
      <c r="P360" s="44"/>
      <c r="Q360" s="44"/>
      <c r="R360" s="44"/>
      <c r="S360" s="44"/>
      <c r="T360" s="44"/>
      <c r="U360" s="44"/>
      <c r="V360" s="44"/>
    </row>
    <row r="361" spans="2:22">
      <c r="B361" s="44"/>
      <c r="C361" s="44"/>
      <c r="D361" s="44"/>
      <c r="E361" s="44"/>
      <c r="F361" s="44"/>
      <c r="G361" s="44"/>
      <c r="H361" s="44"/>
      <c r="I361" s="44"/>
      <c r="J361" s="44"/>
      <c r="K361" s="44"/>
      <c r="L361" s="44"/>
      <c r="M361" s="44"/>
      <c r="N361" s="44"/>
      <c r="O361" s="44"/>
      <c r="P361" s="44"/>
      <c r="Q361" s="44"/>
      <c r="R361" s="44"/>
      <c r="S361" s="44"/>
      <c r="T361" s="44"/>
      <c r="U361" s="44"/>
      <c r="V361" s="44"/>
    </row>
    <row r="362" spans="2:22">
      <c r="B362" s="44"/>
      <c r="C362" s="44"/>
      <c r="D362" s="44"/>
      <c r="E362" s="44"/>
      <c r="F362" s="44"/>
      <c r="G362" s="44"/>
      <c r="H362" s="44"/>
      <c r="I362" s="44"/>
      <c r="J362" s="44"/>
      <c r="K362" s="44"/>
      <c r="L362" s="44"/>
      <c r="M362" s="44"/>
      <c r="N362" s="44"/>
      <c r="O362" s="44"/>
      <c r="P362" s="44"/>
      <c r="Q362" s="44"/>
      <c r="R362" s="44"/>
      <c r="S362" s="44"/>
      <c r="T362" s="44"/>
      <c r="U362" s="44"/>
      <c r="V362" s="44"/>
    </row>
    <row r="363" spans="2:22">
      <c r="B363" s="44"/>
      <c r="C363" s="44"/>
      <c r="D363" s="44"/>
      <c r="E363" s="44"/>
      <c r="F363" s="44"/>
      <c r="G363" s="44"/>
      <c r="H363" s="44"/>
      <c r="I363" s="44"/>
      <c r="J363" s="44"/>
      <c r="K363" s="44"/>
      <c r="L363" s="44"/>
      <c r="M363" s="44"/>
      <c r="N363" s="44"/>
      <c r="O363" s="44"/>
      <c r="P363" s="44"/>
      <c r="Q363" s="44"/>
      <c r="R363" s="44"/>
      <c r="S363" s="44"/>
      <c r="T363" s="44"/>
      <c r="U363" s="44"/>
      <c r="V363" s="44"/>
    </row>
    <row r="364" spans="2:22">
      <c r="B364" s="44"/>
      <c r="C364" s="44"/>
      <c r="D364" s="44"/>
      <c r="E364" s="44"/>
      <c r="F364" s="44"/>
      <c r="G364" s="44"/>
      <c r="H364" s="44"/>
      <c r="I364" s="44"/>
      <c r="J364" s="44"/>
      <c r="K364" s="44"/>
      <c r="L364" s="44"/>
      <c r="M364" s="44"/>
      <c r="N364" s="44"/>
      <c r="O364" s="44"/>
      <c r="P364" s="44"/>
      <c r="Q364" s="44"/>
      <c r="R364" s="44"/>
      <c r="S364" s="44"/>
      <c r="T364" s="44"/>
      <c r="U364" s="44"/>
      <c r="V364" s="44"/>
    </row>
    <row r="365" spans="2:22">
      <c r="B365" s="44"/>
      <c r="C365" s="44"/>
      <c r="D365" s="44"/>
      <c r="E365" s="44"/>
      <c r="F365" s="44"/>
      <c r="G365" s="44"/>
      <c r="H365" s="44"/>
      <c r="I365" s="44"/>
      <c r="J365" s="44"/>
      <c r="K365" s="44"/>
      <c r="L365" s="44"/>
      <c r="M365" s="44"/>
      <c r="N365" s="44"/>
      <c r="O365" s="44"/>
      <c r="P365" s="44"/>
      <c r="Q365" s="44"/>
      <c r="R365" s="44"/>
      <c r="S365" s="44"/>
      <c r="T365" s="44"/>
      <c r="U365" s="44"/>
      <c r="V365" s="44"/>
    </row>
    <row r="366" spans="2:22">
      <c r="B366" s="44"/>
      <c r="C366" s="44"/>
      <c r="D366" s="44"/>
      <c r="E366" s="44"/>
      <c r="F366" s="44"/>
      <c r="G366" s="44"/>
      <c r="H366" s="44"/>
      <c r="I366" s="44"/>
      <c r="J366" s="44"/>
      <c r="K366" s="44"/>
      <c r="L366" s="44"/>
      <c r="M366" s="44"/>
      <c r="N366" s="44"/>
      <c r="O366" s="44"/>
      <c r="P366" s="44"/>
      <c r="Q366" s="44"/>
      <c r="R366" s="44"/>
      <c r="S366" s="44"/>
      <c r="T366" s="44"/>
      <c r="U366" s="44"/>
      <c r="V366" s="44"/>
    </row>
    <row r="367" spans="2:22">
      <c r="B367" s="44"/>
      <c r="C367" s="44"/>
      <c r="D367" s="44"/>
      <c r="E367" s="44"/>
      <c r="F367" s="44"/>
      <c r="G367" s="44"/>
      <c r="H367" s="44"/>
      <c r="I367" s="44"/>
      <c r="J367" s="44"/>
      <c r="K367" s="44"/>
      <c r="L367" s="44"/>
      <c r="M367" s="44"/>
      <c r="N367" s="44"/>
      <c r="O367" s="44"/>
      <c r="P367" s="44"/>
      <c r="Q367" s="44"/>
      <c r="R367" s="44"/>
      <c r="S367" s="44"/>
      <c r="T367" s="44"/>
      <c r="U367" s="44"/>
      <c r="V367" s="44"/>
    </row>
    <row r="368" spans="2:22">
      <c r="B368" s="44"/>
      <c r="C368" s="44"/>
      <c r="D368" s="44"/>
      <c r="E368" s="44"/>
      <c r="F368" s="44"/>
      <c r="G368" s="44"/>
      <c r="H368" s="44"/>
      <c r="I368" s="44"/>
      <c r="J368" s="44"/>
      <c r="K368" s="44"/>
      <c r="L368" s="44"/>
      <c r="M368" s="44"/>
      <c r="N368" s="44"/>
      <c r="O368" s="44"/>
      <c r="P368" s="44"/>
      <c r="Q368" s="44"/>
      <c r="R368" s="44"/>
      <c r="S368" s="44"/>
      <c r="T368" s="44"/>
      <c r="U368" s="44"/>
      <c r="V368" s="44"/>
    </row>
    <row r="369" spans="2:22">
      <c r="B369" s="44"/>
      <c r="C369" s="44"/>
      <c r="D369" s="44"/>
      <c r="E369" s="44"/>
      <c r="F369" s="44"/>
      <c r="G369" s="44"/>
      <c r="H369" s="44"/>
      <c r="I369" s="44"/>
      <c r="J369" s="44"/>
      <c r="K369" s="44"/>
      <c r="L369" s="44"/>
      <c r="M369" s="44"/>
      <c r="N369" s="44"/>
      <c r="O369" s="44"/>
      <c r="P369" s="44"/>
      <c r="Q369" s="44"/>
      <c r="R369" s="44"/>
      <c r="S369" s="44"/>
      <c r="T369" s="44"/>
      <c r="U369" s="44"/>
      <c r="V369" s="44"/>
    </row>
    <row r="370" spans="2:22">
      <c r="B370" s="44"/>
      <c r="C370" s="44"/>
      <c r="D370" s="44"/>
      <c r="E370" s="44"/>
      <c r="F370" s="44"/>
      <c r="G370" s="44"/>
      <c r="H370" s="44"/>
      <c r="I370" s="44"/>
      <c r="J370" s="44"/>
      <c r="K370" s="44"/>
      <c r="L370" s="44"/>
      <c r="M370" s="44"/>
      <c r="N370" s="44"/>
      <c r="O370" s="44"/>
      <c r="P370" s="44"/>
      <c r="Q370" s="44"/>
      <c r="R370" s="44"/>
      <c r="S370" s="44"/>
      <c r="T370" s="44"/>
      <c r="U370" s="44"/>
      <c r="V370" s="44"/>
    </row>
    <row r="371" spans="2:22">
      <c r="B371" s="44"/>
      <c r="C371" s="44"/>
      <c r="D371" s="44"/>
      <c r="E371" s="44"/>
      <c r="F371" s="44"/>
      <c r="G371" s="44"/>
      <c r="H371" s="44"/>
      <c r="I371" s="44"/>
      <c r="J371" s="44"/>
      <c r="K371" s="44"/>
      <c r="L371" s="44"/>
      <c r="M371" s="44"/>
      <c r="N371" s="44"/>
      <c r="O371" s="44"/>
      <c r="P371" s="44"/>
      <c r="Q371" s="44"/>
      <c r="R371" s="44"/>
      <c r="S371" s="44"/>
      <c r="T371" s="44"/>
      <c r="U371" s="44"/>
      <c r="V371" s="44"/>
    </row>
    <row r="372" spans="2:22">
      <c r="B372" s="44"/>
      <c r="C372" s="44"/>
      <c r="D372" s="44"/>
      <c r="E372" s="44"/>
      <c r="F372" s="44"/>
      <c r="G372" s="44"/>
      <c r="H372" s="44"/>
      <c r="I372" s="44"/>
      <c r="J372" s="44"/>
      <c r="K372" s="44"/>
      <c r="L372" s="44"/>
      <c r="M372" s="44"/>
      <c r="N372" s="44"/>
      <c r="O372" s="44"/>
      <c r="P372" s="44"/>
      <c r="Q372" s="44"/>
      <c r="R372" s="44"/>
      <c r="S372" s="44"/>
      <c r="T372" s="44"/>
      <c r="U372" s="44"/>
      <c r="V372" s="44"/>
    </row>
    <row r="373" spans="2:22">
      <c r="B373" s="44"/>
      <c r="C373" s="44"/>
      <c r="D373" s="44"/>
      <c r="E373" s="44"/>
      <c r="F373" s="44"/>
      <c r="G373" s="44"/>
      <c r="H373" s="44"/>
      <c r="I373" s="44"/>
      <c r="J373" s="44"/>
      <c r="K373" s="44"/>
      <c r="L373" s="44"/>
      <c r="M373" s="44"/>
      <c r="N373" s="44"/>
      <c r="O373" s="44"/>
      <c r="P373" s="44"/>
      <c r="Q373" s="44"/>
      <c r="R373" s="44"/>
      <c r="S373" s="44"/>
      <c r="T373" s="44"/>
      <c r="U373" s="44"/>
      <c r="V373" s="44"/>
    </row>
    <row r="374" spans="2:22">
      <c r="B374" s="44"/>
      <c r="C374" s="44"/>
      <c r="D374" s="44"/>
      <c r="E374" s="44"/>
      <c r="F374" s="44"/>
      <c r="G374" s="44"/>
      <c r="H374" s="44"/>
      <c r="I374" s="44"/>
      <c r="J374" s="44"/>
      <c r="K374" s="44"/>
      <c r="L374" s="44"/>
      <c r="M374" s="44"/>
      <c r="N374" s="44"/>
      <c r="O374" s="44"/>
      <c r="P374" s="44"/>
      <c r="Q374" s="44"/>
      <c r="R374" s="44"/>
      <c r="S374" s="44"/>
      <c r="T374" s="44"/>
      <c r="U374" s="44"/>
      <c r="V374" s="44"/>
    </row>
    <row r="375" spans="2:22">
      <c r="B375" s="44"/>
      <c r="C375" s="44"/>
      <c r="D375" s="44"/>
      <c r="E375" s="44"/>
      <c r="F375" s="44"/>
      <c r="G375" s="44"/>
      <c r="H375" s="44"/>
      <c r="I375" s="44"/>
      <c r="J375" s="44"/>
      <c r="K375" s="44"/>
      <c r="L375" s="44"/>
      <c r="M375" s="44"/>
      <c r="N375" s="44"/>
      <c r="O375" s="44"/>
      <c r="P375" s="44"/>
      <c r="Q375" s="44"/>
      <c r="R375" s="44"/>
      <c r="S375" s="44"/>
      <c r="T375" s="44"/>
      <c r="U375" s="44"/>
      <c r="V375" s="44"/>
    </row>
    <row r="376" spans="2:22">
      <c r="B376" s="44"/>
      <c r="C376" s="44"/>
      <c r="D376" s="44"/>
      <c r="E376" s="44"/>
      <c r="F376" s="44"/>
      <c r="G376" s="44"/>
      <c r="H376" s="44"/>
      <c r="I376" s="44"/>
      <c r="J376" s="44"/>
      <c r="K376" s="44"/>
      <c r="L376" s="44"/>
      <c r="M376" s="44"/>
      <c r="N376" s="44"/>
      <c r="O376" s="44"/>
      <c r="P376" s="44"/>
      <c r="Q376" s="44"/>
      <c r="R376" s="44"/>
      <c r="S376" s="44"/>
      <c r="T376" s="44"/>
      <c r="U376" s="44"/>
      <c r="V376" s="44"/>
    </row>
    <row r="377" spans="2:22">
      <c r="B377" s="44"/>
      <c r="C377" s="44"/>
      <c r="D377" s="44"/>
      <c r="E377" s="44"/>
      <c r="F377" s="44"/>
      <c r="G377" s="44"/>
      <c r="H377" s="44"/>
      <c r="I377" s="44"/>
      <c r="J377" s="44"/>
      <c r="K377" s="44"/>
      <c r="L377" s="44"/>
      <c r="M377" s="44"/>
      <c r="N377" s="44"/>
      <c r="O377" s="44"/>
      <c r="P377" s="44"/>
      <c r="Q377" s="44"/>
      <c r="R377" s="44"/>
      <c r="S377" s="44"/>
      <c r="T377" s="44"/>
      <c r="U377" s="44"/>
      <c r="V377" s="44"/>
    </row>
    <row r="378" spans="2:22">
      <c r="B378" s="44"/>
      <c r="C378" s="44"/>
      <c r="D378" s="44"/>
      <c r="E378" s="44"/>
      <c r="F378" s="44"/>
      <c r="G378" s="44"/>
      <c r="H378" s="44"/>
      <c r="I378" s="44"/>
      <c r="J378" s="44"/>
      <c r="K378" s="44"/>
      <c r="L378" s="44"/>
      <c r="M378" s="44"/>
      <c r="N378" s="44"/>
      <c r="O378" s="44"/>
      <c r="P378" s="44"/>
      <c r="Q378" s="44"/>
      <c r="R378" s="44"/>
      <c r="S378" s="44"/>
      <c r="T378" s="44"/>
      <c r="U378" s="44"/>
      <c r="V378" s="44"/>
    </row>
    <row r="379" spans="2:22">
      <c r="B379" s="44"/>
      <c r="C379" s="44"/>
      <c r="D379" s="44"/>
      <c r="E379" s="44"/>
      <c r="F379" s="44"/>
      <c r="G379" s="44"/>
      <c r="H379" s="44"/>
      <c r="I379" s="44"/>
      <c r="J379" s="44"/>
      <c r="K379" s="44"/>
      <c r="L379" s="44"/>
      <c r="M379" s="44"/>
      <c r="N379" s="44"/>
      <c r="O379" s="44"/>
      <c r="P379" s="44"/>
      <c r="Q379" s="44"/>
      <c r="R379" s="44"/>
      <c r="S379" s="44"/>
      <c r="T379" s="44"/>
      <c r="U379" s="44"/>
      <c r="V379" s="44"/>
    </row>
    <row r="380" spans="2:22">
      <c r="B380" s="44"/>
      <c r="C380" s="44"/>
      <c r="D380" s="44"/>
      <c r="E380" s="44"/>
      <c r="F380" s="44"/>
      <c r="G380" s="44"/>
      <c r="H380" s="44"/>
      <c r="I380" s="44"/>
      <c r="J380" s="44"/>
      <c r="K380" s="44"/>
      <c r="L380" s="44"/>
      <c r="M380" s="44"/>
      <c r="N380" s="44"/>
      <c r="O380" s="44"/>
      <c r="P380" s="44"/>
      <c r="Q380" s="44"/>
      <c r="R380" s="44"/>
      <c r="S380" s="44"/>
      <c r="T380" s="44"/>
      <c r="U380" s="44"/>
      <c r="V380" s="44"/>
    </row>
    <row r="381" spans="2:22">
      <c r="B381" s="44"/>
      <c r="C381" s="44"/>
      <c r="D381" s="44"/>
      <c r="E381" s="44"/>
      <c r="F381" s="44"/>
      <c r="G381" s="44"/>
      <c r="H381" s="44"/>
      <c r="I381" s="44"/>
      <c r="J381" s="44"/>
      <c r="K381" s="44"/>
      <c r="L381" s="44"/>
      <c r="M381" s="44"/>
      <c r="N381" s="44"/>
      <c r="O381" s="44"/>
      <c r="P381" s="44"/>
      <c r="Q381" s="44"/>
      <c r="R381" s="44"/>
      <c r="S381" s="44"/>
      <c r="T381" s="44"/>
      <c r="U381" s="44"/>
      <c r="V381" s="44"/>
    </row>
    <row r="382" spans="2:22">
      <c r="B382" s="44"/>
      <c r="C382" s="44"/>
      <c r="D382" s="44"/>
      <c r="E382" s="44"/>
      <c r="F382" s="44"/>
      <c r="G382" s="44"/>
      <c r="H382" s="44"/>
      <c r="I382" s="44"/>
      <c r="J382" s="44"/>
      <c r="K382" s="44"/>
      <c r="L382" s="44"/>
      <c r="M382" s="44"/>
      <c r="N382" s="44"/>
      <c r="O382" s="44"/>
      <c r="P382" s="44"/>
      <c r="Q382" s="44"/>
      <c r="R382" s="44"/>
      <c r="S382" s="44"/>
      <c r="T382" s="44"/>
      <c r="U382" s="44"/>
      <c r="V382" s="44"/>
    </row>
    <row r="383" spans="2:22">
      <c r="B383" s="44"/>
      <c r="C383" s="44"/>
      <c r="D383" s="44"/>
      <c r="E383" s="44"/>
      <c r="F383" s="44"/>
      <c r="G383" s="44"/>
      <c r="H383" s="44"/>
      <c r="I383" s="44"/>
      <c r="J383" s="44"/>
      <c r="K383" s="44"/>
      <c r="L383" s="44"/>
      <c r="M383" s="44"/>
      <c r="N383" s="44"/>
      <c r="O383" s="44"/>
      <c r="P383" s="44"/>
      <c r="Q383" s="44"/>
      <c r="R383" s="44"/>
      <c r="S383" s="44"/>
      <c r="T383" s="44"/>
      <c r="U383" s="44"/>
      <c r="V383" s="44"/>
    </row>
    <row r="384" spans="2:22">
      <c r="B384" s="44"/>
      <c r="C384" s="44"/>
      <c r="D384" s="44"/>
      <c r="E384" s="44"/>
      <c r="F384" s="44"/>
      <c r="G384" s="44"/>
      <c r="H384" s="44"/>
      <c r="I384" s="44"/>
      <c r="J384" s="44"/>
      <c r="K384" s="44"/>
      <c r="L384" s="44"/>
      <c r="M384" s="44"/>
      <c r="N384" s="44"/>
      <c r="O384" s="44"/>
      <c r="P384" s="44"/>
      <c r="Q384" s="44"/>
      <c r="R384" s="44"/>
      <c r="S384" s="44"/>
      <c r="T384" s="44"/>
      <c r="U384" s="44"/>
      <c r="V384" s="44"/>
    </row>
    <row r="385" spans="2:22">
      <c r="B385" s="44"/>
      <c r="C385" s="44"/>
      <c r="D385" s="44"/>
      <c r="E385" s="44"/>
      <c r="F385" s="44"/>
      <c r="G385" s="44"/>
      <c r="H385" s="44"/>
      <c r="I385" s="44"/>
      <c r="J385" s="44"/>
      <c r="K385" s="44"/>
      <c r="L385" s="44"/>
      <c r="M385" s="44"/>
      <c r="N385" s="44"/>
      <c r="O385" s="44"/>
      <c r="P385" s="44"/>
      <c r="Q385" s="44"/>
      <c r="R385" s="44"/>
      <c r="S385" s="44"/>
      <c r="T385" s="44"/>
      <c r="U385" s="44"/>
      <c r="V385" s="44"/>
    </row>
    <row r="386" spans="2:22">
      <c r="B386" s="44"/>
      <c r="C386" s="44"/>
      <c r="D386" s="44"/>
      <c r="E386" s="44"/>
      <c r="F386" s="44"/>
      <c r="G386" s="44"/>
      <c r="H386" s="44"/>
      <c r="I386" s="44"/>
      <c r="J386" s="44"/>
      <c r="K386" s="44"/>
      <c r="L386" s="44"/>
      <c r="M386" s="44"/>
      <c r="N386" s="44"/>
      <c r="O386" s="44"/>
      <c r="P386" s="44"/>
      <c r="Q386" s="44"/>
      <c r="R386" s="44"/>
      <c r="S386" s="44"/>
      <c r="T386" s="44"/>
      <c r="U386" s="44"/>
      <c r="V386" s="44"/>
    </row>
    <row r="387" spans="2:22">
      <c r="B387" s="44"/>
      <c r="C387" s="44"/>
      <c r="D387" s="44"/>
      <c r="E387" s="44"/>
      <c r="F387" s="44"/>
      <c r="G387" s="44"/>
      <c r="H387" s="44"/>
      <c r="I387" s="44"/>
      <c r="J387" s="44"/>
      <c r="K387" s="44"/>
      <c r="L387" s="44"/>
      <c r="M387" s="44"/>
      <c r="N387" s="44"/>
      <c r="O387" s="44"/>
      <c r="P387" s="44"/>
      <c r="Q387" s="44"/>
      <c r="R387" s="44"/>
      <c r="S387" s="44"/>
      <c r="T387" s="44"/>
      <c r="U387" s="44"/>
      <c r="V387" s="44"/>
    </row>
    <row r="388" spans="2:22">
      <c r="B388" s="44"/>
      <c r="C388" s="44"/>
      <c r="D388" s="44"/>
      <c r="E388" s="44"/>
      <c r="F388" s="44"/>
      <c r="G388" s="44"/>
      <c r="H388" s="44"/>
      <c r="I388" s="44"/>
      <c r="J388" s="44"/>
      <c r="K388" s="44"/>
      <c r="L388" s="44"/>
      <c r="M388" s="44"/>
      <c r="N388" s="44"/>
      <c r="O388" s="44"/>
      <c r="P388" s="44"/>
      <c r="Q388" s="44"/>
      <c r="R388" s="44"/>
      <c r="S388" s="44"/>
      <c r="T388" s="44"/>
      <c r="U388" s="44"/>
      <c r="V388" s="44"/>
    </row>
    <row r="389" spans="2:22">
      <c r="B389" s="44"/>
      <c r="C389" s="44"/>
      <c r="D389" s="44"/>
      <c r="E389" s="44"/>
      <c r="F389" s="44"/>
      <c r="G389" s="44"/>
      <c r="H389" s="44"/>
      <c r="I389" s="44"/>
      <c r="J389" s="44"/>
      <c r="K389" s="44"/>
      <c r="L389" s="44"/>
      <c r="M389" s="44"/>
      <c r="N389" s="44"/>
      <c r="O389" s="44"/>
      <c r="P389" s="44"/>
      <c r="Q389" s="44"/>
      <c r="R389" s="44"/>
      <c r="S389" s="44"/>
      <c r="T389" s="44"/>
      <c r="U389" s="44"/>
      <c r="V389" s="44"/>
    </row>
    <row r="390" spans="2:22">
      <c r="B390" s="44"/>
      <c r="C390" s="44"/>
      <c r="D390" s="44"/>
      <c r="E390" s="44"/>
      <c r="F390" s="44"/>
      <c r="G390" s="44"/>
      <c r="H390" s="44"/>
      <c r="I390" s="44"/>
      <c r="J390" s="44"/>
      <c r="K390" s="44"/>
      <c r="L390" s="44"/>
      <c r="M390" s="44"/>
      <c r="N390" s="44"/>
      <c r="O390" s="44"/>
      <c r="P390" s="44"/>
      <c r="Q390" s="44"/>
      <c r="R390" s="44"/>
      <c r="S390" s="44"/>
      <c r="T390" s="44"/>
      <c r="U390" s="44"/>
      <c r="V390" s="44"/>
    </row>
    <row r="391" spans="2:22">
      <c r="B391" s="44"/>
      <c r="C391" s="44"/>
      <c r="D391" s="44"/>
      <c r="E391" s="44"/>
      <c r="F391" s="44"/>
      <c r="G391" s="44"/>
      <c r="H391" s="44"/>
      <c r="I391" s="44"/>
      <c r="J391" s="44"/>
      <c r="K391" s="44"/>
      <c r="L391" s="44"/>
      <c r="M391" s="44"/>
      <c r="N391" s="44"/>
      <c r="O391" s="44"/>
      <c r="P391" s="44"/>
      <c r="Q391" s="44"/>
      <c r="R391" s="44"/>
      <c r="S391" s="44"/>
      <c r="T391" s="44"/>
      <c r="U391" s="44"/>
      <c r="V391" s="44"/>
    </row>
    <row r="392" spans="2:22">
      <c r="B392" s="44"/>
      <c r="C392" s="44"/>
      <c r="D392" s="44"/>
      <c r="E392" s="44"/>
      <c r="F392" s="44"/>
      <c r="G392" s="44"/>
      <c r="H392" s="44"/>
      <c r="I392" s="44"/>
      <c r="J392" s="44"/>
      <c r="K392" s="44"/>
      <c r="L392" s="44"/>
      <c r="M392" s="44"/>
      <c r="N392" s="44"/>
      <c r="O392" s="44"/>
      <c r="P392" s="44"/>
      <c r="Q392" s="44"/>
      <c r="R392" s="44"/>
      <c r="S392" s="44"/>
      <c r="T392" s="44"/>
      <c r="U392" s="44"/>
      <c r="V392" s="44"/>
    </row>
    <row r="393" spans="2:22">
      <c r="B393" s="44"/>
      <c r="C393" s="44"/>
      <c r="D393" s="44"/>
      <c r="E393" s="44"/>
      <c r="F393" s="44"/>
      <c r="G393" s="44"/>
      <c r="H393" s="44"/>
      <c r="I393" s="44"/>
      <c r="J393" s="44"/>
      <c r="K393" s="44"/>
      <c r="L393" s="44"/>
      <c r="M393" s="44"/>
      <c r="N393" s="44"/>
      <c r="O393" s="44"/>
      <c r="P393" s="44"/>
      <c r="Q393" s="44"/>
      <c r="R393" s="44"/>
      <c r="S393" s="44"/>
      <c r="T393" s="44"/>
      <c r="U393" s="44"/>
      <c r="V393" s="44"/>
    </row>
    <row r="394" spans="2:22">
      <c r="B394" s="44"/>
      <c r="C394" s="44"/>
      <c r="D394" s="44"/>
      <c r="E394" s="44"/>
      <c r="F394" s="44"/>
      <c r="G394" s="44"/>
      <c r="H394" s="44"/>
      <c r="I394" s="44"/>
      <c r="J394" s="44"/>
      <c r="K394" s="44"/>
      <c r="L394" s="44"/>
      <c r="M394" s="44"/>
      <c r="N394" s="44"/>
      <c r="O394" s="44"/>
      <c r="P394" s="44"/>
      <c r="Q394" s="44"/>
      <c r="R394" s="44"/>
      <c r="S394" s="44"/>
      <c r="T394" s="44"/>
      <c r="U394" s="44"/>
      <c r="V394" s="44"/>
    </row>
    <row r="395" spans="2:22">
      <c r="B395" s="44"/>
      <c r="C395" s="44"/>
      <c r="D395" s="44"/>
      <c r="E395" s="44"/>
      <c r="F395" s="44"/>
      <c r="G395" s="44"/>
      <c r="H395" s="44"/>
      <c r="I395" s="44"/>
      <c r="J395" s="44"/>
      <c r="K395" s="44"/>
      <c r="L395" s="44"/>
      <c r="M395" s="44"/>
      <c r="N395" s="44"/>
      <c r="O395" s="44"/>
      <c r="P395" s="44"/>
      <c r="Q395" s="44"/>
      <c r="R395" s="44"/>
      <c r="S395" s="44"/>
      <c r="T395" s="44"/>
      <c r="U395" s="44"/>
      <c r="V395" s="44"/>
    </row>
    <row r="396" spans="2:22">
      <c r="B396" s="44"/>
      <c r="C396" s="44"/>
      <c r="D396" s="44"/>
      <c r="E396" s="44"/>
      <c r="F396" s="44"/>
      <c r="G396" s="44"/>
      <c r="H396" s="44"/>
      <c r="I396" s="44"/>
      <c r="J396" s="44"/>
      <c r="K396" s="44"/>
      <c r="L396" s="44"/>
      <c r="M396" s="44"/>
      <c r="N396" s="44"/>
      <c r="O396" s="44"/>
      <c r="P396" s="44"/>
      <c r="Q396" s="44"/>
      <c r="R396" s="44"/>
      <c r="S396" s="44"/>
      <c r="T396" s="44"/>
      <c r="U396" s="44"/>
      <c r="V396" s="44"/>
    </row>
    <row r="397" spans="2:22">
      <c r="B397" s="44"/>
      <c r="C397" s="44"/>
      <c r="D397" s="44"/>
      <c r="E397" s="44"/>
      <c r="F397" s="44"/>
      <c r="G397" s="44"/>
      <c r="H397" s="44"/>
      <c r="I397" s="44"/>
      <c r="J397" s="44"/>
      <c r="K397" s="44"/>
      <c r="L397" s="44"/>
      <c r="M397" s="44"/>
      <c r="N397" s="44"/>
      <c r="O397" s="44"/>
      <c r="P397" s="44"/>
      <c r="Q397" s="44"/>
      <c r="R397" s="44"/>
      <c r="S397" s="44"/>
      <c r="T397" s="44"/>
      <c r="U397" s="44"/>
      <c r="V397" s="44"/>
    </row>
    <row r="398" spans="2:22">
      <c r="B398" s="44"/>
      <c r="C398" s="44"/>
      <c r="D398" s="44"/>
      <c r="E398" s="44"/>
      <c r="F398" s="44"/>
      <c r="G398" s="44"/>
      <c r="H398" s="44"/>
      <c r="I398" s="44"/>
      <c r="J398" s="44"/>
      <c r="K398" s="44"/>
      <c r="L398" s="44"/>
      <c r="M398" s="44"/>
      <c r="N398" s="44"/>
      <c r="O398" s="44"/>
      <c r="P398" s="44"/>
      <c r="Q398" s="44"/>
      <c r="R398" s="44"/>
      <c r="S398" s="44"/>
      <c r="T398" s="44"/>
      <c r="U398" s="44"/>
      <c r="V398" s="44"/>
    </row>
    <row r="399" spans="2:22">
      <c r="B399" s="44"/>
      <c r="C399" s="44"/>
      <c r="D399" s="44"/>
      <c r="E399" s="44"/>
      <c r="F399" s="44"/>
      <c r="G399" s="44"/>
      <c r="H399" s="44"/>
      <c r="I399" s="44"/>
      <c r="J399" s="44"/>
      <c r="K399" s="44"/>
      <c r="L399" s="44"/>
      <c r="M399" s="44"/>
      <c r="N399" s="44"/>
      <c r="O399" s="44"/>
      <c r="P399" s="44"/>
      <c r="Q399" s="44"/>
      <c r="R399" s="44"/>
      <c r="S399" s="44"/>
      <c r="T399" s="44"/>
      <c r="U399" s="44"/>
      <c r="V399" s="44"/>
    </row>
    <row r="400" spans="2:22">
      <c r="B400" s="44"/>
      <c r="C400" s="44"/>
      <c r="D400" s="44"/>
      <c r="E400" s="44"/>
      <c r="F400" s="44"/>
      <c r="G400" s="44"/>
      <c r="H400" s="44"/>
      <c r="I400" s="44"/>
      <c r="J400" s="44"/>
      <c r="K400" s="44"/>
      <c r="L400" s="44"/>
      <c r="M400" s="44"/>
      <c r="N400" s="44"/>
      <c r="O400" s="44"/>
      <c r="P400" s="44"/>
      <c r="Q400" s="44"/>
      <c r="R400" s="44"/>
      <c r="S400" s="44"/>
      <c r="T400" s="44"/>
      <c r="U400" s="44"/>
      <c r="V400" s="44"/>
    </row>
    <row r="401" spans="2:22">
      <c r="B401" s="44"/>
      <c r="C401" s="44"/>
      <c r="D401" s="44"/>
      <c r="E401" s="44"/>
      <c r="F401" s="44"/>
      <c r="G401" s="44"/>
      <c r="H401" s="44"/>
      <c r="I401" s="44"/>
      <c r="J401" s="44"/>
      <c r="K401" s="44"/>
      <c r="L401" s="44"/>
      <c r="M401" s="44"/>
      <c r="N401" s="44"/>
      <c r="O401" s="44"/>
      <c r="P401" s="44"/>
      <c r="Q401" s="44"/>
      <c r="R401" s="44"/>
      <c r="S401" s="44"/>
      <c r="T401" s="44"/>
      <c r="U401" s="44"/>
      <c r="V401" s="44"/>
    </row>
    <row r="402" spans="2:22">
      <c r="B402" s="44"/>
      <c r="C402" s="44"/>
      <c r="D402" s="44"/>
      <c r="E402" s="44"/>
      <c r="F402" s="44"/>
      <c r="G402" s="44"/>
      <c r="H402" s="44"/>
      <c r="I402" s="44"/>
      <c r="J402" s="44"/>
      <c r="K402" s="44"/>
      <c r="L402" s="44"/>
      <c r="M402" s="44"/>
      <c r="N402" s="44"/>
      <c r="O402" s="44"/>
      <c r="P402" s="44"/>
      <c r="Q402" s="44"/>
      <c r="R402" s="44"/>
      <c r="S402" s="44"/>
      <c r="T402" s="44"/>
      <c r="U402" s="44"/>
      <c r="V402" s="44"/>
    </row>
    <row r="403" spans="2:22">
      <c r="B403" s="44"/>
      <c r="C403" s="44"/>
      <c r="D403" s="44"/>
      <c r="E403" s="44"/>
      <c r="F403" s="44"/>
      <c r="G403" s="44"/>
      <c r="H403" s="44"/>
      <c r="I403" s="44"/>
      <c r="J403" s="44"/>
      <c r="K403" s="44"/>
      <c r="L403" s="44"/>
      <c r="M403" s="44"/>
      <c r="N403" s="44"/>
      <c r="O403" s="44"/>
      <c r="P403" s="44"/>
      <c r="Q403" s="44"/>
      <c r="R403" s="44"/>
      <c r="S403" s="44"/>
      <c r="T403" s="44"/>
      <c r="U403" s="44"/>
      <c r="V403" s="44"/>
    </row>
    <row r="404" spans="2:22">
      <c r="B404" s="44"/>
      <c r="C404" s="44"/>
      <c r="D404" s="44"/>
      <c r="E404" s="44"/>
      <c r="F404" s="44"/>
      <c r="G404" s="44"/>
      <c r="H404" s="44"/>
      <c r="I404" s="44"/>
      <c r="J404" s="44"/>
      <c r="K404" s="44"/>
      <c r="L404" s="44"/>
      <c r="M404" s="44"/>
      <c r="N404" s="44"/>
      <c r="O404" s="44"/>
      <c r="P404" s="44"/>
      <c r="Q404" s="44"/>
      <c r="R404" s="44"/>
      <c r="S404" s="44"/>
      <c r="T404" s="44"/>
      <c r="U404" s="44"/>
      <c r="V404" s="44"/>
    </row>
    <row r="405" spans="2:22">
      <c r="B405" s="44"/>
      <c r="C405" s="44"/>
      <c r="D405" s="44"/>
      <c r="E405" s="44"/>
      <c r="F405" s="44"/>
      <c r="G405" s="44"/>
      <c r="H405" s="44"/>
      <c r="I405" s="44"/>
      <c r="J405" s="44"/>
      <c r="K405" s="44"/>
      <c r="L405" s="44"/>
      <c r="M405" s="44"/>
      <c r="N405" s="44"/>
      <c r="O405" s="44"/>
      <c r="P405" s="44"/>
      <c r="Q405" s="44"/>
      <c r="R405" s="44"/>
      <c r="S405" s="44"/>
      <c r="T405" s="44"/>
      <c r="U405" s="44"/>
      <c r="V405" s="44"/>
    </row>
    <row r="406" spans="2:22">
      <c r="B406" s="44"/>
      <c r="C406" s="44"/>
      <c r="D406" s="44"/>
      <c r="E406" s="44"/>
      <c r="F406" s="44"/>
      <c r="G406" s="44"/>
      <c r="H406" s="44"/>
      <c r="I406" s="44"/>
      <c r="J406" s="44"/>
      <c r="K406" s="44"/>
      <c r="L406" s="44"/>
      <c r="M406" s="44"/>
      <c r="N406" s="44"/>
      <c r="O406" s="44"/>
      <c r="P406" s="44"/>
      <c r="Q406" s="44"/>
      <c r="R406" s="44"/>
      <c r="S406" s="44"/>
      <c r="T406" s="44"/>
      <c r="U406" s="44"/>
      <c r="V406" s="44"/>
    </row>
    <row r="407" spans="2:22">
      <c r="B407" s="44"/>
      <c r="C407" s="44"/>
      <c r="D407" s="44"/>
      <c r="E407" s="44"/>
      <c r="F407" s="44"/>
      <c r="G407" s="44"/>
      <c r="H407" s="44"/>
      <c r="I407" s="44"/>
      <c r="J407" s="44"/>
      <c r="K407" s="44"/>
      <c r="L407" s="44"/>
      <c r="M407" s="44"/>
      <c r="N407" s="44"/>
      <c r="O407" s="44"/>
      <c r="P407" s="44"/>
      <c r="Q407" s="44"/>
      <c r="R407" s="44"/>
      <c r="S407" s="44"/>
      <c r="T407" s="44"/>
      <c r="U407" s="44"/>
      <c r="V407" s="44"/>
    </row>
    <row r="408" spans="2:22">
      <c r="B408" s="44"/>
      <c r="C408" s="44"/>
      <c r="D408" s="44"/>
      <c r="E408" s="44"/>
      <c r="F408" s="44"/>
      <c r="G408" s="44"/>
      <c r="H408" s="44"/>
      <c r="I408" s="44"/>
      <c r="J408" s="44"/>
      <c r="K408" s="44"/>
      <c r="L408" s="44"/>
      <c r="M408" s="44"/>
      <c r="N408" s="44"/>
      <c r="O408" s="44"/>
      <c r="P408" s="44"/>
      <c r="Q408" s="44"/>
      <c r="R408" s="44"/>
      <c r="S408" s="44"/>
      <c r="T408" s="44"/>
      <c r="U408" s="44"/>
      <c r="V408" s="44"/>
    </row>
    <row r="409" spans="2:22">
      <c r="B409" s="44"/>
      <c r="C409" s="44"/>
      <c r="D409" s="44"/>
      <c r="E409" s="44"/>
      <c r="F409" s="44"/>
      <c r="G409" s="44"/>
      <c r="H409" s="44"/>
      <c r="I409" s="44"/>
      <c r="J409" s="44"/>
      <c r="K409" s="44"/>
      <c r="L409" s="44"/>
      <c r="M409" s="44"/>
      <c r="N409" s="44"/>
      <c r="O409" s="44"/>
      <c r="P409" s="44"/>
      <c r="Q409" s="44"/>
      <c r="R409" s="44"/>
      <c r="S409" s="44"/>
      <c r="T409" s="44"/>
      <c r="U409" s="44"/>
      <c r="V409" s="44"/>
    </row>
    <row r="410" spans="2:22">
      <c r="B410" s="44"/>
      <c r="C410" s="44"/>
      <c r="D410" s="44"/>
      <c r="E410" s="44"/>
      <c r="F410" s="44"/>
      <c r="G410" s="44"/>
      <c r="H410" s="44"/>
      <c r="I410" s="44"/>
      <c r="J410" s="44"/>
      <c r="K410" s="44"/>
      <c r="L410" s="44"/>
      <c r="M410" s="44"/>
      <c r="N410" s="44"/>
      <c r="O410" s="44"/>
      <c r="P410" s="44"/>
      <c r="Q410" s="44"/>
      <c r="R410" s="44"/>
      <c r="S410" s="44"/>
      <c r="T410" s="44"/>
      <c r="U410" s="44"/>
      <c r="V410" s="44"/>
    </row>
    <row r="411" spans="2:22">
      <c r="B411" s="44"/>
      <c r="C411" s="44"/>
      <c r="D411" s="44"/>
      <c r="E411" s="44"/>
      <c r="F411" s="44"/>
      <c r="G411" s="44"/>
      <c r="H411" s="44"/>
      <c r="I411" s="44"/>
      <c r="J411" s="44"/>
      <c r="K411" s="44"/>
      <c r="L411" s="44"/>
      <c r="M411" s="44"/>
      <c r="N411" s="44"/>
      <c r="O411" s="44"/>
      <c r="P411" s="44"/>
      <c r="Q411" s="44"/>
      <c r="R411" s="44"/>
      <c r="S411" s="44"/>
      <c r="T411" s="44"/>
      <c r="U411" s="44"/>
      <c r="V411" s="44"/>
    </row>
    <row r="412" spans="2:22">
      <c r="B412" s="44"/>
      <c r="C412" s="44"/>
      <c r="D412" s="44"/>
      <c r="E412" s="44"/>
      <c r="F412" s="44"/>
      <c r="G412" s="44"/>
      <c r="H412" s="44"/>
      <c r="I412" s="44"/>
      <c r="J412" s="44"/>
      <c r="K412" s="44"/>
      <c r="L412" s="44"/>
      <c r="M412" s="44"/>
      <c r="N412" s="44"/>
      <c r="O412" s="44"/>
      <c r="P412" s="44"/>
      <c r="Q412" s="44"/>
      <c r="R412" s="44"/>
      <c r="S412" s="44"/>
      <c r="T412" s="44"/>
      <c r="U412" s="44"/>
      <c r="V412" s="44"/>
    </row>
    <row r="413" spans="2:22">
      <c r="B413" s="44"/>
      <c r="C413" s="44"/>
      <c r="D413" s="44"/>
      <c r="E413" s="44"/>
      <c r="F413" s="44"/>
      <c r="G413" s="44"/>
      <c r="H413" s="44"/>
      <c r="I413" s="44"/>
      <c r="J413" s="44"/>
      <c r="K413" s="44"/>
      <c r="L413" s="44"/>
      <c r="M413" s="44"/>
      <c r="N413" s="44"/>
      <c r="O413" s="44"/>
      <c r="P413" s="44"/>
      <c r="Q413" s="44"/>
      <c r="R413" s="44"/>
      <c r="S413" s="44"/>
      <c r="T413" s="44"/>
      <c r="U413" s="44"/>
      <c r="V413" s="44"/>
    </row>
    <row r="414" spans="2:22">
      <c r="B414" s="44"/>
      <c r="C414" s="44"/>
      <c r="D414" s="44"/>
      <c r="E414" s="44"/>
      <c r="F414" s="44"/>
      <c r="G414" s="44"/>
      <c r="H414" s="44"/>
      <c r="I414" s="44"/>
      <c r="J414" s="44"/>
      <c r="K414" s="44"/>
      <c r="L414" s="44"/>
      <c r="M414" s="44"/>
      <c r="N414" s="44"/>
      <c r="O414" s="44"/>
      <c r="P414" s="44"/>
      <c r="Q414" s="44"/>
      <c r="R414" s="44"/>
      <c r="S414" s="44"/>
      <c r="T414" s="44"/>
      <c r="U414" s="44"/>
      <c r="V414" s="44"/>
    </row>
    <row r="415" spans="2:22">
      <c r="B415" s="44"/>
      <c r="C415" s="44"/>
      <c r="D415" s="44"/>
      <c r="E415" s="44"/>
      <c r="F415" s="44"/>
      <c r="G415" s="44"/>
      <c r="H415" s="44"/>
      <c r="I415" s="44"/>
      <c r="J415" s="44"/>
      <c r="K415" s="44"/>
      <c r="L415" s="44"/>
      <c r="M415" s="44"/>
      <c r="N415" s="44"/>
      <c r="O415" s="44"/>
      <c r="P415" s="44"/>
      <c r="Q415" s="44"/>
      <c r="R415" s="44"/>
      <c r="S415" s="44"/>
      <c r="T415" s="44"/>
      <c r="U415" s="44"/>
      <c r="V415" s="44"/>
    </row>
    <row r="416" spans="2:22">
      <c r="B416" s="44"/>
      <c r="C416" s="44"/>
      <c r="D416" s="44"/>
      <c r="E416" s="44"/>
      <c r="F416" s="44"/>
      <c r="G416" s="44"/>
      <c r="H416" s="44"/>
      <c r="I416" s="44"/>
      <c r="J416" s="44"/>
      <c r="K416" s="44"/>
      <c r="L416" s="44"/>
      <c r="M416" s="44"/>
      <c r="N416" s="44"/>
      <c r="O416" s="44"/>
      <c r="P416" s="44"/>
      <c r="Q416" s="44"/>
      <c r="R416" s="44"/>
      <c r="S416" s="44"/>
      <c r="T416" s="44"/>
      <c r="U416" s="44"/>
      <c r="V416" s="44"/>
    </row>
    <row r="417" spans="2:22">
      <c r="B417" s="44"/>
      <c r="C417" s="44"/>
      <c r="D417" s="44"/>
      <c r="E417" s="44"/>
      <c r="F417" s="44"/>
      <c r="G417" s="44"/>
      <c r="H417" s="44"/>
      <c r="I417" s="44"/>
      <c r="J417" s="44"/>
      <c r="K417" s="44"/>
      <c r="L417" s="44"/>
      <c r="M417" s="44"/>
      <c r="N417" s="44"/>
      <c r="O417" s="44"/>
      <c r="P417" s="44"/>
      <c r="Q417" s="44"/>
      <c r="R417" s="44"/>
      <c r="S417" s="44"/>
      <c r="T417" s="44"/>
      <c r="U417" s="44"/>
      <c r="V417" s="44"/>
    </row>
    <row r="418" spans="2:22">
      <c r="B418" s="44"/>
      <c r="C418" s="44"/>
      <c r="D418" s="44"/>
      <c r="E418" s="44"/>
      <c r="F418" s="44"/>
      <c r="G418" s="44"/>
      <c r="H418" s="44"/>
      <c r="I418" s="44"/>
      <c r="J418" s="44"/>
      <c r="K418" s="44"/>
      <c r="L418" s="44"/>
      <c r="M418" s="44"/>
      <c r="N418" s="44"/>
      <c r="O418" s="44"/>
      <c r="P418" s="44"/>
      <c r="Q418" s="44"/>
      <c r="R418" s="44"/>
      <c r="S418" s="44"/>
      <c r="T418" s="44"/>
      <c r="U418" s="44"/>
      <c r="V418" s="44"/>
    </row>
    <row r="419" spans="2:22">
      <c r="B419" s="44"/>
      <c r="C419" s="44"/>
      <c r="D419" s="44"/>
      <c r="E419" s="44"/>
      <c r="F419" s="44"/>
      <c r="G419" s="44"/>
      <c r="H419" s="44"/>
      <c r="I419" s="44"/>
      <c r="J419" s="44"/>
      <c r="K419" s="44"/>
      <c r="L419" s="44"/>
      <c r="M419" s="44"/>
      <c r="N419" s="44"/>
      <c r="O419" s="44"/>
      <c r="P419" s="44"/>
      <c r="Q419" s="44"/>
      <c r="R419" s="44"/>
      <c r="S419" s="44"/>
      <c r="T419" s="44"/>
      <c r="U419" s="44"/>
      <c r="V419" s="44"/>
    </row>
    <row r="420" spans="2:22">
      <c r="B420" s="44"/>
      <c r="C420" s="44"/>
      <c r="D420" s="44"/>
      <c r="E420" s="44"/>
      <c r="F420" s="44"/>
      <c r="G420" s="44"/>
      <c r="H420" s="44"/>
      <c r="I420" s="44"/>
      <c r="J420" s="44"/>
      <c r="K420" s="44"/>
      <c r="L420" s="44"/>
      <c r="M420" s="44"/>
      <c r="N420" s="44"/>
      <c r="O420" s="44"/>
      <c r="P420" s="44"/>
      <c r="Q420" s="44"/>
      <c r="R420" s="44"/>
      <c r="S420" s="44"/>
      <c r="T420" s="44"/>
      <c r="U420" s="44"/>
      <c r="V420" s="44"/>
    </row>
    <row r="421" spans="2:22">
      <c r="B421" s="44"/>
      <c r="C421" s="44"/>
      <c r="D421" s="44"/>
      <c r="E421" s="44"/>
      <c r="F421" s="44"/>
      <c r="G421" s="44"/>
      <c r="H421" s="44"/>
      <c r="I421" s="44"/>
      <c r="J421" s="44"/>
      <c r="K421" s="44"/>
      <c r="L421" s="44"/>
      <c r="M421" s="44"/>
      <c r="N421" s="44"/>
      <c r="O421" s="44"/>
      <c r="P421" s="44"/>
      <c r="Q421" s="44"/>
      <c r="R421" s="44"/>
      <c r="S421" s="44"/>
      <c r="T421" s="44"/>
      <c r="U421" s="44"/>
      <c r="V421" s="44"/>
    </row>
    <row r="422" spans="2:22">
      <c r="B422" s="44"/>
      <c r="C422" s="44"/>
      <c r="D422" s="44"/>
      <c r="E422" s="44"/>
      <c r="F422" s="44"/>
      <c r="G422" s="44"/>
      <c r="H422" s="44"/>
      <c r="I422" s="44"/>
      <c r="J422" s="44"/>
      <c r="K422" s="44"/>
      <c r="L422" s="44"/>
      <c r="M422" s="44"/>
      <c r="N422" s="44"/>
      <c r="O422" s="44"/>
      <c r="P422" s="44"/>
      <c r="Q422" s="44"/>
      <c r="R422" s="44"/>
      <c r="S422" s="44"/>
      <c r="T422" s="44"/>
      <c r="U422" s="44"/>
      <c r="V422" s="44"/>
    </row>
  </sheetData>
  <phoneticPr fontId="66" type="noConversion"/>
  <pageMargins left="1.88" right="0.75" top="0.55000000000000004" bottom="0.3" header="0.49" footer="0.27"/>
  <pageSetup scale="5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Q152"/>
  <sheetViews>
    <sheetView zoomScale="75" zoomScaleNormal="75" workbookViewId="0">
      <selection activeCell="M42" sqref="M42"/>
    </sheetView>
  </sheetViews>
  <sheetFormatPr defaultRowHeight="12.75"/>
  <cols>
    <col min="2" max="2" width="51.85546875" customWidth="1"/>
    <col min="3" max="3" width="12.42578125" customWidth="1"/>
    <col min="4" max="4" width="13" customWidth="1"/>
    <col min="5" max="5" width="15.140625" customWidth="1"/>
    <col min="6" max="6" width="11.7109375" style="173" customWidth="1"/>
    <col min="7" max="7" width="14.7109375" style="173" customWidth="1"/>
    <col min="8" max="8" width="12.42578125" style="173" customWidth="1"/>
  </cols>
  <sheetData>
    <row r="1" spans="2:43" ht="15.75">
      <c r="B1" s="44"/>
      <c r="C1" s="44"/>
      <c r="D1" s="44"/>
      <c r="E1" s="44"/>
      <c r="H1" s="217" t="s">
        <v>576</v>
      </c>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row>
    <row r="2" spans="2:43" ht="15.75">
      <c r="B2" s="44"/>
      <c r="C2" s="44"/>
      <c r="D2" s="44"/>
      <c r="E2" s="44"/>
      <c r="H2" s="237" t="s">
        <v>542</v>
      </c>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row>
    <row r="3" spans="2:43" ht="15.75">
      <c r="B3" s="44"/>
      <c r="C3" s="44"/>
      <c r="D3" s="44"/>
      <c r="E3" s="44"/>
      <c r="H3" s="237" t="s">
        <v>184</v>
      </c>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row>
    <row r="4" spans="2:43" ht="15.75">
      <c r="B4" s="44"/>
      <c r="C4" s="44"/>
      <c r="D4" s="44"/>
      <c r="E4" s="44"/>
      <c r="H4" s="238" t="s">
        <v>218</v>
      </c>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row>
    <row r="5" spans="2:43">
      <c r="B5" s="44"/>
      <c r="C5" s="44"/>
      <c r="D5" s="44"/>
      <c r="E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row>
    <row r="6" spans="2:43" ht="15.75">
      <c r="B6" s="15" t="s">
        <v>542</v>
      </c>
      <c r="C6" s="45"/>
      <c r="D6" s="45"/>
      <c r="E6" s="45"/>
      <c r="F6" s="449"/>
      <c r="G6" s="449"/>
      <c r="H6" s="450"/>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row>
    <row r="7" spans="2:43" ht="15.75">
      <c r="B7" s="48"/>
      <c r="C7" s="45"/>
      <c r="D7" s="45"/>
      <c r="E7" s="45"/>
      <c r="F7" s="449"/>
      <c r="G7" s="449"/>
      <c r="H7" s="450"/>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row>
    <row r="8" spans="2:43" ht="15.75">
      <c r="B8" s="5" t="s">
        <v>577</v>
      </c>
      <c r="C8" s="48"/>
      <c r="D8" s="48"/>
      <c r="E8" s="48"/>
      <c r="F8" s="236"/>
      <c r="G8" s="450"/>
      <c r="H8" s="450"/>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row>
    <row r="9" spans="2:43" ht="15.75">
      <c r="B9" s="48" t="s">
        <v>24</v>
      </c>
      <c r="C9" s="48"/>
      <c r="D9" s="46"/>
      <c r="E9" s="46"/>
      <c r="F9" s="312"/>
      <c r="G9" s="312"/>
      <c r="H9" s="312"/>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row>
    <row r="10" spans="2:43" ht="15.75">
      <c r="B10" s="60" t="s">
        <v>102</v>
      </c>
      <c r="C10" s="48"/>
      <c r="D10" s="46"/>
      <c r="E10" s="46"/>
      <c r="F10" s="236"/>
      <c r="G10" s="236"/>
      <c r="H10" s="236"/>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row>
    <row r="11" spans="2:43" ht="15.75">
      <c r="B11" s="60"/>
      <c r="C11" s="48"/>
      <c r="D11" s="46"/>
      <c r="E11" s="46"/>
      <c r="F11" s="236"/>
      <c r="G11" s="236"/>
      <c r="H11" s="236"/>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row>
    <row r="12" spans="2:43" ht="15.75">
      <c r="B12" s="48" t="s">
        <v>176</v>
      </c>
      <c r="C12" s="5"/>
      <c r="D12" s="5"/>
      <c r="E12" s="5"/>
      <c r="F12" s="236"/>
      <c r="G12" s="236"/>
      <c r="H12" s="236"/>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row>
    <row r="13" spans="2:43" ht="16.5" thickBot="1">
      <c r="B13" s="48" t="s">
        <v>430</v>
      </c>
      <c r="C13" s="5"/>
      <c r="D13" s="5"/>
      <c r="E13" s="5"/>
      <c r="F13" s="236"/>
      <c r="G13" s="236"/>
      <c r="H13" s="236"/>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row>
    <row r="14" spans="2:43" ht="16.5" thickBot="1">
      <c r="B14" s="61"/>
      <c r="C14" s="62" t="s">
        <v>103</v>
      </c>
      <c r="D14" s="63"/>
      <c r="E14" s="63"/>
      <c r="F14" s="451" t="s">
        <v>6</v>
      </c>
      <c r="G14" s="452"/>
      <c r="H14" s="453"/>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row>
    <row r="15" spans="2:43" ht="15.75">
      <c r="B15" s="66"/>
      <c r="C15" s="67" t="s">
        <v>30</v>
      </c>
      <c r="D15" s="68"/>
      <c r="E15" s="68"/>
      <c r="F15" s="454" t="s">
        <v>216</v>
      </c>
      <c r="G15" s="455"/>
      <c r="H15" s="456"/>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row>
    <row r="16" spans="2:43" ht="15.75">
      <c r="B16" s="69" t="s">
        <v>51</v>
      </c>
      <c r="C16" s="56" t="s">
        <v>566</v>
      </c>
      <c r="D16" s="50"/>
      <c r="E16" s="50"/>
      <c r="F16" s="457" t="s">
        <v>7</v>
      </c>
      <c r="G16" s="458" t="s">
        <v>8</v>
      </c>
      <c r="H16" s="459" t="s">
        <v>9</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row>
    <row r="17" spans="1:43" ht="16.5" thickBot="1">
      <c r="B17" s="141"/>
      <c r="C17" s="277" t="s">
        <v>3</v>
      </c>
      <c r="D17" s="55" t="s">
        <v>4</v>
      </c>
      <c r="E17" s="278" t="s">
        <v>5</v>
      </c>
      <c r="F17" s="460" t="s">
        <v>10</v>
      </c>
      <c r="G17" s="461" t="s">
        <v>11</v>
      </c>
      <c r="H17" s="462" t="s">
        <v>12</v>
      </c>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row>
    <row r="18" spans="1:43" ht="15.75">
      <c r="A18">
        <v>1</v>
      </c>
      <c r="B18" s="266" t="s">
        <v>433</v>
      </c>
      <c r="C18" s="334">
        <v>5</v>
      </c>
      <c r="D18" s="335">
        <v>4</v>
      </c>
      <c r="E18" s="336">
        <v>4.5</v>
      </c>
      <c r="F18" s="463">
        <v>0.09</v>
      </c>
      <c r="G18" s="464">
        <v>0.39</v>
      </c>
      <c r="H18" s="465">
        <f t="shared" ref="H18:H45" si="0">F18*G18</f>
        <v>3.5099999999999999E-2</v>
      </c>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row>
    <row r="19" spans="1:43" ht="15.75">
      <c r="A19">
        <f>A18+1</f>
        <v>2</v>
      </c>
      <c r="B19" s="573" t="s">
        <v>435</v>
      </c>
      <c r="C19" s="663">
        <v>6</v>
      </c>
      <c r="D19" s="769">
        <v>4.5</v>
      </c>
      <c r="E19" s="771">
        <v>4</v>
      </c>
      <c r="F19" s="772">
        <v>0.13</v>
      </c>
      <c r="G19" s="773">
        <v>0.37</v>
      </c>
      <c r="H19" s="774">
        <f t="shared" si="0"/>
        <v>4.8100000000000004E-2</v>
      </c>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row>
    <row r="20" spans="1:43" ht="15.75">
      <c r="A20">
        <f t="shared" ref="A20:A47" si="1">A19+1</f>
        <v>3</v>
      </c>
      <c r="B20" s="573" t="s">
        <v>436</v>
      </c>
      <c r="C20" s="663">
        <v>6</v>
      </c>
      <c r="D20" s="769">
        <v>4.5</v>
      </c>
      <c r="E20" s="771">
        <v>3.5</v>
      </c>
      <c r="F20" s="772">
        <v>0.1</v>
      </c>
      <c r="G20" s="773">
        <v>0.4</v>
      </c>
      <c r="H20" s="774">
        <f t="shared" si="0"/>
        <v>4.0000000000000008E-2</v>
      </c>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row>
    <row r="21" spans="1:43" ht="15.75">
      <c r="A21">
        <f t="shared" si="1"/>
        <v>4</v>
      </c>
      <c r="B21" s="573" t="s">
        <v>438</v>
      </c>
      <c r="C21" s="663">
        <v>4</v>
      </c>
      <c r="D21" s="769">
        <v>5</v>
      </c>
      <c r="E21" s="771">
        <v>3.5</v>
      </c>
      <c r="F21" s="470">
        <v>0.11</v>
      </c>
      <c r="G21" s="471">
        <v>0.37</v>
      </c>
      <c r="H21" s="774">
        <f t="shared" si="0"/>
        <v>4.07E-2</v>
      </c>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row>
    <row r="22" spans="1:43" ht="15.75">
      <c r="A22">
        <f t="shared" si="1"/>
        <v>5</v>
      </c>
      <c r="B22" s="646" t="s">
        <v>440</v>
      </c>
      <c r="C22" s="663">
        <v>2.5</v>
      </c>
      <c r="D22" s="769">
        <v>4</v>
      </c>
      <c r="E22" s="771">
        <v>2.5</v>
      </c>
      <c r="F22" s="470">
        <v>7.9999999999999988E-2</v>
      </c>
      <c r="G22" s="471">
        <v>0.39</v>
      </c>
      <c r="H22" s="472">
        <f t="shared" si="0"/>
        <v>3.1199999999999995E-2</v>
      </c>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row>
    <row r="23" spans="1:43" ht="15.75">
      <c r="A23">
        <f t="shared" si="1"/>
        <v>6</v>
      </c>
      <c r="B23" s="573" t="s">
        <v>443</v>
      </c>
      <c r="C23" s="663">
        <v>6.5</v>
      </c>
      <c r="D23" s="769">
        <v>6.5</v>
      </c>
      <c r="E23" s="771">
        <v>6.5</v>
      </c>
      <c r="F23" s="772">
        <v>0.13500000000000001</v>
      </c>
      <c r="G23" s="775">
        <v>0.38999999999999996</v>
      </c>
      <c r="H23" s="774">
        <f t="shared" si="0"/>
        <v>5.2649999999999995E-2</v>
      </c>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row>
    <row r="24" spans="1:43" ht="15.75">
      <c r="A24">
        <f t="shared" si="1"/>
        <v>7</v>
      </c>
      <c r="B24" s="573" t="s">
        <v>445</v>
      </c>
      <c r="C24" s="663">
        <v>2.5</v>
      </c>
      <c r="D24" s="769">
        <v>3</v>
      </c>
      <c r="E24" s="771">
        <v>3.5</v>
      </c>
      <c r="F24" s="772">
        <v>8.5000000000000006E-2</v>
      </c>
      <c r="G24" s="773">
        <v>0.34</v>
      </c>
      <c r="H24" s="774">
        <f t="shared" si="0"/>
        <v>2.8900000000000006E-2</v>
      </c>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row>
    <row r="25" spans="1:43" ht="15.75">
      <c r="A25">
        <f t="shared" si="1"/>
        <v>8</v>
      </c>
      <c r="B25" s="573" t="s">
        <v>502</v>
      </c>
      <c r="C25" s="663">
        <v>5.5</v>
      </c>
      <c r="D25" s="769">
        <v>8.5</v>
      </c>
      <c r="E25" s="771">
        <v>2</v>
      </c>
      <c r="F25" s="772">
        <v>0.18999999999999997</v>
      </c>
      <c r="G25" s="775">
        <v>0.12</v>
      </c>
      <c r="H25" s="774">
        <f t="shared" si="0"/>
        <v>2.2799999999999997E-2</v>
      </c>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row>
    <row r="26" spans="1:43" ht="15.75">
      <c r="A26">
        <f t="shared" si="1"/>
        <v>9</v>
      </c>
      <c r="B26" s="573" t="s">
        <v>501</v>
      </c>
      <c r="C26" s="663">
        <v>6</v>
      </c>
      <c r="D26" s="769">
        <v>7</v>
      </c>
      <c r="E26" s="771">
        <v>4.5</v>
      </c>
      <c r="F26" s="772">
        <v>0.105</v>
      </c>
      <c r="G26" s="775">
        <v>0.36</v>
      </c>
      <c r="H26" s="774">
        <f t="shared" si="0"/>
        <v>3.78E-2</v>
      </c>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row>
    <row r="27" spans="1:43" ht="15.75">
      <c r="A27">
        <f t="shared" si="1"/>
        <v>10</v>
      </c>
      <c r="B27" s="573" t="s">
        <v>503</v>
      </c>
      <c r="C27" s="663">
        <v>4.5</v>
      </c>
      <c r="D27" s="769">
        <v>3.5</v>
      </c>
      <c r="E27" s="771">
        <v>2</v>
      </c>
      <c r="F27" s="772">
        <v>8.5000000000000006E-2</v>
      </c>
      <c r="G27" s="775">
        <v>0.3</v>
      </c>
      <c r="H27" s="774">
        <f t="shared" si="0"/>
        <v>2.5500000000000002E-2</v>
      </c>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row>
    <row r="28" spans="1:43" ht="15.75">
      <c r="A28">
        <f t="shared" si="1"/>
        <v>11</v>
      </c>
      <c r="B28" s="573" t="s">
        <v>447</v>
      </c>
      <c r="C28" s="663">
        <v>3</v>
      </c>
      <c r="D28" s="769">
        <v>9</v>
      </c>
      <c r="E28" s="771">
        <v>4.5</v>
      </c>
      <c r="F28" s="772">
        <v>0.11</v>
      </c>
      <c r="G28" s="775">
        <v>0.41</v>
      </c>
      <c r="H28" s="774">
        <f t="shared" si="0"/>
        <v>4.5099999999999994E-2</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row>
    <row r="29" spans="1:43" ht="15.75">
      <c r="A29">
        <f t="shared" si="1"/>
        <v>12</v>
      </c>
      <c r="B29" s="573" t="s">
        <v>448</v>
      </c>
      <c r="C29" s="663">
        <v>5</v>
      </c>
      <c r="D29" s="769">
        <v>7</v>
      </c>
      <c r="E29" s="771">
        <v>4</v>
      </c>
      <c r="F29" s="772">
        <v>9.5000000000000001E-2</v>
      </c>
      <c r="G29" s="775">
        <v>0.42</v>
      </c>
      <c r="H29" s="774">
        <f t="shared" si="0"/>
        <v>3.9899999999999998E-2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row>
    <row r="30" spans="1:43" ht="15.75">
      <c r="A30">
        <f t="shared" si="1"/>
        <v>13</v>
      </c>
      <c r="B30" s="573" t="s">
        <v>450</v>
      </c>
      <c r="C30" s="663">
        <v>-3.5</v>
      </c>
      <c r="D30" s="769">
        <v>2</v>
      </c>
      <c r="E30" s="771">
        <v>0</v>
      </c>
      <c r="F30" s="772">
        <v>0.1</v>
      </c>
      <c r="G30" s="773">
        <v>0.27</v>
      </c>
      <c r="H30" s="774">
        <f t="shared" si="0"/>
        <v>2.7000000000000003E-2</v>
      </c>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row>
    <row r="31" spans="1:43" ht="15.75">
      <c r="A31">
        <f t="shared" si="1"/>
        <v>14</v>
      </c>
      <c r="B31" s="647" t="s">
        <v>605</v>
      </c>
      <c r="C31" s="663">
        <v>6.5</v>
      </c>
      <c r="D31" s="769">
        <v>5.5</v>
      </c>
      <c r="E31" s="771">
        <v>4</v>
      </c>
      <c r="F31" s="772">
        <v>9.9999999999999992E-2</v>
      </c>
      <c r="G31" s="773">
        <v>0.43</v>
      </c>
      <c r="H31" s="774">
        <f t="shared" si="0"/>
        <v>4.2999999999999997E-2</v>
      </c>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row>
    <row r="32" spans="1:43" ht="15.75">
      <c r="A32">
        <f t="shared" si="1"/>
        <v>15</v>
      </c>
      <c r="B32" s="573" t="s">
        <v>558</v>
      </c>
      <c r="C32" s="663">
        <v>9</v>
      </c>
      <c r="D32" s="769">
        <v>2</v>
      </c>
      <c r="E32" s="771">
        <v>-1.5</v>
      </c>
      <c r="F32" s="772">
        <v>0.125</v>
      </c>
      <c r="G32" s="773">
        <v>0.43</v>
      </c>
      <c r="H32" s="774">
        <f t="shared" si="0"/>
        <v>5.3749999999999999E-2</v>
      </c>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row>
    <row r="33" spans="1:43" ht="15.75">
      <c r="A33">
        <f t="shared" si="1"/>
        <v>16</v>
      </c>
      <c r="B33" s="573" t="s">
        <v>543</v>
      </c>
      <c r="C33" s="663">
        <v>1.5</v>
      </c>
      <c r="D33" s="769">
        <v>2</v>
      </c>
      <c r="E33" s="771">
        <v>3.5</v>
      </c>
      <c r="F33" s="772">
        <v>0.09</v>
      </c>
      <c r="G33" s="773">
        <v>0.3</v>
      </c>
      <c r="H33" s="774">
        <f t="shared" si="0"/>
        <v>2.7E-2</v>
      </c>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row>
    <row r="34" spans="1:43" ht="15.75">
      <c r="A34">
        <f t="shared" si="1"/>
        <v>17</v>
      </c>
      <c r="B34" s="573" t="s">
        <v>453</v>
      </c>
      <c r="C34" s="663">
        <v>3.5</v>
      </c>
      <c r="D34" s="769">
        <v>7</v>
      </c>
      <c r="E34" s="771">
        <v>4</v>
      </c>
      <c r="F34" s="772">
        <v>0.09</v>
      </c>
      <c r="G34" s="775">
        <v>0.38</v>
      </c>
      <c r="H34" s="774">
        <f t="shared" si="0"/>
        <v>3.4200000000000001E-2</v>
      </c>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row>
    <row r="35" spans="1:43" ht="15.75">
      <c r="A35">
        <f t="shared" si="1"/>
        <v>18</v>
      </c>
      <c r="B35" s="573" t="s">
        <v>480</v>
      </c>
      <c r="C35" s="663">
        <v>7</v>
      </c>
      <c r="D35" s="769">
        <v>3</v>
      </c>
      <c r="E35" s="771">
        <v>6.5</v>
      </c>
      <c r="F35" s="772">
        <v>0.11</v>
      </c>
      <c r="G35" s="775">
        <v>0.55000000000000004</v>
      </c>
      <c r="H35" s="774">
        <f t="shared" si="0"/>
        <v>6.0500000000000005E-2</v>
      </c>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row>
    <row r="36" spans="1:43" ht="15.75">
      <c r="A36">
        <f t="shared" si="1"/>
        <v>19</v>
      </c>
      <c r="B36" s="573" t="s">
        <v>456</v>
      </c>
      <c r="C36" s="663">
        <v>4.5</v>
      </c>
      <c r="D36" s="769">
        <v>5</v>
      </c>
      <c r="E36" s="771">
        <v>3.5</v>
      </c>
      <c r="F36" s="772">
        <v>9.5000000000000001E-2</v>
      </c>
      <c r="G36" s="775">
        <v>0.37</v>
      </c>
      <c r="H36" s="774">
        <f t="shared" si="0"/>
        <v>3.5150000000000001E-2</v>
      </c>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row>
    <row r="37" spans="1:43" ht="15.75">
      <c r="A37">
        <f t="shared" si="1"/>
        <v>20</v>
      </c>
      <c r="B37" s="573" t="s">
        <v>457</v>
      </c>
      <c r="C37" s="663">
        <v>5.5</v>
      </c>
      <c r="D37" s="769">
        <v>9</v>
      </c>
      <c r="E37" s="771">
        <v>3.5</v>
      </c>
      <c r="F37" s="772">
        <v>0.12</v>
      </c>
      <c r="G37" s="773">
        <v>0.28000000000000003</v>
      </c>
      <c r="H37" s="774">
        <f t="shared" si="0"/>
        <v>3.3600000000000005E-2</v>
      </c>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row>
    <row r="38" spans="1:43" ht="15.75">
      <c r="A38">
        <f t="shared" si="1"/>
        <v>21</v>
      </c>
      <c r="B38" s="573" t="s">
        <v>477</v>
      </c>
      <c r="C38" s="663">
        <v>6.5</v>
      </c>
      <c r="D38" s="769">
        <v>2</v>
      </c>
      <c r="E38" s="771">
        <v>6</v>
      </c>
      <c r="F38" s="772">
        <v>0.1</v>
      </c>
      <c r="G38" s="775">
        <v>0.39</v>
      </c>
      <c r="H38" s="774">
        <f t="shared" si="0"/>
        <v>3.9000000000000007E-2</v>
      </c>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row>
    <row r="39" spans="1:43" ht="15.75">
      <c r="A39">
        <f t="shared" si="1"/>
        <v>22</v>
      </c>
      <c r="B39" s="573" t="s">
        <v>459</v>
      </c>
      <c r="C39" s="663">
        <v>9.5</v>
      </c>
      <c r="D39" s="769">
        <v>7.5</v>
      </c>
      <c r="E39" s="771">
        <v>5</v>
      </c>
      <c r="F39" s="772">
        <v>0.1</v>
      </c>
      <c r="G39" s="775">
        <v>0.37</v>
      </c>
      <c r="H39" s="774">
        <f t="shared" si="0"/>
        <v>3.6999999999999998E-2</v>
      </c>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row>
    <row r="40" spans="1:43" ht="15.75">
      <c r="A40">
        <f t="shared" si="1"/>
        <v>23</v>
      </c>
      <c r="B40" s="573" t="s">
        <v>460</v>
      </c>
      <c r="C40" s="663">
        <v>5.5</v>
      </c>
      <c r="D40" s="769">
        <v>5</v>
      </c>
      <c r="E40" s="771">
        <v>4</v>
      </c>
      <c r="F40" s="772">
        <v>9.9999999999999992E-2</v>
      </c>
      <c r="G40" s="775">
        <v>0.39</v>
      </c>
      <c r="H40" s="774">
        <f t="shared" si="0"/>
        <v>3.9E-2</v>
      </c>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row>
    <row r="41" spans="1:43" ht="15.75">
      <c r="A41">
        <f t="shared" si="1"/>
        <v>24</v>
      </c>
      <c r="B41" s="573" t="s">
        <v>462</v>
      </c>
      <c r="C41" s="663">
        <v>9</v>
      </c>
      <c r="D41" s="769">
        <v>10</v>
      </c>
      <c r="E41" s="771">
        <v>3.5</v>
      </c>
      <c r="F41" s="772">
        <v>9.5000000000000001E-2</v>
      </c>
      <c r="G41" s="775">
        <v>0.44</v>
      </c>
      <c r="H41" s="774">
        <f t="shared" si="0"/>
        <v>4.1800000000000004E-2</v>
      </c>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row>
    <row r="42" spans="1:43" ht="15.75">
      <c r="A42">
        <f t="shared" si="1"/>
        <v>25</v>
      </c>
      <c r="B42" s="573" t="s">
        <v>464</v>
      </c>
      <c r="C42" s="663">
        <v>6</v>
      </c>
      <c r="D42" s="769">
        <v>6</v>
      </c>
      <c r="E42" s="771">
        <v>3.5</v>
      </c>
      <c r="F42" s="772">
        <v>9.5000000000000001E-2</v>
      </c>
      <c r="G42" s="775">
        <v>0.42</v>
      </c>
      <c r="H42" s="774">
        <f t="shared" si="0"/>
        <v>3.9899999999999998E-2</v>
      </c>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row>
    <row r="43" spans="1:43" ht="15.75">
      <c r="A43">
        <f t="shared" si="1"/>
        <v>26</v>
      </c>
      <c r="B43" s="573" t="s">
        <v>513</v>
      </c>
      <c r="C43" s="663" t="s">
        <v>559</v>
      </c>
      <c r="D43" s="769">
        <v>3.5</v>
      </c>
      <c r="E43" s="771" t="s">
        <v>559</v>
      </c>
      <c r="F43" s="772">
        <v>0.13500000000000001</v>
      </c>
      <c r="G43" s="775">
        <v>0.32</v>
      </c>
      <c r="H43" s="774">
        <f t="shared" si="0"/>
        <v>4.3200000000000002E-2</v>
      </c>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row>
    <row r="44" spans="1:43" ht="15.75">
      <c r="A44">
        <f t="shared" si="1"/>
        <v>27</v>
      </c>
      <c r="B44" s="573" t="s">
        <v>466</v>
      </c>
      <c r="C44" s="663">
        <v>4</v>
      </c>
      <c r="D44" s="769">
        <v>5</v>
      </c>
      <c r="E44" s="771">
        <v>5</v>
      </c>
      <c r="F44" s="772">
        <v>9.9999999999999992E-2</v>
      </c>
      <c r="G44" s="775">
        <v>0.43</v>
      </c>
      <c r="H44" s="774">
        <f t="shared" si="0"/>
        <v>4.2999999999999997E-2</v>
      </c>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row>
    <row r="45" spans="1:43" ht="15.75">
      <c r="A45">
        <f t="shared" si="1"/>
        <v>28</v>
      </c>
      <c r="B45" s="573" t="s">
        <v>504</v>
      </c>
      <c r="C45" s="663">
        <v>3.5</v>
      </c>
      <c r="D45" s="769">
        <v>3.5</v>
      </c>
      <c r="E45" s="771">
        <v>4</v>
      </c>
      <c r="F45" s="772">
        <v>0.12</v>
      </c>
      <c r="G45" s="775">
        <v>0.25</v>
      </c>
      <c r="H45" s="774">
        <f t="shared" si="0"/>
        <v>0.03</v>
      </c>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row>
    <row r="46" spans="1:43" ht="15.75">
      <c r="A46">
        <f t="shared" si="1"/>
        <v>29</v>
      </c>
      <c r="B46" s="573" t="s">
        <v>500</v>
      </c>
      <c r="C46" s="663">
        <v>6</v>
      </c>
      <c r="D46" s="769">
        <v>6</v>
      </c>
      <c r="E46" s="771">
        <v>5</v>
      </c>
      <c r="F46" s="772">
        <v>0.10999999999999999</v>
      </c>
      <c r="G46" s="775">
        <v>0.32999999999999996</v>
      </c>
      <c r="H46" s="774">
        <f>F46*G46</f>
        <v>3.6299999999999992E-2</v>
      </c>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row>
    <row r="47" spans="1:43" ht="16.5" thickBot="1">
      <c r="A47">
        <f t="shared" si="1"/>
        <v>30</v>
      </c>
      <c r="B47" s="541" t="s">
        <v>468</v>
      </c>
      <c r="C47" s="699">
        <v>6</v>
      </c>
      <c r="D47" s="700">
        <v>5</v>
      </c>
      <c r="E47" s="701">
        <v>4.5</v>
      </c>
      <c r="F47" s="776">
        <v>0.11</v>
      </c>
      <c r="G47" s="777">
        <v>0.38</v>
      </c>
      <c r="H47" s="778">
        <f>F47*G47</f>
        <v>4.1800000000000004E-2</v>
      </c>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row>
    <row r="48" spans="1:43" ht="15.75">
      <c r="B48" s="279" t="s">
        <v>1</v>
      </c>
      <c r="C48" s="402">
        <f t="shared" ref="C48:H48" si="2">AVERAGE(C19:C47)</f>
        <v>5.0535714285714288</v>
      </c>
      <c r="D48" s="403">
        <f>AVERAGE(D19:D47)</f>
        <v>5.2241379310344831</v>
      </c>
      <c r="E48" s="404">
        <f t="shared" si="2"/>
        <v>3.7321428571428572</v>
      </c>
      <c r="F48" s="473">
        <f t="shared" si="2"/>
        <v>0.10758620689655177</v>
      </c>
      <c r="G48" s="474">
        <f t="shared" si="2"/>
        <v>0.36551724137931035</v>
      </c>
      <c r="H48" s="475">
        <f t="shared" si="2"/>
        <v>3.8546551724137942E-2</v>
      </c>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row>
    <row r="49" spans="1:43" ht="16.5" thickBot="1">
      <c r="B49" s="280" t="s">
        <v>29</v>
      </c>
      <c r="C49" s="281">
        <f t="shared" ref="C49:H49" si="3">MEDIAN(C19:C47)</f>
        <v>5.5</v>
      </c>
      <c r="D49" s="282">
        <f t="shared" si="3"/>
        <v>5</v>
      </c>
      <c r="E49" s="283">
        <f t="shared" si="3"/>
        <v>4</v>
      </c>
      <c r="F49" s="476">
        <f t="shared" si="3"/>
        <v>0.1</v>
      </c>
      <c r="G49" s="477">
        <f t="shared" si="3"/>
        <v>0.38</v>
      </c>
      <c r="H49" s="478">
        <f t="shared" si="3"/>
        <v>3.9000000000000007E-2</v>
      </c>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row>
    <row r="50" spans="1:43" ht="16.5" thickBot="1">
      <c r="B50" s="284" t="s">
        <v>214</v>
      </c>
      <c r="C50" s="285"/>
      <c r="D50" s="286">
        <f>AVERAGE(C49,D49,E49)</f>
        <v>4.833333333333333</v>
      </c>
      <c r="E50" s="287"/>
      <c r="F50" s="479"/>
      <c r="G50" s="480" t="s">
        <v>482</v>
      </c>
      <c r="H50" s="481">
        <f>H49</f>
        <v>3.9000000000000007E-2</v>
      </c>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row>
    <row r="51" spans="1:43" ht="15.75">
      <c r="B51" s="362" t="s">
        <v>567</v>
      </c>
      <c r="C51" s="363"/>
      <c r="D51" s="363"/>
      <c r="E51" s="364"/>
      <c r="F51" s="482"/>
      <c r="G51" s="482"/>
      <c r="H51" s="482"/>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row>
    <row r="52" spans="1:43" ht="15.75">
      <c r="B52" s="37" t="s">
        <v>471</v>
      </c>
      <c r="C52" s="288"/>
      <c r="D52" s="289"/>
      <c r="E52" s="289"/>
      <c r="F52" s="289"/>
      <c r="G52" s="289"/>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row>
    <row r="53" spans="1:43" ht="15.75">
      <c r="B53" s="48" t="s">
        <v>177</v>
      </c>
      <c r="C53" s="47"/>
      <c r="D53" s="47"/>
      <c r="E53" s="47"/>
      <c r="F53" s="450"/>
      <c r="G53" s="450"/>
      <c r="H53" s="450"/>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row>
    <row r="54" spans="1:43" ht="16.5" thickBot="1">
      <c r="B54" s="48" t="s">
        <v>578</v>
      </c>
      <c r="C54" s="5"/>
      <c r="D54" s="5"/>
      <c r="E54" s="5"/>
      <c r="F54" s="236"/>
      <c r="G54" s="236"/>
      <c r="H54" s="236"/>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row>
    <row r="55" spans="1:43" ht="16.5" thickBot="1">
      <c r="B55" s="61"/>
      <c r="C55" s="62" t="s">
        <v>103</v>
      </c>
      <c r="D55" s="63"/>
      <c r="E55" s="63"/>
      <c r="F55" s="451" t="s">
        <v>6</v>
      </c>
      <c r="G55" s="452"/>
      <c r="H55" s="453"/>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row>
    <row r="56" spans="1:43" ht="15.75">
      <c r="B56" s="66"/>
      <c r="C56" s="67" t="s">
        <v>30</v>
      </c>
      <c r="D56" s="68"/>
      <c r="E56" s="68"/>
      <c r="F56" s="454" t="s">
        <v>216</v>
      </c>
      <c r="G56" s="455"/>
      <c r="H56" s="456"/>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row>
    <row r="57" spans="1:43" ht="15.75">
      <c r="B57" s="69" t="s">
        <v>51</v>
      </c>
      <c r="C57" s="56" t="s">
        <v>566</v>
      </c>
      <c r="D57" s="50"/>
      <c r="E57" s="50"/>
      <c r="F57" s="457" t="s">
        <v>7</v>
      </c>
      <c r="G57" s="458" t="s">
        <v>8</v>
      </c>
      <c r="H57" s="459" t="s">
        <v>9</v>
      </c>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row>
    <row r="58" spans="1:43" ht="16.5" thickBot="1">
      <c r="B58" s="141"/>
      <c r="C58" s="277" t="s">
        <v>3</v>
      </c>
      <c r="D58" s="55" t="s">
        <v>4</v>
      </c>
      <c r="E58" s="278" t="s">
        <v>5</v>
      </c>
      <c r="F58" s="460" t="s">
        <v>10</v>
      </c>
      <c r="G58" s="461" t="s">
        <v>11</v>
      </c>
      <c r="H58" s="462" t="s">
        <v>12</v>
      </c>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row>
    <row r="59" spans="1:43" ht="15.75">
      <c r="A59">
        <v>1</v>
      </c>
      <c r="B59" s="267" t="s">
        <v>435</v>
      </c>
      <c r="C59" s="447">
        <v>6</v>
      </c>
      <c r="D59" s="446">
        <v>6.5</v>
      </c>
      <c r="E59" s="448">
        <v>4</v>
      </c>
      <c r="F59" s="466">
        <v>0.13</v>
      </c>
      <c r="G59" s="467">
        <v>0.37</v>
      </c>
      <c r="H59" s="468">
        <f t="shared" ref="H59" si="4">F59*G59</f>
        <v>4.8100000000000004E-2</v>
      </c>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row>
    <row r="60" spans="1:43" ht="15.75">
      <c r="A60">
        <f t="shared" ref="A60:A76" si="5">A59+1</f>
        <v>2</v>
      </c>
      <c r="B60" s="573" t="s">
        <v>436</v>
      </c>
      <c r="C60" s="663">
        <v>6</v>
      </c>
      <c r="D60" s="769">
        <v>4.5</v>
      </c>
      <c r="E60" s="771">
        <v>3.5</v>
      </c>
      <c r="F60" s="772">
        <v>0.1</v>
      </c>
      <c r="G60" s="773">
        <v>0.4</v>
      </c>
      <c r="H60" s="774">
        <f>F60*G60</f>
        <v>4.0000000000000008E-2</v>
      </c>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row>
    <row r="61" spans="1:43" ht="15.75">
      <c r="A61">
        <f t="shared" si="5"/>
        <v>3</v>
      </c>
      <c r="B61" s="646" t="s">
        <v>440</v>
      </c>
      <c r="C61" s="663">
        <v>2.5</v>
      </c>
      <c r="D61" s="769">
        <v>4</v>
      </c>
      <c r="E61" s="771">
        <v>2.5</v>
      </c>
      <c r="F61" s="470">
        <v>7.9999999999999988E-2</v>
      </c>
      <c r="G61" s="471">
        <v>0.39</v>
      </c>
      <c r="H61" s="472">
        <f t="shared" ref="H61" si="6">F61*G61</f>
        <v>3.1199999999999995E-2</v>
      </c>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row>
    <row r="62" spans="1:43" ht="15.75">
      <c r="A62">
        <f t="shared" si="5"/>
        <v>4</v>
      </c>
      <c r="B62" s="573" t="s">
        <v>562</v>
      </c>
      <c r="C62" s="663">
        <v>6</v>
      </c>
      <c r="D62" s="769">
        <v>3.5</v>
      </c>
      <c r="E62" s="771">
        <v>2</v>
      </c>
      <c r="F62" s="772">
        <v>0.16500000000000001</v>
      </c>
      <c r="G62" s="775">
        <v>0.25</v>
      </c>
      <c r="H62" s="774">
        <f>F62*G62</f>
        <v>4.1250000000000002E-2</v>
      </c>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row>
    <row r="63" spans="1:43" ht="15.75">
      <c r="A63">
        <f t="shared" si="5"/>
        <v>5</v>
      </c>
      <c r="B63" s="573" t="s">
        <v>591</v>
      </c>
      <c r="C63" s="663">
        <v>8.5</v>
      </c>
      <c r="D63" s="579">
        <v>6</v>
      </c>
      <c r="E63" s="664">
        <v>6.5</v>
      </c>
      <c r="F63" s="576">
        <v>0.13</v>
      </c>
      <c r="G63" s="668">
        <v>0.6</v>
      </c>
      <c r="H63" s="669">
        <f>F63*G63</f>
        <v>7.8E-2</v>
      </c>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row>
    <row r="64" spans="1:43" ht="15.75">
      <c r="A64">
        <f t="shared" si="5"/>
        <v>6</v>
      </c>
      <c r="B64" s="573" t="s">
        <v>443</v>
      </c>
      <c r="C64" s="663">
        <v>6.5</v>
      </c>
      <c r="D64" s="769">
        <v>6.5</v>
      </c>
      <c r="E64" s="771">
        <v>6.5</v>
      </c>
      <c r="F64" s="772">
        <v>0.13500000000000001</v>
      </c>
      <c r="G64" s="775">
        <v>0.38999999999999996</v>
      </c>
      <c r="H64" s="774">
        <f t="shared" ref="H64:H66" si="7">F64*G64</f>
        <v>5.2649999999999995E-2</v>
      </c>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row>
    <row r="65" spans="1:43" ht="15.75">
      <c r="A65">
        <f t="shared" si="5"/>
        <v>7</v>
      </c>
      <c r="B65" s="573" t="s">
        <v>445</v>
      </c>
      <c r="C65" s="663">
        <v>2.5</v>
      </c>
      <c r="D65" s="769">
        <v>3</v>
      </c>
      <c r="E65" s="771">
        <v>3.5</v>
      </c>
      <c r="F65" s="772">
        <v>8.5000000000000006E-2</v>
      </c>
      <c r="G65" s="773">
        <v>0.34</v>
      </c>
      <c r="H65" s="774">
        <f t="shared" si="7"/>
        <v>2.8900000000000006E-2</v>
      </c>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row>
    <row r="66" spans="1:43" ht="15.75">
      <c r="A66">
        <f t="shared" si="5"/>
        <v>8</v>
      </c>
      <c r="B66" s="573" t="s">
        <v>501</v>
      </c>
      <c r="C66" s="663">
        <v>6</v>
      </c>
      <c r="D66" s="769">
        <v>7</v>
      </c>
      <c r="E66" s="771">
        <v>4.5</v>
      </c>
      <c r="F66" s="772">
        <v>0.105</v>
      </c>
      <c r="G66" s="775">
        <v>0.36</v>
      </c>
      <c r="H66" s="774">
        <f t="shared" si="7"/>
        <v>3.78E-2</v>
      </c>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row>
    <row r="67" spans="1:43" ht="15.75">
      <c r="A67">
        <f t="shared" si="5"/>
        <v>9</v>
      </c>
      <c r="B67" s="647" t="s">
        <v>605</v>
      </c>
      <c r="C67" s="447">
        <v>6.5</v>
      </c>
      <c r="D67" s="446">
        <v>5.5</v>
      </c>
      <c r="E67" s="448">
        <v>4</v>
      </c>
      <c r="F67" s="466">
        <v>9.9999999999999992E-2</v>
      </c>
      <c r="G67" s="467">
        <v>0.43</v>
      </c>
      <c r="H67" s="468">
        <f>F67*G67</f>
        <v>4.2999999999999997E-2</v>
      </c>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row>
    <row r="68" spans="1:43" ht="15.75">
      <c r="A68">
        <f t="shared" si="5"/>
        <v>10</v>
      </c>
      <c r="B68" s="573" t="s">
        <v>480</v>
      </c>
      <c r="C68" s="663">
        <v>7</v>
      </c>
      <c r="D68" s="769">
        <v>3</v>
      </c>
      <c r="E68" s="771">
        <v>6.5</v>
      </c>
      <c r="F68" s="772">
        <v>0.11</v>
      </c>
      <c r="G68" s="775">
        <v>0.55000000000000004</v>
      </c>
      <c r="H68" s="774">
        <f t="shared" ref="H68:H70" si="8">F68*G68</f>
        <v>6.0500000000000005E-2</v>
      </c>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row>
    <row r="69" spans="1:43" ht="15.75">
      <c r="A69">
        <f t="shared" si="5"/>
        <v>11</v>
      </c>
      <c r="B69" s="573" t="s">
        <v>456</v>
      </c>
      <c r="C69" s="663">
        <v>4.5</v>
      </c>
      <c r="D69" s="769">
        <v>5</v>
      </c>
      <c r="E69" s="771">
        <v>3.5</v>
      </c>
      <c r="F69" s="772">
        <v>9.5000000000000001E-2</v>
      </c>
      <c r="G69" s="775">
        <v>0.37</v>
      </c>
      <c r="H69" s="774">
        <f t="shared" si="8"/>
        <v>3.5150000000000001E-2</v>
      </c>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row>
    <row r="70" spans="1:43" ht="15.75">
      <c r="A70">
        <f t="shared" si="5"/>
        <v>12</v>
      </c>
      <c r="B70" s="573" t="s">
        <v>459</v>
      </c>
      <c r="C70" s="663">
        <v>9.5</v>
      </c>
      <c r="D70" s="769">
        <v>7.5</v>
      </c>
      <c r="E70" s="771">
        <v>5</v>
      </c>
      <c r="F70" s="772">
        <v>0.1</v>
      </c>
      <c r="G70" s="775">
        <v>0.37</v>
      </c>
      <c r="H70" s="774">
        <f t="shared" si="8"/>
        <v>3.6999999999999998E-2</v>
      </c>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row>
    <row r="71" spans="1:43" ht="15.75">
      <c r="A71">
        <f t="shared" si="5"/>
        <v>13</v>
      </c>
      <c r="B71" s="573" t="s">
        <v>572</v>
      </c>
      <c r="C71" s="447">
        <v>2.5</v>
      </c>
      <c r="D71" s="446">
        <v>5</v>
      </c>
      <c r="E71" s="448">
        <v>3.5</v>
      </c>
      <c r="F71" s="466">
        <v>0.11</v>
      </c>
      <c r="G71" s="469">
        <v>0.4</v>
      </c>
      <c r="H71" s="468">
        <f t="shared" ref="H71:H76" si="9">F71*G71</f>
        <v>4.4000000000000004E-2</v>
      </c>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row>
    <row r="72" spans="1:43" ht="15.75">
      <c r="A72">
        <f t="shared" si="5"/>
        <v>14</v>
      </c>
      <c r="B72" s="267" t="s">
        <v>466</v>
      </c>
      <c r="C72" s="447">
        <v>4</v>
      </c>
      <c r="D72" s="446">
        <v>5</v>
      </c>
      <c r="E72" s="448">
        <v>5</v>
      </c>
      <c r="F72" s="466">
        <v>9.9999999999999992E-2</v>
      </c>
      <c r="G72" s="469">
        <v>0.43</v>
      </c>
      <c r="H72" s="468">
        <f t="shared" si="9"/>
        <v>4.2999999999999997E-2</v>
      </c>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row>
    <row r="73" spans="1:43" ht="15.75">
      <c r="A73">
        <f t="shared" si="5"/>
        <v>15</v>
      </c>
      <c r="B73" s="573" t="s">
        <v>571</v>
      </c>
      <c r="C73" s="574">
        <v>8</v>
      </c>
      <c r="D73" s="579">
        <v>8.5</v>
      </c>
      <c r="E73" s="575">
        <v>3</v>
      </c>
      <c r="F73" s="576">
        <v>0.13</v>
      </c>
      <c r="G73" s="577">
        <v>0.39</v>
      </c>
      <c r="H73" s="578">
        <f t="shared" si="9"/>
        <v>5.0700000000000002E-2</v>
      </c>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row>
    <row r="74" spans="1:43" ht="15.75">
      <c r="A74">
        <f t="shared" si="5"/>
        <v>16</v>
      </c>
      <c r="B74" s="573" t="s">
        <v>570</v>
      </c>
      <c r="C74" s="447">
        <v>6.5</v>
      </c>
      <c r="D74" s="446">
        <v>4.5</v>
      </c>
      <c r="E74" s="448">
        <v>6</v>
      </c>
      <c r="F74" s="466">
        <v>0.12</v>
      </c>
      <c r="G74" s="469">
        <v>0.41</v>
      </c>
      <c r="H74" s="468">
        <f t="shared" si="9"/>
        <v>4.9199999999999994E-2</v>
      </c>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row>
    <row r="75" spans="1:43" ht="15.75">
      <c r="A75">
        <f t="shared" si="5"/>
        <v>17</v>
      </c>
      <c r="B75" s="573" t="s">
        <v>500</v>
      </c>
      <c r="C75" s="663">
        <v>6</v>
      </c>
      <c r="D75" s="769">
        <v>6</v>
      </c>
      <c r="E75" s="771">
        <v>5</v>
      </c>
      <c r="F75" s="772">
        <v>0.10999999999999999</v>
      </c>
      <c r="G75" s="775">
        <v>0.32999999999999996</v>
      </c>
      <c r="H75" s="774">
        <f t="shared" si="9"/>
        <v>3.6299999999999992E-2</v>
      </c>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row>
    <row r="76" spans="1:43" ht="16.5" thickBot="1">
      <c r="A76">
        <f t="shared" si="5"/>
        <v>18</v>
      </c>
      <c r="B76" s="541" t="s">
        <v>468</v>
      </c>
      <c r="C76" s="699">
        <v>6</v>
      </c>
      <c r="D76" s="700">
        <v>5</v>
      </c>
      <c r="E76" s="701">
        <v>4.5</v>
      </c>
      <c r="F76" s="776">
        <v>0.11</v>
      </c>
      <c r="G76" s="777">
        <v>0.38</v>
      </c>
      <c r="H76" s="778">
        <f t="shared" si="9"/>
        <v>4.1800000000000004E-2</v>
      </c>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row>
    <row r="77" spans="1:43" ht="15.75">
      <c r="B77" s="279" t="s">
        <v>1</v>
      </c>
      <c r="C77" s="402">
        <f t="shared" ref="C77:H77" si="10">AVERAGE(C59:C76)</f>
        <v>5.8055555555555554</v>
      </c>
      <c r="D77" s="403">
        <f t="shared" si="10"/>
        <v>5.333333333333333</v>
      </c>
      <c r="E77" s="404">
        <f t="shared" si="10"/>
        <v>4.3888888888888893</v>
      </c>
      <c r="F77" s="473">
        <f t="shared" si="10"/>
        <v>0.11194444444444446</v>
      </c>
      <c r="G77" s="474">
        <f t="shared" si="10"/>
        <v>0.39777777777777779</v>
      </c>
      <c r="H77" s="475">
        <f t="shared" si="10"/>
        <v>4.4363888888888897E-2</v>
      </c>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row>
    <row r="78" spans="1:43" ht="16.5" thickBot="1">
      <c r="B78" s="280" t="s">
        <v>29</v>
      </c>
      <c r="C78" s="281">
        <f t="shared" ref="C78:H78" si="11">MEDIAN(C59:C76)</f>
        <v>6</v>
      </c>
      <c r="D78" s="282">
        <f t="shared" si="11"/>
        <v>5</v>
      </c>
      <c r="E78" s="283">
        <f t="shared" si="11"/>
        <v>4.25</v>
      </c>
      <c r="F78" s="476">
        <f t="shared" si="11"/>
        <v>0.10999999999999999</v>
      </c>
      <c r="G78" s="477">
        <f t="shared" si="11"/>
        <v>0.39</v>
      </c>
      <c r="H78" s="478">
        <f t="shared" si="11"/>
        <v>4.24E-2</v>
      </c>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row>
    <row r="79" spans="1:43" ht="16.5" thickBot="1">
      <c r="B79" s="284" t="s">
        <v>214</v>
      </c>
      <c r="C79" s="285"/>
      <c r="D79" s="286">
        <f>AVERAGE(C78,D78,E78)</f>
        <v>5.083333333333333</v>
      </c>
      <c r="E79" s="287"/>
      <c r="F79" s="479"/>
      <c r="G79" s="480" t="s">
        <v>482</v>
      </c>
      <c r="H79" s="481">
        <f>H78</f>
        <v>4.24E-2</v>
      </c>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row>
    <row r="80" spans="1:43" ht="15.75">
      <c r="B80" s="362" t="s">
        <v>567</v>
      </c>
      <c r="C80" s="363"/>
      <c r="D80" s="363"/>
      <c r="E80" s="364"/>
      <c r="F80" s="482"/>
      <c r="G80" s="482"/>
      <c r="H80" s="482"/>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row>
    <row r="81" spans="2:43" ht="15.75">
      <c r="B81" s="37" t="s">
        <v>471</v>
      </c>
      <c r="C81" s="288"/>
      <c r="D81" s="289"/>
      <c r="E81" s="289"/>
      <c r="F81" s="289"/>
      <c r="G81" s="289"/>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row>
    <row r="82" spans="2:43">
      <c r="B82" s="44"/>
      <c r="C82" s="44"/>
      <c r="D82" s="44"/>
      <c r="E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row>
    <row r="83" spans="2:43" ht="15.75">
      <c r="B83" s="48" t="s">
        <v>178</v>
      </c>
      <c r="C83" s="5"/>
      <c r="D83" s="5"/>
      <c r="E83" s="5"/>
      <c r="F83" s="236"/>
      <c r="G83" s="236"/>
      <c r="H83" s="236"/>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row>
    <row r="84" spans="2:43" ht="16.5" thickBot="1">
      <c r="B84" s="48" t="s">
        <v>604</v>
      </c>
      <c r="C84" s="5"/>
      <c r="D84" s="5"/>
      <c r="E84" s="5"/>
      <c r="F84" s="236"/>
      <c r="G84" s="236"/>
      <c r="H84" s="236"/>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row>
    <row r="85" spans="2:43" ht="16.5" thickBot="1">
      <c r="B85" s="61"/>
      <c r="C85" s="62" t="s">
        <v>103</v>
      </c>
      <c r="D85" s="63"/>
      <c r="E85" s="63"/>
      <c r="F85" s="451" t="s">
        <v>6</v>
      </c>
      <c r="G85" s="452"/>
      <c r="H85" s="453"/>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row>
    <row r="86" spans="2:43" ht="15.75">
      <c r="B86" s="66"/>
      <c r="C86" s="67" t="s">
        <v>30</v>
      </c>
      <c r="D86" s="68"/>
      <c r="E86" s="68"/>
      <c r="F86" s="454" t="s">
        <v>216</v>
      </c>
      <c r="G86" s="455"/>
      <c r="H86" s="456"/>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row>
    <row r="87" spans="2:43" ht="15.75">
      <c r="B87" s="69" t="s">
        <v>51</v>
      </c>
      <c r="C87" s="56" t="s">
        <v>607</v>
      </c>
      <c r="D87" s="50"/>
      <c r="E87" s="50"/>
      <c r="F87" s="457" t="s">
        <v>7</v>
      </c>
      <c r="G87" s="665" t="s">
        <v>8</v>
      </c>
      <c r="H87" s="459" t="s">
        <v>9</v>
      </c>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row>
    <row r="88" spans="2:43" ht="16.5" thickBot="1">
      <c r="B88" s="141"/>
      <c r="C88" s="666" t="s">
        <v>3</v>
      </c>
      <c r="D88" s="667" t="s">
        <v>4</v>
      </c>
      <c r="E88" s="278" t="s">
        <v>5</v>
      </c>
      <c r="F88" s="460" t="s">
        <v>10</v>
      </c>
      <c r="G88" s="461" t="s">
        <v>11</v>
      </c>
      <c r="H88" s="462" t="s">
        <v>12</v>
      </c>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row>
    <row r="89" spans="2:43" ht="15.75">
      <c r="B89" s="266" t="s">
        <v>588</v>
      </c>
      <c r="C89" s="334">
        <v>6.5</v>
      </c>
      <c r="D89" s="335">
        <v>6.5</v>
      </c>
      <c r="E89" s="336">
        <v>3.5</v>
      </c>
      <c r="F89" s="463">
        <v>0.115</v>
      </c>
      <c r="G89" s="464">
        <v>0.49</v>
      </c>
      <c r="H89" s="465">
        <f t="shared" ref="H89:H96" si="12">F89*G89</f>
        <v>5.6350000000000004E-2</v>
      </c>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row>
    <row r="90" spans="2:43" ht="15.75">
      <c r="B90" s="573" t="s">
        <v>591</v>
      </c>
      <c r="C90" s="663">
        <v>8</v>
      </c>
      <c r="D90" s="579">
        <v>5.5</v>
      </c>
      <c r="E90" s="664">
        <v>5.5</v>
      </c>
      <c r="F90" s="576">
        <v>0.13</v>
      </c>
      <c r="G90" s="668">
        <v>0.63</v>
      </c>
      <c r="H90" s="669">
        <f t="shared" si="12"/>
        <v>8.1900000000000001E-2</v>
      </c>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row>
    <row r="91" spans="2:43" ht="15.75">
      <c r="B91" s="573" t="s">
        <v>593</v>
      </c>
      <c r="C91" s="663">
        <v>3</v>
      </c>
      <c r="D91" s="579">
        <v>3.5</v>
      </c>
      <c r="E91" s="664">
        <v>6.5</v>
      </c>
      <c r="F91" s="576">
        <v>0.12</v>
      </c>
      <c r="G91" s="668">
        <v>0.49</v>
      </c>
      <c r="H91" s="669">
        <f t="shared" si="12"/>
        <v>5.8799999999999998E-2</v>
      </c>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row>
    <row r="92" spans="2:43" ht="15.75">
      <c r="B92" s="573" t="s">
        <v>595</v>
      </c>
      <c r="C92" s="663">
        <v>5.5</v>
      </c>
      <c r="D92" s="579">
        <v>3</v>
      </c>
      <c r="E92" s="664">
        <v>-1.5</v>
      </c>
      <c r="F92" s="576">
        <v>0.11</v>
      </c>
      <c r="G92" s="577">
        <v>0.33</v>
      </c>
      <c r="H92" s="669">
        <f t="shared" si="12"/>
        <v>3.6299999999999999E-2</v>
      </c>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row>
    <row r="93" spans="2:43" ht="15.75">
      <c r="B93" s="646" t="s">
        <v>597</v>
      </c>
      <c r="C93" s="663">
        <v>7</v>
      </c>
      <c r="D93" s="579">
        <v>1</v>
      </c>
      <c r="E93" s="664">
        <v>2</v>
      </c>
      <c r="F93" s="470">
        <v>0.1</v>
      </c>
      <c r="G93" s="471">
        <v>0.36</v>
      </c>
      <c r="H93" s="472">
        <f t="shared" si="12"/>
        <v>3.5999999999999997E-2</v>
      </c>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row>
    <row r="94" spans="2:43" ht="15.75">
      <c r="B94" s="573" t="s">
        <v>599</v>
      </c>
      <c r="C94" s="663">
        <v>3.5</v>
      </c>
      <c r="D94" s="579">
        <v>4</v>
      </c>
      <c r="E94" s="664">
        <v>9</v>
      </c>
      <c r="F94" s="576">
        <v>7.0000000000000007E-2</v>
      </c>
      <c r="G94" s="577">
        <v>0.25</v>
      </c>
      <c r="H94" s="669">
        <f t="shared" si="12"/>
        <v>1.7500000000000002E-2</v>
      </c>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row>
    <row r="95" spans="2:43" ht="15.75">
      <c r="B95" s="573" t="s">
        <v>600</v>
      </c>
      <c r="C95" s="663">
        <v>7.5</v>
      </c>
      <c r="D95" s="579">
        <v>7.5</v>
      </c>
      <c r="E95" s="664">
        <v>9.5</v>
      </c>
      <c r="F95" s="576">
        <v>8.5000000000000006E-2</v>
      </c>
      <c r="G95" s="577">
        <v>0.48</v>
      </c>
      <c r="H95" s="669">
        <f t="shared" si="12"/>
        <v>4.0800000000000003E-2</v>
      </c>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row>
    <row r="96" spans="2:43" ht="16.5" thickBot="1">
      <c r="B96" s="573" t="s">
        <v>602</v>
      </c>
      <c r="C96" s="729">
        <v>8</v>
      </c>
      <c r="D96" s="730">
        <v>5</v>
      </c>
      <c r="E96" s="731">
        <v>4.5</v>
      </c>
      <c r="F96" s="576">
        <v>9.5000000000000001E-2</v>
      </c>
      <c r="G96" s="668">
        <v>0.46</v>
      </c>
      <c r="H96" s="669">
        <f t="shared" si="12"/>
        <v>4.3700000000000003E-2</v>
      </c>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row>
    <row r="97" spans="2:43" ht="15.75">
      <c r="B97" s="279" t="s">
        <v>1</v>
      </c>
      <c r="C97" s="732">
        <f t="shared" ref="C97:H97" si="13">AVERAGE(C89:C96)</f>
        <v>6.125</v>
      </c>
      <c r="D97" s="733">
        <f t="shared" si="13"/>
        <v>4.5</v>
      </c>
      <c r="E97" s="734">
        <f t="shared" si="13"/>
        <v>4.875</v>
      </c>
      <c r="F97" s="473">
        <f t="shared" si="13"/>
        <v>0.10312499999999999</v>
      </c>
      <c r="G97" s="474">
        <f t="shared" si="13"/>
        <v>0.43625000000000003</v>
      </c>
      <c r="H97" s="475">
        <f t="shared" si="13"/>
        <v>4.6418750000000002E-2</v>
      </c>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row>
    <row r="98" spans="2:43" ht="16.5" thickBot="1">
      <c r="B98" s="670" t="s">
        <v>29</v>
      </c>
      <c r="C98" s="671">
        <f t="shared" ref="C98:H98" si="14">MEDIAN(C89:C96)</f>
        <v>6.75</v>
      </c>
      <c r="D98" s="672">
        <f t="shared" si="14"/>
        <v>4.5</v>
      </c>
      <c r="E98" s="735">
        <f t="shared" si="14"/>
        <v>5</v>
      </c>
      <c r="F98" s="673">
        <f t="shared" si="14"/>
        <v>0.10500000000000001</v>
      </c>
      <c r="G98" s="674">
        <f t="shared" si="14"/>
        <v>0.47</v>
      </c>
      <c r="H98" s="675">
        <f t="shared" si="14"/>
        <v>4.2250000000000003E-2</v>
      </c>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row>
    <row r="99" spans="2:43" ht="16.5" thickBot="1">
      <c r="B99" s="284" t="s">
        <v>214</v>
      </c>
      <c r="C99" s="285"/>
      <c r="D99" s="286">
        <f>AVERAGE(C98,D98,E98)</f>
        <v>5.416666666666667</v>
      </c>
      <c r="E99" s="287"/>
      <c r="F99" s="479"/>
      <c r="G99" s="480" t="s">
        <v>482</v>
      </c>
      <c r="H99" s="481">
        <f>H98</f>
        <v>4.2250000000000003E-2</v>
      </c>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row>
    <row r="100" spans="2:43" ht="15.75">
      <c r="B100" s="362" t="s">
        <v>608</v>
      </c>
      <c r="C100" s="363"/>
      <c r="D100" s="363"/>
      <c r="E100" s="364"/>
      <c r="F100" s="482"/>
      <c r="G100" s="482"/>
      <c r="H100" s="482"/>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row>
    <row r="101" spans="2:43" ht="15.75">
      <c r="B101" s="37" t="s">
        <v>471</v>
      </c>
      <c r="C101" s="288"/>
      <c r="D101" s="289"/>
      <c r="E101" s="289"/>
      <c r="F101" s="289"/>
      <c r="G101" s="289"/>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row>
    <row r="102" spans="2:43">
      <c r="B102" s="44"/>
      <c r="C102" s="44"/>
      <c r="D102" s="44"/>
      <c r="E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row>
    <row r="103" spans="2:43">
      <c r="B103" s="44"/>
      <c r="C103" s="44"/>
      <c r="D103" s="44"/>
      <c r="E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row>
    <row r="104" spans="2:43">
      <c r="B104" s="44"/>
      <c r="C104" s="44"/>
      <c r="D104" s="44"/>
      <c r="E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row>
    <row r="105" spans="2:43">
      <c r="B105" s="44"/>
      <c r="C105" s="44"/>
      <c r="D105" s="44"/>
      <c r="E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row>
    <row r="106" spans="2:43">
      <c r="B106" s="44"/>
      <c r="C106" s="44"/>
      <c r="D106" s="44"/>
      <c r="E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row>
    <row r="107" spans="2:43">
      <c r="B107" s="44"/>
      <c r="C107" s="44"/>
      <c r="D107" s="44"/>
      <c r="E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row>
    <row r="108" spans="2:43">
      <c r="B108" s="44"/>
      <c r="C108" s="44"/>
      <c r="D108" s="44"/>
      <c r="E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row>
    <row r="109" spans="2:43">
      <c r="B109" s="44"/>
      <c r="C109" s="44"/>
      <c r="D109" s="44"/>
      <c r="E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row>
    <row r="110" spans="2:43">
      <c r="B110" s="44"/>
      <c r="C110" s="44"/>
      <c r="D110" s="44"/>
      <c r="E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row>
    <row r="111" spans="2:43">
      <c r="B111" s="44"/>
      <c r="C111" s="44"/>
      <c r="D111" s="44"/>
      <c r="E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row>
    <row r="112" spans="2:43">
      <c r="B112" s="44"/>
      <c r="C112" s="44"/>
      <c r="D112" s="44"/>
      <c r="E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row>
    <row r="113" spans="2:43">
      <c r="B113" s="44"/>
      <c r="C113" s="44"/>
      <c r="D113" s="44"/>
      <c r="E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row>
    <row r="114" spans="2:43">
      <c r="B114" s="44"/>
      <c r="C114" s="44"/>
      <c r="D114" s="44"/>
      <c r="E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row>
    <row r="115" spans="2:43">
      <c r="B115" s="44"/>
      <c r="C115" s="44"/>
      <c r="D115" s="44"/>
      <c r="E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row>
    <row r="116" spans="2:43">
      <c r="B116" s="44"/>
      <c r="C116" s="44"/>
      <c r="D116" s="44"/>
      <c r="E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row>
    <row r="117" spans="2:43">
      <c r="B117" s="44"/>
      <c r="C117" s="44"/>
      <c r="D117" s="44"/>
      <c r="E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row>
    <row r="118" spans="2:43">
      <c r="B118" s="44"/>
      <c r="C118" s="44"/>
      <c r="D118" s="44"/>
      <c r="E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row>
    <row r="119" spans="2:43">
      <c r="B119" s="44"/>
      <c r="C119" s="44"/>
      <c r="D119" s="44"/>
      <c r="E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row>
    <row r="120" spans="2:43">
      <c r="B120" s="44"/>
      <c r="C120" s="44"/>
      <c r="D120" s="44"/>
      <c r="E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row>
    <row r="121" spans="2:43">
      <c r="B121" s="44"/>
      <c r="C121" s="44"/>
      <c r="D121" s="44"/>
      <c r="E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row>
    <row r="122" spans="2:43">
      <c r="B122" s="44"/>
      <c r="C122" s="44"/>
      <c r="D122" s="44"/>
      <c r="E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row>
    <row r="123" spans="2:43">
      <c r="B123" s="44"/>
      <c r="C123" s="44"/>
      <c r="D123" s="44"/>
      <c r="E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row>
    <row r="124" spans="2:43">
      <c r="B124" s="44"/>
      <c r="C124" s="44"/>
      <c r="D124" s="44"/>
      <c r="E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row>
    <row r="125" spans="2:43">
      <c r="B125" s="44"/>
      <c r="C125" s="44"/>
      <c r="D125" s="44"/>
      <c r="E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row>
    <row r="126" spans="2:43">
      <c r="B126" s="44"/>
      <c r="C126" s="44"/>
      <c r="D126" s="44"/>
      <c r="E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row>
    <row r="127" spans="2:43">
      <c r="B127" s="44"/>
      <c r="C127" s="44"/>
      <c r="D127" s="44"/>
      <c r="E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row>
    <row r="128" spans="2:43">
      <c r="B128" s="44"/>
      <c r="C128" s="44"/>
      <c r="D128" s="44"/>
      <c r="E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row>
    <row r="129" spans="2:43">
      <c r="B129" s="44"/>
      <c r="C129" s="44"/>
      <c r="D129" s="44"/>
      <c r="E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row>
    <row r="130" spans="2:43">
      <c r="B130" s="44"/>
      <c r="C130" s="44"/>
      <c r="D130" s="44"/>
      <c r="E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row>
    <row r="131" spans="2:43">
      <c r="B131" s="44"/>
      <c r="C131" s="44"/>
      <c r="D131" s="44"/>
      <c r="E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row>
    <row r="132" spans="2:43">
      <c r="B132" s="44"/>
      <c r="C132" s="44"/>
      <c r="D132" s="44"/>
      <c r="E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row>
    <row r="133" spans="2:43">
      <c r="B133" s="44"/>
      <c r="C133" s="44"/>
      <c r="D133" s="44"/>
      <c r="E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row>
    <row r="134" spans="2:43">
      <c r="B134" s="44"/>
      <c r="C134" s="44"/>
      <c r="D134" s="44"/>
      <c r="E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row>
    <row r="135" spans="2:43">
      <c r="B135" s="44"/>
      <c r="C135" s="44"/>
      <c r="D135" s="44"/>
      <c r="E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row>
    <row r="136" spans="2:43">
      <c r="B136" s="44"/>
      <c r="C136" s="44"/>
      <c r="D136" s="44"/>
      <c r="E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row>
    <row r="137" spans="2:43">
      <c r="B137" s="44"/>
      <c r="C137" s="44"/>
      <c r="D137" s="44"/>
      <c r="E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row>
    <row r="138" spans="2:43">
      <c r="B138" s="44"/>
      <c r="C138" s="44"/>
      <c r="D138" s="44"/>
      <c r="E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row>
    <row r="139" spans="2:43">
      <c r="B139" s="44"/>
      <c r="C139" s="44"/>
      <c r="D139" s="44"/>
      <c r="E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row>
    <row r="140" spans="2:43">
      <c r="B140" s="44"/>
      <c r="C140" s="44"/>
      <c r="D140" s="44"/>
      <c r="E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row>
    <row r="141" spans="2:43">
      <c r="B141" s="44"/>
      <c r="C141" s="44"/>
      <c r="D141" s="44"/>
      <c r="E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row>
    <row r="142" spans="2:43">
      <c r="B142" s="44"/>
      <c r="C142" s="44"/>
      <c r="D142" s="44"/>
      <c r="E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row>
    <row r="143" spans="2:43">
      <c r="B143" s="44"/>
      <c r="C143" s="44"/>
      <c r="D143" s="44"/>
      <c r="E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row>
    <row r="144" spans="2:43">
      <c r="B144" s="44"/>
      <c r="C144" s="44"/>
      <c r="D144" s="44"/>
      <c r="E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row>
    <row r="145" spans="2:43">
      <c r="B145" s="44"/>
      <c r="C145" s="44"/>
      <c r="D145" s="44"/>
      <c r="E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row>
    <row r="146" spans="2:43">
      <c r="B146" s="44"/>
      <c r="C146" s="44"/>
      <c r="D146" s="44"/>
      <c r="E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row>
    <row r="147" spans="2:43">
      <c r="B147" s="44"/>
      <c r="C147" s="44"/>
      <c r="D147" s="44"/>
      <c r="E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row>
    <row r="148" spans="2:43">
      <c r="B148" s="44"/>
      <c r="C148" s="44"/>
      <c r="D148" s="44"/>
      <c r="E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row>
    <row r="149" spans="2:43">
      <c r="B149" s="44"/>
      <c r="C149" s="44"/>
      <c r="D149" s="44"/>
      <c r="E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row>
    <row r="150" spans="2:43">
      <c r="B150" s="44"/>
      <c r="C150" s="44"/>
      <c r="D150" s="44"/>
      <c r="E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row>
    <row r="151" spans="2:43">
      <c r="B151" s="44"/>
      <c r="C151" s="44"/>
      <c r="D151" s="44"/>
      <c r="E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row>
    <row r="152" spans="2:43">
      <c r="B152" s="44"/>
      <c r="C152" s="44"/>
      <c r="D152" s="44"/>
      <c r="E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row>
  </sheetData>
  <phoneticPr fontId="66" type="noConversion"/>
  <pageMargins left="2.0699999999999998" right="0.45" top="0.49" bottom="0.24" header="0.5" footer="0.5"/>
  <pageSetup scale="47" orientation="portrait" r:id="rId1"/>
  <headerFooter alignWithMargins="0"/>
  <ignoredErrors>
    <ignoredError sqref="D48:D49 F48:G4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56"/>
  <sheetViews>
    <sheetView workbookViewId="0">
      <selection activeCell="L17" sqref="L17"/>
    </sheetView>
  </sheetViews>
  <sheetFormatPr defaultRowHeight="12.75"/>
  <cols>
    <col min="1" max="1" width="19.42578125" style="79" customWidth="1"/>
    <col min="2" max="2" width="16.42578125" style="79" customWidth="1"/>
    <col min="3" max="3" width="10" style="79" customWidth="1"/>
    <col min="4" max="4" width="8.85546875" style="79" customWidth="1"/>
    <col min="5" max="5" width="9.42578125" style="79" customWidth="1"/>
    <col min="6" max="6" width="10.28515625" style="79" customWidth="1"/>
    <col min="7" max="9" width="9.140625" style="79"/>
    <col min="10" max="10" width="18.42578125" style="79" customWidth="1"/>
    <col min="11" max="11" width="12.7109375" style="79" customWidth="1"/>
    <col min="12" max="12" width="13.28515625" style="79" customWidth="1"/>
    <col min="13" max="16384" width="9.140625" style="79"/>
  </cols>
  <sheetData>
    <row r="1" spans="1:6" ht="15.75">
      <c r="E1" s="132"/>
      <c r="F1" s="27" t="s">
        <v>576</v>
      </c>
    </row>
    <row r="2" spans="1:6" ht="15.75">
      <c r="E2" s="1"/>
      <c r="F2" s="131" t="s">
        <v>530</v>
      </c>
    </row>
    <row r="3" spans="1:6" ht="15.75">
      <c r="F3" s="130" t="s">
        <v>625</v>
      </c>
    </row>
    <row r="4" spans="1:6" ht="15.75">
      <c r="F4" s="1" t="s">
        <v>50</v>
      </c>
    </row>
    <row r="6" spans="1:6" ht="15.75">
      <c r="A6" s="128" t="s">
        <v>530</v>
      </c>
      <c r="B6" s="86"/>
      <c r="C6" s="86"/>
      <c r="D6" s="86"/>
      <c r="E6" s="86"/>
      <c r="F6" s="86"/>
    </row>
    <row r="7" spans="1:6" ht="15.75">
      <c r="A7" s="128"/>
      <c r="B7" s="86"/>
      <c r="C7" s="86"/>
      <c r="D7" s="86"/>
      <c r="E7" s="86"/>
      <c r="F7" s="86"/>
    </row>
    <row r="8" spans="1:6" ht="15.75">
      <c r="A8" s="128" t="s">
        <v>176</v>
      </c>
      <c r="B8" s="86"/>
      <c r="C8" s="86"/>
      <c r="D8" s="86"/>
      <c r="E8" s="86"/>
      <c r="F8" s="86"/>
    </row>
    <row r="9" spans="1:6" ht="15.75">
      <c r="A9" s="85" t="s">
        <v>171</v>
      </c>
      <c r="B9" s="86"/>
      <c r="C9" s="86"/>
      <c r="D9" s="86"/>
      <c r="E9" s="86"/>
      <c r="F9" s="86"/>
    </row>
    <row r="10" spans="1:6" ht="15.75">
      <c r="A10" s="85" t="s">
        <v>172</v>
      </c>
      <c r="B10" s="134"/>
      <c r="C10" s="134"/>
      <c r="D10" s="86"/>
      <c r="E10" s="86"/>
      <c r="F10" s="86"/>
    </row>
    <row r="11" spans="1:6" ht="15">
      <c r="A11" s="86"/>
      <c r="B11" s="86"/>
      <c r="C11" s="86"/>
      <c r="D11" s="133"/>
      <c r="E11" s="133"/>
      <c r="F11" s="133"/>
    </row>
    <row r="31" spans="1:1">
      <c r="A31" s="40" t="s">
        <v>173</v>
      </c>
    </row>
    <row r="33" spans="1:6" ht="15.75">
      <c r="A33" s="128" t="s">
        <v>177</v>
      </c>
      <c r="B33" s="86"/>
      <c r="C33" s="86"/>
      <c r="D33" s="86"/>
      <c r="E33" s="86"/>
      <c r="F33" s="86"/>
    </row>
    <row r="34" spans="1:6" ht="15.75">
      <c r="A34" s="85" t="s">
        <v>209</v>
      </c>
      <c r="B34" s="86"/>
      <c r="C34" s="86"/>
      <c r="D34" s="86"/>
      <c r="E34" s="86"/>
      <c r="F34" s="86"/>
    </row>
    <row r="35" spans="1:6" ht="15.75">
      <c r="A35" s="85" t="s">
        <v>208</v>
      </c>
      <c r="B35" s="134"/>
      <c r="C35" s="134"/>
      <c r="D35" s="86"/>
      <c r="E35" s="86"/>
      <c r="F35" s="86"/>
    </row>
    <row r="49" spans="1:1">
      <c r="A49" s="135"/>
    </row>
    <row r="56" spans="1:1">
      <c r="A56" s="189" t="s">
        <v>245</v>
      </c>
    </row>
  </sheetData>
  <phoneticPr fontId="88" type="noConversion"/>
  <hyperlinks>
    <hyperlink ref="A31" r:id="rId1" display="http://research.stlouisfed.org/fred2/data/GS10.txt"/>
  </hyperlinks>
  <pageMargins left="1.41" right="0.75" top="0.53999999999999992" bottom="0.35" header="0.5" footer="0.33999999999999997"/>
  <pageSetup scale="99" orientation="portrait"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F87"/>
  <sheetViews>
    <sheetView zoomScale="75" zoomScaleNormal="75" workbookViewId="0">
      <selection activeCell="K20" sqref="K20"/>
    </sheetView>
  </sheetViews>
  <sheetFormatPr defaultRowHeight="12.75"/>
  <cols>
    <col min="1" max="1" width="9.140625" style="79"/>
    <col min="2" max="2" width="51.85546875" style="172" customWidth="1"/>
    <col min="3" max="5" width="12.42578125" style="172" customWidth="1"/>
    <col min="6" max="6" width="9.7109375" style="172" bestFit="1" customWidth="1"/>
    <col min="7" max="16384" width="9.140625" style="79"/>
  </cols>
  <sheetData>
    <row r="1" spans="1:6" ht="15.75">
      <c r="F1" s="217" t="s">
        <v>576</v>
      </c>
    </row>
    <row r="2" spans="1:6" ht="15.75">
      <c r="F2" s="237" t="s">
        <v>542</v>
      </c>
    </row>
    <row r="3" spans="1:6" ht="15.75">
      <c r="F3" s="237" t="s">
        <v>184</v>
      </c>
    </row>
    <row r="4" spans="1:6" ht="15.75">
      <c r="B4" s="239"/>
      <c r="C4" s="239"/>
      <c r="D4" s="239"/>
      <c r="F4" s="238" t="s">
        <v>222</v>
      </c>
    </row>
    <row r="5" spans="1:6" ht="15.75">
      <c r="B5" s="239"/>
      <c r="C5" s="239"/>
      <c r="D5" s="239"/>
      <c r="F5" s="238"/>
    </row>
    <row r="6" spans="1:6" ht="15.75">
      <c r="B6" s="240" t="s">
        <v>542</v>
      </c>
      <c r="C6" s="241"/>
      <c r="D6" s="241"/>
      <c r="E6" s="242"/>
      <c r="F6" s="242"/>
    </row>
    <row r="7" spans="1:6" ht="15.75">
      <c r="B7" s="240"/>
      <c r="C7" s="241"/>
      <c r="D7" s="241"/>
      <c r="E7" s="242"/>
      <c r="F7" s="242"/>
    </row>
    <row r="8" spans="1:6" ht="15.75">
      <c r="B8" s="5" t="s">
        <v>577</v>
      </c>
      <c r="C8" s="241"/>
      <c r="D8" s="241"/>
      <c r="E8" s="242"/>
      <c r="F8" s="242"/>
    </row>
    <row r="9" spans="1:6" ht="15.75">
      <c r="B9" s="240" t="s">
        <v>24</v>
      </c>
      <c r="C9" s="241"/>
      <c r="D9" s="241"/>
      <c r="E9" s="241"/>
      <c r="F9" s="242"/>
    </row>
    <row r="10" spans="1:6" ht="15.75">
      <c r="B10" s="240" t="s">
        <v>104</v>
      </c>
      <c r="C10" s="241"/>
      <c r="D10" s="241"/>
      <c r="E10" s="240"/>
      <c r="F10" s="243"/>
    </row>
    <row r="11" spans="1:6" ht="15.75">
      <c r="B11" s="240"/>
      <c r="C11" s="241"/>
      <c r="D11" s="241"/>
      <c r="F11" s="243"/>
    </row>
    <row r="12" spans="1:6" ht="15.75">
      <c r="B12" s="290" t="s">
        <v>176</v>
      </c>
      <c r="C12" s="291"/>
      <c r="D12" s="290"/>
      <c r="E12" s="291"/>
      <c r="F12" s="292"/>
    </row>
    <row r="13" spans="1:6" ht="16.5" thickBot="1">
      <c r="B13" s="290" t="s">
        <v>430</v>
      </c>
      <c r="C13" s="291"/>
      <c r="D13" s="290"/>
      <c r="E13" s="291"/>
      <c r="F13" s="292"/>
    </row>
    <row r="14" spans="1:6" ht="16.5" thickBot="1">
      <c r="B14" s="352" t="s">
        <v>51</v>
      </c>
      <c r="C14" s="353" t="s">
        <v>197</v>
      </c>
      <c r="D14" s="293" t="s">
        <v>213</v>
      </c>
      <c r="E14" s="354" t="s">
        <v>231</v>
      </c>
      <c r="F14" s="94" t="s">
        <v>1</v>
      </c>
    </row>
    <row r="15" spans="1:6" ht="15.75">
      <c r="A15">
        <v>1</v>
      </c>
      <c r="B15" s="266" t="s">
        <v>433</v>
      </c>
      <c r="C15" s="355">
        <v>0.05</v>
      </c>
      <c r="D15" s="351">
        <v>0.05</v>
      </c>
      <c r="E15" s="356">
        <v>6.0999999999999999E-2</v>
      </c>
      <c r="F15" s="348">
        <f t="shared" ref="F15:F44" si="0">AVERAGE(C15:E15)</f>
        <v>5.3666666666666668E-2</v>
      </c>
    </row>
    <row r="16" spans="1:6" ht="15.75">
      <c r="A16">
        <f t="shared" ref="A16:A44" si="1">A15+1</f>
        <v>2</v>
      </c>
      <c r="B16" s="267" t="s">
        <v>435</v>
      </c>
      <c r="C16" s="357">
        <v>6.3500000000000001E-2</v>
      </c>
      <c r="D16" s="347">
        <v>6.3500000000000001E-2</v>
      </c>
      <c r="E16" s="358">
        <v>5.5E-2</v>
      </c>
      <c r="F16" s="350">
        <f t="shared" si="0"/>
        <v>6.0666666666666667E-2</v>
      </c>
    </row>
    <row r="17" spans="1:6" ht="15.75">
      <c r="A17">
        <f t="shared" si="1"/>
        <v>3</v>
      </c>
      <c r="B17" s="267" t="s">
        <v>436</v>
      </c>
      <c r="C17" s="357">
        <v>5.8500000000000003E-2</v>
      </c>
      <c r="D17" s="347">
        <v>6.25E-2</v>
      </c>
      <c r="E17" s="358">
        <v>6.5000000000000002E-2</v>
      </c>
      <c r="F17" s="350">
        <f t="shared" si="0"/>
        <v>6.2E-2</v>
      </c>
    </row>
    <row r="18" spans="1:6" ht="15.75">
      <c r="A18">
        <f t="shared" si="1"/>
        <v>4</v>
      </c>
      <c r="B18" s="267" t="s">
        <v>438</v>
      </c>
      <c r="C18" s="357">
        <v>1.8599999999999998E-2</v>
      </c>
      <c r="D18" s="347">
        <v>2.3099999999999999E-2</v>
      </c>
      <c r="E18" s="358">
        <v>5.6300000000000003E-2</v>
      </c>
      <c r="F18" s="350">
        <f t="shared" si="0"/>
        <v>3.266666666666667E-2</v>
      </c>
    </row>
    <row r="19" spans="1:6" ht="15.75">
      <c r="A19">
        <f t="shared" si="1"/>
        <v>5</v>
      </c>
      <c r="B19" s="328" t="s">
        <v>440</v>
      </c>
      <c r="C19" s="357">
        <v>5.6500000000000002E-2</v>
      </c>
      <c r="D19" s="347" t="s">
        <v>327</v>
      </c>
      <c r="E19" s="358" t="s">
        <v>327</v>
      </c>
      <c r="F19" s="350">
        <f t="shared" si="0"/>
        <v>5.6500000000000002E-2</v>
      </c>
    </row>
    <row r="20" spans="1:6" ht="15.75">
      <c r="A20">
        <f t="shared" si="1"/>
        <v>6</v>
      </c>
      <c r="B20" s="267" t="s">
        <v>445</v>
      </c>
      <c r="C20" s="357">
        <v>3.5099999999999999E-2</v>
      </c>
      <c r="D20" s="347">
        <v>3.5099999999999999E-2</v>
      </c>
      <c r="E20" s="358">
        <v>3.0700000000000002E-2</v>
      </c>
      <c r="F20" s="350">
        <f t="shared" si="0"/>
        <v>3.3633333333333335E-2</v>
      </c>
    </row>
    <row r="21" spans="1:6" ht="15.75">
      <c r="A21">
        <f t="shared" si="1"/>
        <v>7</v>
      </c>
      <c r="B21" s="267" t="s">
        <v>443</v>
      </c>
      <c r="C21" s="357">
        <v>7.5999999999999998E-2</v>
      </c>
      <c r="D21" s="347">
        <v>7.5999999999999998E-2</v>
      </c>
      <c r="E21" s="358">
        <v>0.06</v>
      </c>
      <c r="F21" s="350">
        <f t="shared" si="0"/>
        <v>7.0666666666666669E-2</v>
      </c>
    </row>
    <row r="22" spans="1:6" ht="15.75">
      <c r="A22">
        <f t="shared" si="1"/>
        <v>8</v>
      </c>
      <c r="B22" s="267" t="s">
        <v>502</v>
      </c>
      <c r="C22" s="357">
        <v>4.41E-2</v>
      </c>
      <c r="D22" s="347">
        <v>4.41E-2</v>
      </c>
      <c r="E22" s="358">
        <v>0.06</v>
      </c>
      <c r="F22" s="350">
        <f t="shared" si="0"/>
        <v>4.9399999999999999E-2</v>
      </c>
    </row>
    <row r="23" spans="1:6" ht="15.75">
      <c r="A23">
        <f t="shared" si="1"/>
        <v>9</v>
      </c>
      <c r="B23" s="267" t="s">
        <v>501</v>
      </c>
      <c r="C23" s="357">
        <v>5.0500000000000003E-2</v>
      </c>
      <c r="D23" s="347">
        <v>5.0499999999999996E-2</v>
      </c>
      <c r="E23" s="358">
        <v>5.9499999999999997E-2</v>
      </c>
      <c r="F23" s="350">
        <f t="shared" si="0"/>
        <v>5.3499999999999999E-2</v>
      </c>
    </row>
    <row r="24" spans="1:6" ht="15.75">
      <c r="A24">
        <f t="shared" si="1"/>
        <v>10</v>
      </c>
      <c r="B24" s="267" t="s">
        <v>503</v>
      </c>
      <c r="C24" s="357">
        <v>2.69E-2</v>
      </c>
      <c r="D24" s="347">
        <v>3.6699999999999997E-2</v>
      </c>
      <c r="E24" s="358">
        <v>5.0299999999999997E-2</v>
      </c>
      <c r="F24" s="350">
        <f t="shared" si="0"/>
        <v>3.7966666666666662E-2</v>
      </c>
    </row>
    <row r="25" spans="1:6" ht="15.75">
      <c r="A25">
        <f t="shared" si="1"/>
        <v>11</v>
      </c>
      <c r="B25" s="267" t="s">
        <v>447</v>
      </c>
      <c r="C25" s="357">
        <v>5.7000000000000002E-2</v>
      </c>
      <c r="D25" s="347">
        <v>5.7000000000000002E-2</v>
      </c>
      <c r="E25" s="358">
        <v>6.3299999999999995E-2</v>
      </c>
      <c r="F25" s="350">
        <f t="shared" si="0"/>
        <v>5.9100000000000007E-2</v>
      </c>
    </row>
    <row r="26" spans="1:6" ht="15.75">
      <c r="A26">
        <f t="shared" si="1"/>
        <v>12</v>
      </c>
      <c r="B26" s="267" t="s">
        <v>448</v>
      </c>
      <c r="C26" s="357">
        <v>6.5000000000000002E-2</v>
      </c>
      <c r="D26" s="347">
        <v>6.5000000000000002E-2</v>
      </c>
      <c r="E26" s="358">
        <v>5.45E-2</v>
      </c>
      <c r="F26" s="350">
        <f t="shared" si="0"/>
        <v>6.1499999999999999E-2</v>
      </c>
    </row>
    <row r="27" spans="1:6" ht="15.75">
      <c r="A27">
        <f t="shared" si="1"/>
        <v>13</v>
      </c>
      <c r="B27" s="267" t="s">
        <v>450</v>
      </c>
      <c r="C27" s="357">
        <v>-5.96E-2</v>
      </c>
      <c r="D27" s="347">
        <v>-5.9499999999999997E-2</v>
      </c>
      <c r="E27" s="358">
        <v>1.2999999999999999E-2</v>
      </c>
      <c r="F27" s="350">
        <f t="shared" si="0"/>
        <v>-3.5366666666666664E-2</v>
      </c>
    </row>
    <row r="28" spans="1:6" ht="15.75">
      <c r="A28">
        <f t="shared" si="1"/>
        <v>14</v>
      </c>
      <c r="B28" s="647" t="s">
        <v>605</v>
      </c>
      <c r="C28" s="357">
        <v>6.25E-2</v>
      </c>
      <c r="D28" s="347">
        <v>6.0100000000000001E-2</v>
      </c>
      <c r="E28" s="358">
        <v>6.3299999999999995E-2</v>
      </c>
      <c r="F28" s="350">
        <f t="shared" si="0"/>
        <v>6.196666666666667E-2</v>
      </c>
    </row>
    <row r="29" spans="1:6" ht="15.75">
      <c r="A29">
        <f t="shared" si="1"/>
        <v>15</v>
      </c>
      <c r="B29" s="267" t="s">
        <v>558</v>
      </c>
      <c r="C29" s="357">
        <v>-7.3200000000000001E-2</v>
      </c>
      <c r="D29" s="347">
        <v>-7.3200000000000001E-2</v>
      </c>
      <c r="E29" s="358">
        <v>-4.0000000000000001E-3</v>
      </c>
      <c r="F29" s="350">
        <f t="shared" si="0"/>
        <v>-5.0133333333333335E-2</v>
      </c>
    </row>
    <row r="30" spans="1:6" ht="15.75">
      <c r="A30">
        <f t="shared" si="1"/>
        <v>16</v>
      </c>
      <c r="B30" s="396" t="s">
        <v>543</v>
      </c>
      <c r="C30" s="405">
        <v>2.7E-2</v>
      </c>
      <c r="D30" s="406">
        <v>2.7E-2</v>
      </c>
      <c r="E30" s="388">
        <v>0.04</v>
      </c>
      <c r="F30" s="350">
        <f t="shared" si="0"/>
        <v>3.1333333333333331E-2</v>
      </c>
    </row>
    <row r="31" spans="1:6" ht="15.75">
      <c r="A31">
        <f t="shared" si="1"/>
        <v>17</v>
      </c>
      <c r="B31" s="267" t="s">
        <v>453</v>
      </c>
      <c r="C31" s="357">
        <v>0.04</v>
      </c>
      <c r="D31" s="347">
        <v>0.04</v>
      </c>
      <c r="E31" s="358">
        <v>0.04</v>
      </c>
      <c r="F31" s="350">
        <f t="shared" si="0"/>
        <v>0.04</v>
      </c>
    </row>
    <row r="32" spans="1:6" ht="15.75">
      <c r="A32">
        <f t="shared" si="1"/>
        <v>18</v>
      </c>
      <c r="B32" s="267" t="s">
        <v>480</v>
      </c>
      <c r="C32" s="357">
        <v>0.04</v>
      </c>
      <c r="D32" s="347" t="s">
        <v>327</v>
      </c>
      <c r="E32" s="358" t="s">
        <v>327</v>
      </c>
      <c r="F32" s="350">
        <f t="shared" si="0"/>
        <v>0.04</v>
      </c>
    </row>
    <row r="33" spans="1:6" ht="15.75">
      <c r="A33">
        <f t="shared" si="1"/>
        <v>19</v>
      </c>
      <c r="B33" s="267" t="s">
        <v>456</v>
      </c>
      <c r="C33" s="357">
        <v>3.9399999999999998E-2</v>
      </c>
      <c r="D33" s="347">
        <v>3.9399999999999998E-2</v>
      </c>
      <c r="E33" s="358">
        <v>4.3299999999999998E-2</v>
      </c>
      <c r="F33" s="350">
        <f t="shared" si="0"/>
        <v>4.0699999999999993E-2</v>
      </c>
    </row>
    <row r="34" spans="1:6" ht="15.75">
      <c r="A34">
        <f t="shared" si="1"/>
        <v>20</v>
      </c>
      <c r="B34" s="267" t="s">
        <v>457</v>
      </c>
      <c r="C34" s="357">
        <v>6.0999999999999999E-2</v>
      </c>
      <c r="D34" s="347">
        <v>6.0999999999999999E-2</v>
      </c>
      <c r="E34" s="358">
        <v>5.67E-2</v>
      </c>
      <c r="F34" s="350">
        <f t="shared" si="0"/>
        <v>5.9566666666666664E-2</v>
      </c>
    </row>
    <row r="35" spans="1:6" ht="15.75">
      <c r="A35">
        <f t="shared" si="1"/>
        <v>21</v>
      </c>
      <c r="B35" s="267" t="s">
        <v>477</v>
      </c>
      <c r="C35" s="357">
        <v>5.1999999999999998E-2</v>
      </c>
      <c r="D35" s="347" t="s">
        <v>327</v>
      </c>
      <c r="E35" s="358" t="s">
        <v>327</v>
      </c>
      <c r="F35" s="350">
        <f t="shared" si="0"/>
        <v>5.1999999999999998E-2</v>
      </c>
    </row>
    <row r="36" spans="1:6" ht="15.75">
      <c r="A36">
        <f t="shared" si="1"/>
        <v>22</v>
      </c>
      <c r="B36" s="267" t="s">
        <v>459</v>
      </c>
      <c r="C36" s="357">
        <v>3.7400000000000003E-2</v>
      </c>
      <c r="D36" s="347">
        <v>3.7400000000000003E-2</v>
      </c>
      <c r="E36" s="358">
        <v>3.7499999999999999E-2</v>
      </c>
      <c r="F36" s="350">
        <f t="shared" si="0"/>
        <v>3.7433333333333339E-2</v>
      </c>
    </row>
    <row r="37" spans="1:6" ht="15.75">
      <c r="A37">
        <f t="shared" si="1"/>
        <v>23</v>
      </c>
      <c r="B37" s="267" t="s">
        <v>460</v>
      </c>
      <c r="C37" s="357">
        <v>6.25E-2</v>
      </c>
      <c r="D37" s="347">
        <v>6.25E-2</v>
      </c>
      <c r="E37" s="358">
        <v>5.6099999999999997E-2</v>
      </c>
      <c r="F37" s="350">
        <f t="shared" si="0"/>
        <v>6.0366666666666659E-2</v>
      </c>
    </row>
    <row r="38" spans="1:6" ht="15.75">
      <c r="A38">
        <f t="shared" si="1"/>
        <v>24</v>
      </c>
      <c r="B38" s="267" t="s">
        <v>462</v>
      </c>
      <c r="C38" s="357">
        <v>7.5499999999999998E-2</v>
      </c>
      <c r="D38" s="347">
        <v>7.5499999999999998E-2</v>
      </c>
      <c r="E38" s="358">
        <v>6.5299999999999997E-2</v>
      </c>
      <c r="F38" s="350">
        <f t="shared" si="0"/>
        <v>7.2099999999999997E-2</v>
      </c>
    </row>
    <row r="39" spans="1:6" ht="15.75">
      <c r="A39">
        <f t="shared" si="1"/>
        <v>25</v>
      </c>
      <c r="B39" s="267" t="s">
        <v>464</v>
      </c>
      <c r="C39" s="357">
        <v>5.6300000000000003E-2</v>
      </c>
      <c r="D39" s="347">
        <v>5.6300000000000003E-2</v>
      </c>
      <c r="E39" s="358">
        <v>5.4300000000000001E-2</v>
      </c>
      <c r="F39" s="350">
        <f t="shared" si="0"/>
        <v>5.5633333333333333E-2</v>
      </c>
    </row>
    <row r="40" spans="1:6" ht="15.75">
      <c r="A40">
        <f t="shared" si="1"/>
        <v>26</v>
      </c>
      <c r="B40" s="267" t="s">
        <v>513</v>
      </c>
      <c r="C40" s="357">
        <v>2.4400000000000002E-2</v>
      </c>
      <c r="D40" s="347">
        <v>2.4399999999999998E-2</v>
      </c>
      <c r="E40" s="358">
        <v>3.2500000000000001E-2</v>
      </c>
      <c r="F40" s="350">
        <f t="shared" si="0"/>
        <v>2.7099999999999999E-2</v>
      </c>
    </row>
    <row r="41" spans="1:6" ht="15.75">
      <c r="A41">
        <f t="shared" si="1"/>
        <v>27</v>
      </c>
      <c r="B41" s="267" t="s">
        <v>466</v>
      </c>
      <c r="C41" s="357">
        <v>5.8700000000000002E-2</v>
      </c>
      <c r="D41" s="347">
        <v>5.8000000000000003E-2</v>
      </c>
      <c r="E41" s="358">
        <v>5.33E-2</v>
      </c>
      <c r="F41" s="350">
        <f t="shared" si="0"/>
        <v>5.6666666666666664E-2</v>
      </c>
    </row>
    <row r="42" spans="1:6" ht="15.75">
      <c r="A42">
        <f t="shared" si="1"/>
        <v>28</v>
      </c>
      <c r="B42" s="267" t="s">
        <v>504</v>
      </c>
      <c r="C42" s="357">
        <v>3.8399999999999997E-2</v>
      </c>
      <c r="D42" s="347">
        <v>4.2299999999999997E-2</v>
      </c>
      <c r="E42" s="358">
        <v>4.3200000000000002E-2</v>
      </c>
      <c r="F42" s="350">
        <f t="shared" si="0"/>
        <v>4.1299999999999996E-2</v>
      </c>
    </row>
    <row r="43" spans="1:6" ht="15.75">
      <c r="A43">
        <f t="shared" si="1"/>
        <v>29</v>
      </c>
      <c r="B43" s="267" t="s">
        <v>500</v>
      </c>
      <c r="C43" s="357">
        <v>6.5299999999999997E-2</v>
      </c>
      <c r="D43" s="347">
        <v>6.5299999999999997E-2</v>
      </c>
      <c r="E43" s="358">
        <v>0.06</v>
      </c>
      <c r="F43" s="350">
        <f t="shared" si="0"/>
        <v>6.3533333333333331E-2</v>
      </c>
    </row>
    <row r="44" spans="1:6" ht="16.5" thickBot="1">
      <c r="A44">
        <f t="shared" si="1"/>
        <v>30</v>
      </c>
      <c r="B44" s="329" t="s">
        <v>468</v>
      </c>
      <c r="C44" s="365" t="s">
        <v>544</v>
      </c>
      <c r="D44" s="366">
        <v>5.3199999999999997E-2</v>
      </c>
      <c r="E44" s="367">
        <v>5.4300000000000001E-2</v>
      </c>
      <c r="F44" s="368">
        <f t="shared" si="0"/>
        <v>5.3749999999999999E-2</v>
      </c>
    </row>
    <row r="45" spans="1:6" ht="15.75">
      <c r="A45"/>
      <c r="B45" s="279" t="s">
        <v>1</v>
      </c>
      <c r="C45" s="348">
        <f>+AVERAGE(C15:C44)</f>
        <v>4.1699999999999994E-2</v>
      </c>
      <c r="D45" s="348">
        <f>+AVERAGE(D15:D44)</f>
        <v>4.1970370370370359E-2</v>
      </c>
      <c r="E45" s="348">
        <f>+AVERAGE(E15:E44)</f>
        <v>4.9051851851851853E-2</v>
      </c>
      <c r="F45" s="348">
        <f>+AVERAGE(F15:F44)</f>
        <v>4.4640555555555558E-2</v>
      </c>
    </row>
    <row r="46" spans="1:6" ht="16.5" thickBot="1">
      <c r="A46"/>
      <c r="B46" s="280" t="s">
        <v>29</v>
      </c>
      <c r="C46" s="349">
        <f>+MEDIAN(C15:C44)</f>
        <v>5.0500000000000003E-2</v>
      </c>
      <c r="D46" s="349">
        <f>+MEDIAN(D15:D44)</f>
        <v>5.0499999999999996E-2</v>
      </c>
      <c r="E46" s="349">
        <f>+MEDIAN(E15:E44)</f>
        <v>5.45E-2</v>
      </c>
      <c r="F46" s="349">
        <f>+MEDIAN(F15:F44)</f>
        <v>5.358333333333333E-2</v>
      </c>
    </row>
    <row r="47" spans="1:6" ht="15.75">
      <c r="A47"/>
      <c r="B47" s="262" t="s">
        <v>609</v>
      </c>
      <c r="C47" s="294"/>
      <c r="D47" s="295"/>
      <c r="E47" s="294"/>
      <c r="F47" s="296"/>
    </row>
    <row r="48" spans="1:6" ht="15.75">
      <c r="A48"/>
      <c r="B48" s="262"/>
      <c r="C48" s="294"/>
      <c r="D48" s="295"/>
      <c r="E48" s="294"/>
      <c r="F48" s="296"/>
    </row>
    <row r="49" spans="1:6" ht="15.75">
      <c r="A49"/>
      <c r="B49" s="290" t="s">
        <v>177</v>
      </c>
      <c r="C49" s="319"/>
      <c r="D49" s="320"/>
      <c r="E49" s="319"/>
      <c r="F49" s="292"/>
    </row>
    <row r="50" spans="1:6" ht="16.5" thickBot="1">
      <c r="A50"/>
      <c r="B50" s="316" t="s">
        <v>578</v>
      </c>
      <c r="C50" s="317"/>
      <c r="D50" s="317"/>
      <c r="E50" s="316"/>
      <c r="F50" s="318"/>
    </row>
    <row r="51" spans="1:6" ht="16.5" thickBot="1">
      <c r="B51" s="352" t="s">
        <v>51</v>
      </c>
      <c r="C51" s="353" t="s">
        <v>197</v>
      </c>
      <c r="D51" s="293" t="s">
        <v>213</v>
      </c>
      <c r="E51" s="354" t="s">
        <v>231</v>
      </c>
      <c r="F51" s="94" t="s">
        <v>1</v>
      </c>
    </row>
    <row r="52" spans="1:6" ht="15.75">
      <c r="A52">
        <v>1</v>
      </c>
      <c r="B52" s="267" t="s">
        <v>435</v>
      </c>
      <c r="C52" s="355">
        <v>6.3500000000000001E-2</v>
      </c>
      <c r="D52" s="351">
        <v>6.3500000000000001E-2</v>
      </c>
      <c r="E52" s="356">
        <v>5.5E-2</v>
      </c>
      <c r="F52" s="350">
        <f t="shared" ref="F52:F54" si="2">AVERAGE(C52:E52)</f>
        <v>6.0666666666666667E-2</v>
      </c>
    </row>
    <row r="53" spans="1:6" ht="15.75">
      <c r="A53">
        <f t="shared" ref="A53:A69" si="3">A52+1</f>
        <v>2</v>
      </c>
      <c r="B53" s="267" t="s">
        <v>436</v>
      </c>
      <c r="C53" s="678">
        <v>5.8500000000000003E-2</v>
      </c>
      <c r="D53" s="679">
        <v>6.25E-2</v>
      </c>
      <c r="E53" s="680">
        <v>6.5000000000000002E-2</v>
      </c>
      <c r="F53" s="350">
        <f t="shared" si="2"/>
        <v>6.2E-2</v>
      </c>
    </row>
    <row r="54" spans="1:6" ht="15.75">
      <c r="A54">
        <f t="shared" si="3"/>
        <v>3</v>
      </c>
      <c r="B54" s="328" t="s">
        <v>440</v>
      </c>
      <c r="C54" s="678">
        <v>5.6500000000000002E-2</v>
      </c>
      <c r="D54" s="679" t="s">
        <v>327</v>
      </c>
      <c r="E54" s="680" t="s">
        <v>327</v>
      </c>
      <c r="F54" s="350">
        <f t="shared" si="2"/>
        <v>5.6500000000000002E-2</v>
      </c>
    </row>
    <row r="55" spans="1:6" ht="15.75">
      <c r="A55">
        <f t="shared" si="3"/>
        <v>4</v>
      </c>
      <c r="B55" s="539" t="s">
        <v>562</v>
      </c>
      <c r="C55" s="681">
        <v>5.8900000000000001E-2</v>
      </c>
      <c r="D55" s="577">
        <v>5.8900000000000001E-2</v>
      </c>
      <c r="E55" s="669">
        <v>0.05</v>
      </c>
      <c r="F55" s="350">
        <f t="shared" ref="F55:F69" si="4">AVERAGE(C55:E55)</f>
        <v>5.5933333333333335E-2</v>
      </c>
    </row>
    <row r="56" spans="1:6" ht="15.75">
      <c r="A56">
        <f t="shared" si="3"/>
        <v>5</v>
      </c>
      <c r="B56" s="573" t="s">
        <v>591</v>
      </c>
      <c r="C56" s="681">
        <v>7.0499999999999993E-2</v>
      </c>
      <c r="D56" s="577">
        <v>8.1000000000000003E-2</v>
      </c>
      <c r="E56" s="669">
        <v>0.06</v>
      </c>
      <c r="F56" s="677">
        <f t="shared" si="4"/>
        <v>7.0499999999999993E-2</v>
      </c>
    </row>
    <row r="57" spans="1:6" ht="15.75">
      <c r="A57">
        <f t="shared" si="3"/>
        <v>6</v>
      </c>
      <c r="B57" s="267" t="s">
        <v>445</v>
      </c>
      <c r="C57" s="678">
        <v>3.5099999999999999E-2</v>
      </c>
      <c r="D57" s="679">
        <v>3.5099999999999999E-2</v>
      </c>
      <c r="E57" s="680">
        <v>3.0700000000000002E-2</v>
      </c>
      <c r="F57" s="350">
        <f t="shared" si="4"/>
        <v>3.3633333333333335E-2</v>
      </c>
    </row>
    <row r="58" spans="1:6" ht="15.75">
      <c r="A58">
        <f t="shared" si="3"/>
        <v>7</v>
      </c>
      <c r="B58" s="267" t="s">
        <v>443</v>
      </c>
      <c r="C58" s="678">
        <v>7.5999999999999998E-2</v>
      </c>
      <c r="D58" s="679">
        <v>7.5999999999999998E-2</v>
      </c>
      <c r="E58" s="680">
        <v>0.06</v>
      </c>
      <c r="F58" s="350">
        <f t="shared" si="4"/>
        <v>7.0666666666666669E-2</v>
      </c>
    </row>
    <row r="59" spans="1:6" ht="15.75">
      <c r="A59">
        <f t="shared" si="3"/>
        <v>8</v>
      </c>
      <c r="B59" s="267" t="s">
        <v>501</v>
      </c>
      <c r="C59" s="678">
        <v>5.0500000000000003E-2</v>
      </c>
      <c r="D59" s="679">
        <v>5.0499999999999996E-2</v>
      </c>
      <c r="E59" s="680">
        <v>5.9499999999999997E-2</v>
      </c>
      <c r="F59" s="350">
        <f t="shared" si="4"/>
        <v>5.3499999999999999E-2</v>
      </c>
    </row>
    <row r="60" spans="1:6" ht="15.75">
      <c r="A60">
        <f t="shared" si="3"/>
        <v>9</v>
      </c>
      <c r="B60" s="647" t="s">
        <v>605</v>
      </c>
      <c r="C60" s="678">
        <v>6.25E-2</v>
      </c>
      <c r="D60" s="679">
        <v>6.0100000000000001E-2</v>
      </c>
      <c r="E60" s="680">
        <v>6.3299999999999995E-2</v>
      </c>
      <c r="F60" s="350">
        <f t="shared" si="4"/>
        <v>6.196666666666667E-2</v>
      </c>
    </row>
    <row r="61" spans="1:6" ht="15.75">
      <c r="A61">
        <f t="shared" si="3"/>
        <v>10</v>
      </c>
      <c r="B61" s="267" t="s">
        <v>480</v>
      </c>
      <c r="C61" s="678">
        <v>0.04</v>
      </c>
      <c r="D61" s="679" t="s">
        <v>327</v>
      </c>
      <c r="E61" s="680" t="s">
        <v>327</v>
      </c>
      <c r="F61" s="350">
        <f t="shared" si="4"/>
        <v>0.04</v>
      </c>
    </row>
    <row r="62" spans="1:6" ht="15.75">
      <c r="A62">
        <f t="shared" si="3"/>
        <v>11</v>
      </c>
      <c r="B62" s="267" t="s">
        <v>456</v>
      </c>
      <c r="C62" s="678">
        <v>3.9399999999999998E-2</v>
      </c>
      <c r="D62" s="679">
        <v>3.9399999999999998E-2</v>
      </c>
      <c r="E62" s="680">
        <v>4.3299999999999998E-2</v>
      </c>
      <c r="F62" s="350">
        <f t="shared" si="4"/>
        <v>4.0699999999999993E-2</v>
      </c>
    </row>
    <row r="63" spans="1:6" ht="15.75">
      <c r="A63">
        <f t="shared" si="3"/>
        <v>12</v>
      </c>
      <c r="B63" s="267" t="s">
        <v>459</v>
      </c>
      <c r="C63" s="678">
        <v>3.7400000000000003E-2</v>
      </c>
      <c r="D63" s="679">
        <v>3.7400000000000003E-2</v>
      </c>
      <c r="E63" s="680">
        <v>3.7499999999999999E-2</v>
      </c>
      <c r="F63" s="350">
        <f t="shared" si="4"/>
        <v>3.7433333333333339E-2</v>
      </c>
    </row>
    <row r="64" spans="1:6" ht="15.75">
      <c r="A64">
        <f t="shared" si="3"/>
        <v>13</v>
      </c>
      <c r="B64" s="573" t="s">
        <v>572</v>
      </c>
      <c r="C64" s="681">
        <v>9.4000000000000004E-3</v>
      </c>
      <c r="D64" s="577">
        <v>4.0000000000000001E-3</v>
      </c>
      <c r="E64" s="669">
        <v>0.03</v>
      </c>
      <c r="F64" s="350">
        <f t="shared" si="4"/>
        <v>1.4466666666666668E-2</v>
      </c>
    </row>
    <row r="65" spans="1:6" ht="15.75">
      <c r="A65">
        <f t="shared" si="3"/>
        <v>14</v>
      </c>
      <c r="B65" s="267" t="s">
        <v>466</v>
      </c>
      <c r="C65" s="678">
        <v>5.8700000000000002E-2</v>
      </c>
      <c r="D65" s="679">
        <v>5.8000000000000003E-2</v>
      </c>
      <c r="E65" s="680">
        <v>5.33E-2</v>
      </c>
      <c r="F65" s="350">
        <f t="shared" si="4"/>
        <v>5.6666666666666664E-2</v>
      </c>
    </row>
    <row r="66" spans="1:6" ht="15.75">
      <c r="A66">
        <f t="shared" si="3"/>
        <v>15</v>
      </c>
      <c r="B66" s="573" t="s">
        <v>571</v>
      </c>
      <c r="C66" s="681">
        <v>9.9000000000000005E-2</v>
      </c>
      <c r="D66" s="577">
        <v>9.9000000000000005E-2</v>
      </c>
      <c r="E66" s="669">
        <v>8.6699999999999999E-2</v>
      </c>
      <c r="F66" s="350">
        <f t="shared" si="4"/>
        <v>9.4899999999999998E-2</v>
      </c>
    </row>
    <row r="67" spans="1:6" ht="15.75">
      <c r="A67">
        <f t="shared" si="3"/>
        <v>16</v>
      </c>
      <c r="B67" s="573" t="s">
        <v>570</v>
      </c>
      <c r="C67" s="681" t="s">
        <v>327</v>
      </c>
      <c r="D67" s="577">
        <v>5.5E-2</v>
      </c>
      <c r="E67" s="669">
        <v>5.67E-2</v>
      </c>
      <c r="F67" s="350">
        <f t="shared" si="4"/>
        <v>5.5849999999999997E-2</v>
      </c>
    </row>
    <row r="68" spans="1:6" ht="15.75">
      <c r="A68">
        <f t="shared" si="3"/>
        <v>17</v>
      </c>
      <c r="B68" s="267" t="s">
        <v>500</v>
      </c>
      <c r="C68" s="678">
        <v>6.5299999999999997E-2</v>
      </c>
      <c r="D68" s="679">
        <v>6.5299999999999997E-2</v>
      </c>
      <c r="E68" s="680">
        <v>0.06</v>
      </c>
      <c r="F68" s="350">
        <f t="shared" si="4"/>
        <v>6.3533333333333331E-2</v>
      </c>
    </row>
    <row r="69" spans="1:6" ht="16.5" thickBot="1">
      <c r="A69">
        <f t="shared" si="3"/>
        <v>18</v>
      </c>
      <c r="B69" s="329" t="s">
        <v>468</v>
      </c>
      <c r="C69" s="682" t="s">
        <v>544</v>
      </c>
      <c r="D69" s="683">
        <v>5.3199999999999997E-2</v>
      </c>
      <c r="E69" s="684">
        <v>5.4300000000000001E-2</v>
      </c>
      <c r="F69" s="368">
        <f t="shared" si="4"/>
        <v>5.3749999999999999E-2</v>
      </c>
    </row>
    <row r="70" spans="1:6" ht="15.75">
      <c r="A70"/>
      <c r="B70" s="279" t="s">
        <v>1</v>
      </c>
      <c r="C70" s="348">
        <f>+AVERAGE(C52:C69)</f>
        <v>5.5074999999999999E-2</v>
      </c>
      <c r="D70" s="348">
        <f>+AVERAGE(D52:D69)</f>
        <v>5.6181250000000009E-2</v>
      </c>
      <c r="E70" s="348">
        <f>+AVERAGE(E52:E69)</f>
        <v>5.4081249999999997E-2</v>
      </c>
      <c r="F70" s="348">
        <f>+AVERAGE(F52:F69)</f>
        <v>5.4592592592592581E-2</v>
      </c>
    </row>
    <row r="71" spans="1:6" ht="16.5" thickBot="1">
      <c r="B71" s="280" t="s">
        <v>29</v>
      </c>
      <c r="C71" s="349">
        <f>+MEDIAN(C52:C69)</f>
        <v>5.8599999999999999E-2</v>
      </c>
      <c r="D71" s="349">
        <f>+MEDIAN(D52:D69)</f>
        <v>5.8450000000000002E-2</v>
      </c>
      <c r="E71" s="349">
        <f>+MEDIAN(E52:E69)</f>
        <v>5.5849999999999997E-2</v>
      </c>
      <c r="F71" s="349">
        <f>+MEDIAN(F52:F69)</f>
        <v>5.6216666666666665E-2</v>
      </c>
    </row>
    <row r="72" spans="1:6" ht="15.75">
      <c r="B72" s="262" t="s">
        <v>609</v>
      </c>
      <c r="C72" s="294"/>
      <c r="D72" s="295"/>
      <c r="E72" s="294"/>
      <c r="F72" s="296"/>
    </row>
    <row r="74" spans="1:6" ht="15.75">
      <c r="B74" s="290" t="s">
        <v>178</v>
      </c>
      <c r="C74" s="291"/>
      <c r="D74" s="290"/>
      <c r="E74" s="291"/>
      <c r="F74" s="292"/>
    </row>
    <row r="75" spans="1:6" ht="16.5" thickBot="1">
      <c r="B75" s="290" t="s">
        <v>604</v>
      </c>
      <c r="C75" s="291"/>
      <c r="D75" s="290"/>
      <c r="E75" s="291"/>
      <c r="F75" s="292"/>
    </row>
    <row r="76" spans="1:6" ht="16.5" thickBot="1">
      <c r="B76" s="352" t="s">
        <v>51</v>
      </c>
      <c r="C76" s="353" t="s">
        <v>197</v>
      </c>
      <c r="D76" s="293" t="s">
        <v>213</v>
      </c>
      <c r="E76" s="354" t="s">
        <v>231</v>
      </c>
      <c r="F76" s="94" t="s">
        <v>1</v>
      </c>
    </row>
    <row r="77" spans="1:6" ht="15.75">
      <c r="B77" s="266" t="s">
        <v>588</v>
      </c>
      <c r="C77" s="697">
        <v>7.0000000000000007E-2</v>
      </c>
      <c r="D77" s="698">
        <v>7.0000000000000007E-2</v>
      </c>
      <c r="E77" s="465">
        <v>7.0000000000000007E-2</v>
      </c>
      <c r="F77" s="348">
        <f t="shared" ref="F77:F84" si="5">AVERAGE(C77:E77)</f>
        <v>7.0000000000000007E-2</v>
      </c>
    </row>
    <row r="78" spans="1:6" ht="15.75">
      <c r="B78" s="573" t="s">
        <v>591</v>
      </c>
      <c r="C78" s="681">
        <v>7.0499999999999993E-2</v>
      </c>
      <c r="D78" s="577">
        <v>8.1000000000000003E-2</v>
      </c>
      <c r="E78" s="669">
        <v>0.06</v>
      </c>
      <c r="F78" s="677">
        <f t="shared" si="5"/>
        <v>7.0499999999999993E-2</v>
      </c>
    </row>
    <row r="79" spans="1:6" ht="15.75">
      <c r="B79" s="573" t="s">
        <v>593</v>
      </c>
      <c r="C79" s="681">
        <v>0.06</v>
      </c>
      <c r="D79" s="577">
        <v>0.06</v>
      </c>
      <c r="E79" s="669">
        <v>0.06</v>
      </c>
      <c r="F79" s="677">
        <f t="shared" si="5"/>
        <v>0.06</v>
      </c>
    </row>
    <row r="80" spans="1:6" ht="15.75">
      <c r="B80" s="573" t="s">
        <v>595</v>
      </c>
      <c r="C80" s="681">
        <v>8.3599999999999994E-2</v>
      </c>
      <c r="D80" s="577">
        <v>8.3599999999999994E-2</v>
      </c>
      <c r="E80" s="669">
        <v>6.5199999999999994E-2</v>
      </c>
      <c r="F80" s="677">
        <f t="shared" si="5"/>
        <v>7.746666666666667E-2</v>
      </c>
    </row>
    <row r="81" spans="2:6" ht="15.75">
      <c r="B81" s="646" t="s">
        <v>597</v>
      </c>
      <c r="C81" s="681">
        <v>4.4999999999999998E-2</v>
      </c>
      <c r="D81" s="577">
        <v>4.4999999999999998E-2</v>
      </c>
      <c r="E81" s="669">
        <v>4.3299999999999998E-2</v>
      </c>
      <c r="F81" s="677">
        <f t="shared" si="5"/>
        <v>4.4433333333333332E-2</v>
      </c>
    </row>
    <row r="82" spans="2:6" ht="15.75">
      <c r="B82" s="573" t="s">
        <v>599</v>
      </c>
      <c r="C82" s="681">
        <v>0.06</v>
      </c>
      <c r="D82" s="577" t="s">
        <v>327</v>
      </c>
      <c r="E82" s="669">
        <v>0.1</v>
      </c>
      <c r="F82" s="677">
        <f t="shared" si="5"/>
        <v>0.08</v>
      </c>
    </row>
    <row r="83" spans="2:6" ht="15.75">
      <c r="B83" s="573" t="s">
        <v>600</v>
      </c>
      <c r="C83" s="681">
        <v>0.04</v>
      </c>
      <c r="D83" s="577">
        <v>0.04</v>
      </c>
      <c r="E83" s="669">
        <v>4.9500000000000002E-2</v>
      </c>
      <c r="F83" s="677">
        <f t="shared" si="5"/>
        <v>4.3166666666666666E-2</v>
      </c>
    </row>
    <row r="84" spans="2:6" ht="16.5" thickBot="1">
      <c r="B84" s="573" t="s">
        <v>602</v>
      </c>
      <c r="C84" s="694">
        <v>4.2099999999999999E-2</v>
      </c>
      <c r="D84" s="695">
        <v>4.2099999999999999E-2</v>
      </c>
      <c r="E84" s="696">
        <v>4.3999999999999997E-2</v>
      </c>
      <c r="F84" s="676">
        <f t="shared" si="5"/>
        <v>4.2733333333333325E-2</v>
      </c>
    </row>
    <row r="85" spans="2:6" ht="15.75">
      <c r="B85" s="279" t="s">
        <v>1</v>
      </c>
      <c r="C85" s="348">
        <f t="shared" ref="C85:E85" si="6">+AVERAGE(C77:C84)</f>
        <v>5.8899999999999994E-2</v>
      </c>
      <c r="D85" s="348">
        <f t="shared" si="6"/>
        <v>6.024285714285714E-2</v>
      </c>
      <c r="E85" s="348">
        <f t="shared" si="6"/>
        <v>6.1499999999999992E-2</v>
      </c>
      <c r="F85" s="348">
        <f>+AVERAGE(F77:F84)</f>
        <v>6.1037500000000008E-2</v>
      </c>
    </row>
    <row r="86" spans="2:6" ht="16.5" thickBot="1">
      <c r="B86" s="670" t="s">
        <v>29</v>
      </c>
      <c r="C86" s="676">
        <f t="shared" ref="C86:E86" si="7">+MEDIAN(C77:C84)</f>
        <v>0.06</v>
      </c>
      <c r="D86" s="676">
        <f t="shared" si="7"/>
        <v>0.06</v>
      </c>
      <c r="E86" s="676">
        <f t="shared" si="7"/>
        <v>0.06</v>
      </c>
      <c r="F86" s="676">
        <f>+MEDIAN(F77:F84)</f>
        <v>6.5000000000000002E-2</v>
      </c>
    </row>
    <row r="87" spans="2:6" ht="15.75">
      <c r="B87" s="262" t="s">
        <v>609</v>
      </c>
      <c r="C87" s="294"/>
      <c r="D87" s="295"/>
      <c r="E87" s="294"/>
      <c r="F87" s="296"/>
    </row>
  </sheetData>
  <phoneticPr fontId="66" type="noConversion"/>
  <pageMargins left="2.2200000000000002" right="0.45" top="0.46" bottom="0.27" header="0.48" footer="0.24"/>
  <pageSetup scale="5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G21"/>
  <sheetViews>
    <sheetView workbookViewId="0">
      <selection activeCell="G31" sqref="G31"/>
    </sheetView>
  </sheetViews>
  <sheetFormatPr defaultRowHeight="12.75"/>
  <cols>
    <col min="2" max="3" width="13" customWidth="1"/>
    <col min="4" max="4" width="41.140625" customWidth="1"/>
    <col min="5" max="5" width="31.85546875" customWidth="1"/>
    <col min="6" max="6" width="26.5703125" customWidth="1"/>
    <col min="7" max="7" width="23.42578125" customWidth="1"/>
  </cols>
  <sheetData>
    <row r="1" spans="1:7" ht="15.75">
      <c r="A1" s="26"/>
      <c r="G1" s="27" t="s">
        <v>576</v>
      </c>
    </row>
    <row r="2" spans="1:7" ht="15.75">
      <c r="A2" s="3"/>
      <c r="G2" s="131" t="s">
        <v>542</v>
      </c>
    </row>
    <row r="3" spans="1:7" ht="15.75">
      <c r="A3" s="3"/>
      <c r="G3" s="131" t="s">
        <v>184</v>
      </c>
    </row>
    <row r="4" spans="1:7" ht="15.75">
      <c r="A4" s="26"/>
      <c r="B4" s="26"/>
      <c r="C4" s="26"/>
      <c r="D4" s="26"/>
      <c r="E4" s="26"/>
      <c r="G4" s="138" t="s">
        <v>221</v>
      </c>
    </row>
    <row r="5" spans="1:7" ht="15.75">
      <c r="A5" s="26"/>
      <c r="B5" s="26"/>
      <c r="C5" s="26"/>
      <c r="D5" s="26"/>
      <c r="E5" s="26"/>
    </row>
    <row r="6" spans="1:7" ht="15.75">
      <c r="A6" s="26"/>
      <c r="B6" s="26"/>
      <c r="C6" s="26"/>
      <c r="D6" s="26"/>
      <c r="E6" s="26"/>
    </row>
    <row r="7" spans="1:7" ht="15.75">
      <c r="A7" s="26"/>
      <c r="B7" s="26"/>
      <c r="C7" s="26"/>
      <c r="D7" s="26"/>
      <c r="E7" s="26"/>
    </row>
    <row r="8" spans="1:7" ht="15.75">
      <c r="A8" s="26"/>
      <c r="B8" s="26"/>
      <c r="C8" s="26"/>
      <c r="D8" s="15" t="s">
        <v>542</v>
      </c>
      <c r="E8" s="5"/>
      <c r="F8" s="6"/>
      <c r="G8" s="6"/>
    </row>
    <row r="9" spans="1:7" ht="15.75">
      <c r="A9" s="26"/>
      <c r="B9" s="26"/>
      <c r="C9" s="26"/>
      <c r="D9" s="5"/>
      <c r="E9" s="5"/>
      <c r="F9" s="6"/>
      <c r="G9" s="6"/>
    </row>
    <row r="10" spans="1:7" ht="15.75">
      <c r="A10" s="26"/>
      <c r="B10" s="26"/>
      <c r="C10" s="26"/>
      <c r="D10" s="5" t="s">
        <v>577</v>
      </c>
      <c r="E10" s="5"/>
      <c r="F10" s="6"/>
      <c r="G10" s="6"/>
    </row>
    <row r="11" spans="1:7" ht="15.75">
      <c r="A11" s="26"/>
      <c r="B11" s="26"/>
      <c r="C11" s="26"/>
      <c r="D11" s="5" t="s">
        <v>210</v>
      </c>
      <c r="E11" s="5"/>
      <c r="F11" s="6"/>
      <c r="G11" s="6"/>
    </row>
    <row r="12" spans="1:7" ht="15.75">
      <c r="A12" s="26"/>
      <c r="B12" s="26"/>
      <c r="C12" s="26"/>
      <c r="D12" s="5"/>
      <c r="E12" s="5"/>
      <c r="F12" s="6"/>
      <c r="G12" s="6"/>
    </row>
    <row r="13" spans="1:7" ht="16.5" thickBot="1">
      <c r="D13" s="48" t="s">
        <v>610</v>
      </c>
      <c r="E13" s="5"/>
      <c r="F13" s="6"/>
      <c r="G13" s="6"/>
    </row>
    <row r="14" spans="1:7" ht="16.5" thickBot="1">
      <c r="D14" s="30" t="s">
        <v>179</v>
      </c>
      <c r="E14" s="230" t="s">
        <v>430</v>
      </c>
      <c r="F14" s="230" t="s">
        <v>578</v>
      </c>
      <c r="G14" s="685" t="s">
        <v>604</v>
      </c>
    </row>
    <row r="15" spans="1:7" ht="15.75">
      <c r="D15" s="30" t="s">
        <v>215</v>
      </c>
      <c r="E15" s="234"/>
      <c r="F15" s="297"/>
      <c r="G15" s="686"/>
    </row>
    <row r="16" spans="1:7" ht="16.5" thickBot="1">
      <c r="D16" s="35" t="s">
        <v>180</v>
      </c>
      <c r="E16" s="235">
        <f>'JRW 12.3'!F49/100</f>
        <v>4.3333333333333328E-2</v>
      </c>
      <c r="F16" s="298">
        <f>'JRW 12.3'!F76/100</f>
        <v>4.9166666666666671E-2</v>
      </c>
      <c r="G16" s="686">
        <f>'JRW 12.3'!F94/100</f>
        <v>5.3749999999999999E-2</v>
      </c>
    </row>
    <row r="17" spans="4:7" ht="15.75">
      <c r="D17" s="30" t="s">
        <v>181</v>
      </c>
      <c r="E17" s="299"/>
      <c r="F17" s="300"/>
      <c r="G17" s="230"/>
    </row>
    <row r="18" spans="4:7" ht="16.5" thickBot="1">
      <c r="D18" s="35" t="s">
        <v>180</v>
      </c>
      <c r="E18" s="235">
        <f>'JRW-12.4'!D50/100</f>
        <v>4.8333333333333332E-2</v>
      </c>
      <c r="F18" s="298">
        <f>'JRW-12.4'!D79/100</f>
        <v>5.0833333333333328E-2</v>
      </c>
      <c r="G18" s="235">
        <f>'JRW-12.4'!D99/100</f>
        <v>5.4166666666666669E-2</v>
      </c>
    </row>
    <row r="19" spans="4:7" ht="15.75">
      <c r="D19" s="231" t="s">
        <v>216</v>
      </c>
      <c r="E19" s="230"/>
      <c r="F19" s="301"/>
      <c r="G19" s="230"/>
    </row>
    <row r="20" spans="4:7" ht="19.5" customHeight="1" thickBot="1">
      <c r="D20" s="232" t="s">
        <v>182</v>
      </c>
      <c r="E20" s="235">
        <f>'JRW-12.4'!H50</f>
        <v>3.9000000000000007E-2</v>
      </c>
      <c r="F20" s="298">
        <f>'JRW-12.4'!H79</f>
        <v>4.24E-2</v>
      </c>
      <c r="G20" s="235">
        <f>'JRW-12.4'!H99</f>
        <v>4.2250000000000003E-2</v>
      </c>
    </row>
    <row r="21" spans="4:7" ht="32.25" thickBot="1">
      <c r="D21" s="233" t="s">
        <v>319</v>
      </c>
      <c r="E21" s="302" t="s">
        <v>573</v>
      </c>
      <c r="F21" s="303" t="s">
        <v>617</v>
      </c>
      <c r="G21" s="235" t="s">
        <v>612</v>
      </c>
    </row>
  </sheetData>
  <phoneticPr fontId="66" type="noConversion"/>
  <pageMargins left="0.85" right="0.75" top="0.56000000000000005" bottom="0.56999999999999995" header="0.5" footer="0.5"/>
  <pageSetup scale="7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37"/>
  <sheetViews>
    <sheetView tabSelected="1" topLeftCell="A4" workbookViewId="0">
      <selection activeCell="L34" sqref="L34"/>
    </sheetView>
  </sheetViews>
  <sheetFormatPr defaultRowHeight="12.75"/>
  <cols>
    <col min="3" max="3" width="13.140625" customWidth="1"/>
    <col min="4" max="4" width="13.7109375" customWidth="1"/>
    <col min="5" max="5" width="12.42578125" customWidth="1"/>
    <col min="6" max="6" width="10.7109375" bestFit="1" customWidth="1"/>
    <col min="7" max="7" width="6.7109375" customWidth="1"/>
  </cols>
  <sheetData>
    <row r="1" spans="1:7" ht="15.75">
      <c r="G1" s="27" t="s">
        <v>576</v>
      </c>
    </row>
    <row r="2" spans="1:7" ht="15.75">
      <c r="A2" s="26"/>
      <c r="F2" s="29"/>
      <c r="G2" s="131" t="s">
        <v>628</v>
      </c>
    </row>
    <row r="3" spans="1:7" ht="15.75">
      <c r="A3" s="26"/>
      <c r="F3" s="29"/>
      <c r="G3" s="131" t="s">
        <v>185</v>
      </c>
    </row>
    <row r="4" spans="1:7" ht="15.75">
      <c r="A4" s="3"/>
      <c r="F4" s="29"/>
      <c r="G4" s="138" t="s">
        <v>220</v>
      </c>
    </row>
    <row r="5" spans="1:7" ht="15.75">
      <c r="A5" s="3"/>
      <c r="D5" s="1"/>
      <c r="F5" s="29"/>
      <c r="G5" s="29"/>
    </row>
    <row r="7" spans="1:7" ht="15.75">
      <c r="C7" s="5" t="s">
        <v>628</v>
      </c>
      <c r="D7" s="43"/>
      <c r="E7" s="43"/>
      <c r="F7" s="43"/>
    </row>
    <row r="8" spans="1:7" ht="15.75">
      <c r="C8" s="5"/>
      <c r="D8" s="43"/>
      <c r="E8" s="43"/>
      <c r="F8" s="43"/>
    </row>
    <row r="9" spans="1:7" ht="15.75">
      <c r="C9" s="5" t="s">
        <v>577</v>
      </c>
      <c r="D9" s="6"/>
      <c r="E9" s="6"/>
      <c r="F9" s="6"/>
      <c r="G9" s="38"/>
    </row>
    <row r="10" spans="1:7" ht="15.75">
      <c r="C10" s="5" t="s">
        <v>56</v>
      </c>
      <c r="D10" s="6"/>
      <c r="E10" s="6"/>
      <c r="F10" s="6"/>
      <c r="G10" s="38"/>
    </row>
    <row r="11" spans="1:7" ht="15.75">
      <c r="C11" s="5"/>
      <c r="D11" s="6"/>
      <c r="E11" s="6"/>
      <c r="F11" s="6"/>
      <c r="G11" s="38"/>
    </row>
    <row r="12" spans="1:7" ht="15.75">
      <c r="C12" s="48" t="s">
        <v>176</v>
      </c>
      <c r="D12" s="129"/>
      <c r="E12" s="129"/>
      <c r="F12" s="129"/>
    </row>
    <row r="13" spans="1:7" ht="16.5" thickBot="1">
      <c r="C13" s="48" t="s">
        <v>430</v>
      </c>
      <c r="D13" s="129"/>
      <c r="E13" s="129"/>
      <c r="F13" s="129"/>
    </row>
    <row r="14" spans="1:7" ht="15.75">
      <c r="C14" s="30" t="s">
        <v>55</v>
      </c>
      <c r="D14" s="31"/>
      <c r="E14" s="31"/>
      <c r="F14" s="32">
        <v>3.9999999999999994E-2</v>
      </c>
    </row>
    <row r="15" spans="1:7" ht="15.75">
      <c r="C15" s="33" t="s">
        <v>98</v>
      </c>
      <c r="D15" s="9"/>
      <c r="E15" s="9"/>
      <c r="F15" s="39">
        <v>0.65</v>
      </c>
    </row>
    <row r="16" spans="1:7" ht="15.75">
      <c r="C16" s="34" t="s">
        <v>99</v>
      </c>
      <c r="D16" s="9"/>
      <c r="E16" s="9"/>
      <c r="F16" s="51">
        <v>5.5E-2</v>
      </c>
    </row>
    <row r="17" spans="3:6" ht="16.5" thickBot="1">
      <c r="C17" s="35" t="s">
        <v>23</v>
      </c>
      <c r="D17" s="36"/>
      <c r="E17" s="36"/>
      <c r="F17" s="148">
        <f>F14+F15*F16</f>
        <v>7.5749999999999998E-2</v>
      </c>
    </row>
    <row r="18" spans="3:6" ht="15.75">
      <c r="C18" s="309" t="s">
        <v>540</v>
      </c>
      <c r="D18" s="2"/>
      <c r="E18" s="2"/>
      <c r="F18" s="2"/>
    </row>
    <row r="19" spans="3:6" ht="15.75">
      <c r="C19" s="309" t="s">
        <v>541</v>
      </c>
      <c r="D19" s="2"/>
      <c r="E19" s="2"/>
      <c r="F19" s="2"/>
    </row>
    <row r="21" spans="3:6" ht="15.75">
      <c r="C21" s="48" t="s">
        <v>177</v>
      </c>
      <c r="D21" s="129"/>
      <c r="E21" s="129"/>
      <c r="F21" s="129"/>
    </row>
    <row r="22" spans="3:6" ht="16.5" thickBot="1">
      <c r="C22" s="48" t="s">
        <v>578</v>
      </c>
      <c r="D22" s="129"/>
      <c r="E22" s="129"/>
      <c r="F22" s="129"/>
    </row>
    <row r="23" spans="3:6" ht="15.75">
      <c r="C23" s="30" t="s">
        <v>55</v>
      </c>
      <c r="D23" s="31"/>
      <c r="E23" s="31"/>
      <c r="F23" s="32">
        <v>3.9999999999999994E-2</v>
      </c>
    </row>
    <row r="24" spans="3:6" ht="15.75">
      <c r="C24" s="304" t="s">
        <v>98</v>
      </c>
      <c r="D24" s="288"/>
      <c r="E24" s="288"/>
      <c r="F24" s="39">
        <v>0.65</v>
      </c>
    </row>
    <row r="25" spans="3:6" ht="15.75">
      <c r="C25" s="305" t="s">
        <v>99</v>
      </c>
      <c r="D25" s="288"/>
      <c r="E25" s="288"/>
      <c r="F25" s="306">
        <v>5.5E-2</v>
      </c>
    </row>
    <row r="26" spans="3:6" ht="16.5" thickBot="1">
      <c r="C26" s="284" t="s">
        <v>23</v>
      </c>
      <c r="D26" s="307"/>
      <c r="E26" s="307"/>
      <c r="F26" s="308">
        <f>F23+F24*F25</f>
        <v>7.5749999999999998E-2</v>
      </c>
    </row>
    <row r="27" spans="3:6" ht="15.75">
      <c r="C27" s="309" t="s">
        <v>540</v>
      </c>
      <c r="D27" s="2"/>
      <c r="E27" s="2"/>
      <c r="F27" s="2"/>
    </row>
    <row r="28" spans="3:6" ht="15.75">
      <c r="C28" s="309" t="s">
        <v>541</v>
      </c>
      <c r="D28" s="2"/>
      <c r="E28" s="2"/>
      <c r="F28" s="2"/>
    </row>
    <row r="30" spans="3:6" ht="15.75">
      <c r="C30" s="48" t="s">
        <v>178</v>
      </c>
      <c r="D30" s="129"/>
      <c r="E30" s="129"/>
      <c r="F30" s="129"/>
    </row>
    <row r="31" spans="3:6" ht="16.5" thickBot="1">
      <c r="C31" s="48" t="s">
        <v>604</v>
      </c>
      <c r="D31" s="129"/>
      <c r="E31" s="129"/>
      <c r="F31" s="129"/>
    </row>
    <row r="32" spans="3:6" ht="15.75">
      <c r="C32" s="30" t="s">
        <v>55</v>
      </c>
      <c r="D32" s="31"/>
      <c r="E32" s="31"/>
      <c r="F32" s="32">
        <v>0.04</v>
      </c>
    </row>
    <row r="33" spans="3:6" ht="15.75">
      <c r="C33" s="304" t="s">
        <v>98</v>
      </c>
      <c r="D33" s="288"/>
      <c r="E33" s="288"/>
      <c r="F33" s="39">
        <v>0.7</v>
      </c>
    </row>
    <row r="34" spans="3:6" ht="15.75">
      <c r="C34" s="305" t="s">
        <v>99</v>
      </c>
      <c r="D34" s="288"/>
      <c r="E34" s="288"/>
      <c r="F34" s="306">
        <v>5.5E-2</v>
      </c>
    </row>
    <row r="35" spans="3:6" ht="16.5" thickBot="1">
      <c r="C35" s="284" t="s">
        <v>23</v>
      </c>
      <c r="D35" s="307"/>
      <c r="E35" s="307"/>
      <c r="F35" s="308">
        <f>F32+F33*F34</f>
        <v>7.85E-2</v>
      </c>
    </row>
    <row r="36" spans="3:6" ht="15.75">
      <c r="C36" s="309" t="s">
        <v>540</v>
      </c>
      <c r="D36" s="2"/>
      <c r="E36" s="2"/>
      <c r="F36" s="2"/>
    </row>
    <row r="37" spans="3:6" ht="15.75">
      <c r="C37" s="309" t="s">
        <v>541</v>
      </c>
      <c r="D37" s="2"/>
      <c r="E37" s="2"/>
      <c r="F37" s="2"/>
    </row>
  </sheetData>
  <phoneticPr fontId="0" type="noConversion"/>
  <pageMargins left="2.23" right="0.75" top="0.55000000000000004"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N54"/>
  <sheetViews>
    <sheetView workbookViewId="0">
      <selection activeCell="S33" sqref="S33"/>
    </sheetView>
  </sheetViews>
  <sheetFormatPr defaultRowHeight="12.75"/>
  <sheetData>
    <row r="1" spans="1:14" ht="15.75">
      <c r="N1" s="27" t="s">
        <v>576</v>
      </c>
    </row>
    <row r="2" spans="1:14" ht="15.75">
      <c r="N2" s="131" t="s">
        <v>628</v>
      </c>
    </row>
    <row r="3" spans="1:14" s="173" customFormat="1" ht="15.75">
      <c r="N3" s="237" t="s">
        <v>185</v>
      </c>
    </row>
    <row r="4" spans="1:14" s="173" customFormat="1" ht="15.75">
      <c r="N4" s="238" t="s">
        <v>219</v>
      </c>
    </row>
    <row r="5" spans="1:14" ht="15.75">
      <c r="K5" s="138"/>
    </row>
    <row r="6" spans="1:14" ht="15.75">
      <c r="A6" s="5" t="s">
        <v>628</v>
      </c>
      <c r="B6" s="6"/>
      <c r="C6" s="6"/>
      <c r="D6" s="6"/>
      <c r="E6" s="6"/>
      <c r="F6" s="6"/>
      <c r="G6" s="6"/>
      <c r="H6" s="6"/>
      <c r="I6" s="6"/>
      <c r="J6" s="6"/>
      <c r="K6" s="6"/>
      <c r="L6" s="6"/>
      <c r="M6" s="6"/>
      <c r="N6" s="6"/>
    </row>
    <row r="7" spans="1:14" ht="15.75">
      <c r="A7" s="5"/>
      <c r="B7" s="6"/>
      <c r="C7" s="6"/>
      <c r="D7" s="6"/>
      <c r="E7" s="6"/>
      <c r="F7" s="6"/>
      <c r="G7" s="6"/>
      <c r="H7" s="6"/>
      <c r="I7" s="6"/>
      <c r="J7" s="6"/>
      <c r="K7" s="6"/>
      <c r="L7" s="6"/>
      <c r="M7" s="6"/>
      <c r="N7" s="6"/>
    </row>
    <row r="8" spans="1:14" ht="15.75">
      <c r="A8" s="5" t="s">
        <v>293</v>
      </c>
      <c r="B8" s="6"/>
      <c r="C8" s="6"/>
      <c r="D8" s="6"/>
      <c r="E8" s="6"/>
      <c r="F8" s="6"/>
      <c r="G8" s="6"/>
      <c r="H8" s="6"/>
      <c r="I8" s="6"/>
      <c r="J8" s="6"/>
      <c r="K8" s="6"/>
      <c r="L8" s="6"/>
      <c r="M8" s="6"/>
      <c r="N8" s="6"/>
    </row>
    <row r="9" spans="1:14" ht="15.75">
      <c r="A9" s="5" t="s">
        <v>565</v>
      </c>
      <c r="B9" s="6"/>
      <c r="C9" s="6"/>
      <c r="D9" s="6"/>
      <c r="E9" s="6"/>
      <c r="F9" s="6"/>
      <c r="G9" s="6"/>
      <c r="H9" s="6"/>
      <c r="I9" s="6"/>
      <c r="J9" s="6"/>
      <c r="K9" s="6"/>
      <c r="L9" s="6"/>
      <c r="M9" s="6"/>
      <c r="N9" s="6"/>
    </row>
    <row r="31" spans="1:11">
      <c r="A31" s="189" t="s">
        <v>245</v>
      </c>
      <c r="B31" s="6"/>
      <c r="C31" s="6"/>
      <c r="D31" s="6"/>
      <c r="E31" s="6"/>
      <c r="F31" s="6"/>
      <c r="G31" s="6"/>
      <c r="H31" s="6"/>
      <c r="I31" s="6"/>
      <c r="J31" s="6"/>
      <c r="K31" s="6"/>
    </row>
    <row r="32" spans="1:11" ht="15.75">
      <c r="A32" s="5"/>
      <c r="B32" s="6"/>
      <c r="C32" s="6"/>
      <c r="D32" s="6"/>
      <c r="E32" s="6"/>
      <c r="F32" s="6"/>
      <c r="G32" s="6"/>
      <c r="H32" s="6"/>
      <c r="I32" s="6"/>
      <c r="J32" s="6"/>
      <c r="K32" s="6"/>
    </row>
    <row r="54" spans="1:1">
      <c r="A54" s="137"/>
    </row>
  </sheetData>
  <phoneticPr fontId="82" type="noConversion"/>
  <pageMargins left="0.7" right="0.7" top="0.33999999999999997" bottom="0.28000000000000003" header="0.3" footer="0.3"/>
  <pageSetup scale="7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J96"/>
  <sheetViews>
    <sheetView workbookViewId="0">
      <selection activeCell="L33" sqref="L33"/>
    </sheetView>
  </sheetViews>
  <sheetFormatPr defaultRowHeight="12.75"/>
  <cols>
    <col min="1" max="1" width="14.7109375" customWidth="1"/>
    <col min="2" max="2" width="51.5703125" customWidth="1"/>
  </cols>
  <sheetData>
    <row r="1" spans="1:7" ht="15.75">
      <c r="A1" s="173"/>
      <c r="B1" s="173"/>
      <c r="D1" s="27" t="s">
        <v>576</v>
      </c>
    </row>
    <row r="2" spans="1:7" ht="15.75">
      <c r="A2" s="173"/>
      <c r="B2" s="173"/>
      <c r="D2" s="131" t="s">
        <v>628</v>
      </c>
    </row>
    <row r="3" spans="1:7" ht="15.75">
      <c r="A3" s="173"/>
      <c r="B3" s="173"/>
      <c r="D3" s="131" t="s">
        <v>185</v>
      </c>
    </row>
    <row r="4" spans="1:7" ht="15.75">
      <c r="A4" s="173"/>
      <c r="B4" s="173"/>
      <c r="D4" s="138" t="s">
        <v>217</v>
      </c>
    </row>
    <row r="5" spans="1:7">
      <c r="A5" s="6"/>
      <c r="B5" s="6"/>
      <c r="C5" s="6"/>
      <c r="D5" s="6"/>
    </row>
    <row r="13" spans="1:7">
      <c r="G13" t="s">
        <v>326</v>
      </c>
    </row>
    <row r="22" spans="1:4" ht="15.75">
      <c r="B22" s="48" t="s">
        <v>176</v>
      </c>
      <c r="C22" s="6"/>
    </row>
    <row r="23" spans="1:4" ht="16.5" thickBot="1">
      <c r="B23" s="48" t="s">
        <v>430</v>
      </c>
      <c r="C23" s="6"/>
    </row>
    <row r="24" spans="1:4" ht="15" thickBot="1">
      <c r="B24" s="166" t="s">
        <v>225</v>
      </c>
      <c r="C24" s="168" t="s">
        <v>17</v>
      </c>
    </row>
    <row r="25" spans="1:4" ht="15.75">
      <c r="A25">
        <v>1</v>
      </c>
      <c r="B25" s="266" t="s">
        <v>433</v>
      </c>
      <c r="C25" s="589">
        <v>0.8</v>
      </c>
      <c r="D25" s="218"/>
    </row>
    <row r="26" spans="1:4" ht="15.75">
      <c r="A26">
        <f t="shared" ref="A26:A54" si="0">A25+1</f>
        <v>2</v>
      </c>
      <c r="B26" s="573" t="s">
        <v>435</v>
      </c>
      <c r="C26" s="584">
        <v>0.7</v>
      </c>
      <c r="D26" s="218"/>
    </row>
    <row r="27" spans="1:4" ht="15.75">
      <c r="A27">
        <f t="shared" si="0"/>
        <v>3</v>
      </c>
      <c r="B27" s="573" t="s">
        <v>436</v>
      </c>
      <c r="C27" s="584">
        <v>0.65</v>
      </c>
      <c r="D27" s="218"/>
    </row>
    <row r="28" spans="1:4" ht="15.75">
      <c r="A28">
        <f t="shared" si="0"/>
        <v>4</v>
      </c>
      <c r="B28" s="573" t="s">
        <v>438</v>
      </c>
      <c r="C28" s="584">
        <v>0.65</v>
      </c>
      <c r="D28" s="218"/>
    </row>
    <row r="29" spans="1:4" ht="15.75">
      <c r="A29">
        <f t="shared" si="0"/>
        <v>5</v>
      </c>
      <c r="B29" s="727" t="s">
        <v>440</v>
      </c>
      <c r="C29" s="584">
        <v>0.7</v>
      </c>
      <c r="D29" s="218"/>
    </row>
    <row r="30" spans="1:4" ht="15.75">
      <c r="A30">
        <f t="shared" si="0"/>
        <v>6</v>
      </c>
      <c r="B30" s="573" t="s">
        <v>443</v>
      </c>
      <c r="C30" s="584">
        <v>0.65</v>
      </c>
      <c r="D30" s="218"/>
    </row>
    <row r="31" spans="1:4" ht="15.75">
      <c r="A31">
        <f t="shared" si="0"/>
        <v>7</v>
      </c>
      <c r="B31" s="573" t="s">
        <v>445</v>
      </c>
      <c r="C31" s="584">
        <v>0.5</v>
      </c>
      <c r="D31" s="218"/>
    </row>
    <row r="32" spans="1:4" ht="15.75">
      <c r="A32">
        <f t="shared" si="0"/>
        <v>8</v>
      </c>
      <c r="B32" s="573" t="s">
        <v>502</v>
      </c>
      <c r="C32" s="584">
        <v>0.65</v>
      </c>
      <c r="D32" s="218"/>
    </row>
    <row r="33" spans="1:4" ht="15.75">
      <c r="A33">
        <f t="shared" si="0"/>
        <v>9</v>
      </c>
      <c r="B33" s="646" t="s">
        <v>501</v>
      </c>
      <c r="C33" s="584">
        <v>0.65</v>
      </c>
      <c r="D33" s="218"/>
    </row>
    <row r="34" spans="1:4" ht="15.75">
      <c r="A34">
        <f t="shared" si="0"/>
        <v>10</v>
      </c>
      <c r="B34" s="573" t="s">
        <v>503</v>
      </c>
      <c r="C34" s="584">
        <v>0.6</v>
      </c>
      <c r="D34" s="218"/>
    </row>
    <row r="35" spans="1:4" ht="15.75">
      <c r="A35">
        <f t="shared" si="0"/>
        <v>11</v>
      </c>
      <c r="B35" s="573" t="s">
        <v>447</v>
      </c>
      <c r="C35" s="584">
        <v>0.6</v>
      </c>
      <c r="D35" s="218"/>
    </row>
    <row r="36" spans="1:4" ht="15.75">
      <c r="A36">
        <f t="shared" si="0"/>
        <v>12</v>
      </c>
      <c r="B36" s="728" t="s">
        <v>448</v>
      </c>
      <c r="C36" s="584">
        <v>0.75</v>
      </c>
      <c r="D36" s="218"/>
    </row>
    <row r="37" spans="1:4" ht="15.75">
      <c r="A37">
        <f t="shared" si="0"/>
        <v>13</v>
      </c>
      <c r="B37" s="728" t="s">
        <v>450</v>
      </c>
      <c r="C37" s="584">
        <v>0.65</v>
      </c>
      <c r="D37" s="218"/>
    </row>
    <row r="38" spans="1:4" ht="15.75">
      <c r="A38">
        <f t="shared" si="0"/>
        <v>14</v>
      </c>
      <c r="B38" s="647" t="s">
        <v>605</v>
      </c>
      <c r="C38" s="584">
        <v>0.65</v>
      </c>
      <c r="D38" s="218"/>
    </row>
    <row r="39" spans="1:4" ht="15.75">
      <c r="A39">
        <f t="shared" si="0"/>
        <v>15</v>
      </c>
      <c r="B39" s="573" t="s">
        <v>558</v>
      </c>
      <c r="C39" s="584">
        <v>0.65</v>
      </c>
      <c r="D39" s="218"/>
    </row>
    <row r="40" spans="1:4" ht="15.75">
      <c r="A40">
        <f t="shared" si="0"/>
        <v>16</v>
      </c>
      <c r="B40" s="573" t="s">
        <v>543</v>
      </c>
      <c r="C40" s="584">
        <v>0.7</v>
      </c>
      <c r="D40" s="218"/>
    </row>
    <row r="41" spans="1:4" ht="15.75">
      <c r="A41">
        <f t="shared" si="0"/>
        <v>17</v>
      </c>
      <c r="B41" s="573" t="s">
        <v>453</v>
      </c>
      <c r="C41" s="584">
        <v>0.75</v>
      </c>
      <c r="D41" s="218"/>
    </row>
    <row r="42" spans="1:4" ht="15.75">
      <c r="A42">
        <f t="shared" si="0"/>
        <v>18</v>
      </c>
      <c r="B42" s="573" t="s">
        <v>480</v>
      </c>
      <c r="C42" s="584">
        <v>0.75</v>
      </c>
      <c r="D42" s="218"/>
    </row>
    <row r="43" spans="1:4" ht="15.75">
      <c r="A43">
        <f t="shared" si="0"/>
        <v>19</v>
      </c>
      <c r="B43" s="573" t="s">
        <v>456</v>
      </c>
      <c r="C43" s="584">
        <v>0.65</v>
      </c>
      <c r="D43" s="218"/>
    </row>
    <row r="44" spans="1:4" ht="15.75">
      <c r="A44">
        <f t="shared" si="0"/>
        <v>20</v>
      </c>
      <c r="B44" s="647" t="s">
        <v>457</v>
      </c>
      <c r="C44" s="584">
        <v>0.95</v>
      </c>
      <c r="D44" s="218"/>
    </row>
    <row r="45" spans="1:4" ht="15.75">
      <c r="A45">
        <f t="shared" si="0"/>
        <v>21</v>
      </c>
      <c r="B45" s="573" t="s">
        <v>477</v>
      </c>
      <c r="C45" s="584">
        <v>0.9</v>
      </c>
      <c r="D45" s="218"/>
    </row>
    <row r="46" spans="1:4" ht="15.75">
      <c r="A46">
        <f t="shared" si="0"/>
        <v>22</v>
      </c>
      <c r="B46" s="573" t="s">
        <v>459</v>
      </c>
      <c r="C46" s="584">
        <v>0.65</v>
      </c>
      <c r="D46" s="218"/>
    </row>
    <row r="47" spans="1:4" ht="15.75">
      <c r="A47">
        <f t="shared" si="0"/>
        <v>23</v>
      </c>
      <c r="B47" s="573" t="s">
        <v>460</v>
      </c>
      <c r="C47" s="584">
        <v>0.7</v>
      </c>
      <c r="D47" s="218"/>
    </row>
    <row r="48" spans="1:4" ht="15.75">
      <c r="A48">
        <f t="shared" si="0"/>
        <v>24</v>
      </c>
      <c r="B48" s="573" t="s">
        <v>462</v>
      </c>
      <c r="C48" s="584">
        <v>0.7</v>
      </c>
      <c r="D48" s="218"/>
    </row>
    <row r="49" spans="1:10" ht="15.75">
      <c r="A49">
        <f t="shared" si="0"/>
        <v>25</v>
      </c>
      <c r="B49" s="573" t="s">
        <v>464</v>
      </c>
      <c r="C49" s="584">
        <v>0.7</v>
      </c>
      <c r="D49" s="218"/>
    </row>
    <row r="50" spans="1:10" ht="15.75">
      <c r="A50">
        <f t="shared" si="0"/>
        <v>26</v>
      </c>
      <c r="B50" s="646" t="s">
        <v>513</v>
      </c>
      <c r="C50" s="584">
        <v>0.7</v>
      </c>
      <c r="D50" s="218"/>
    </row>
    <row r="51" spans="1:10" ht="15.75">
      <c r="A51">
        <f t="shared" si="0"/>
        <v>27</v>
      </c>
      <c r="B51" s="573" t="s">
        <v>466</v>
      </c>
      <c r="C51" s="584">
        <v>0.65</v>
      </c>
      <c r="D51" s="218"/>
    </row>
    <row r="52" spans="1:10" ht="15.75">
      <c r="A52">
        <f t="shared" si="0"/>
        <v>28</v>
      </c>
      <c r="B52" s="573" t="s">
        <v>504</v>
      </c>
      <c r="C52" s="584">
        <v>0.55000000000000004</v>
      </c>
      <c r="D52" s="218"/>
    </row>
    <row r="53" spans="1:10" ht="15.75">
      <c r="A53">
        <f t="shared" si="0"/>
        <v>29</v>
      </c>
      <c r="B53" s="646" t="s">
        <v>500</v>
      </c>
      <c r="C53" s="584">
        <v>0.6</v>
      </c>
      <c r="D53" s="218"/>
    </row>
    <row r="54" spans="1:10" ht="16.5" thickBot="1">
      <c r="A54">
        <f t="shared" si="0"/>
        <v>30</v>
      </c>
      <c r="B54" s="541" t="s">
        <v>468</v>
      </c>
      <c r="C54" s="586">
        <v>0.6</v>
      </c>
      <c r="D54" s="218"/>
    </row>
    <row r="55" spans="1:10" ht="16.5" thickBot="1">
      <c r="B55" s="381" t="s">
        <v>1</v>
      </c>
      <c r="C55" s="382">
        <f>AVERAGE(C25:C54)</f>
        <v>0.68</v>
      </c>
      <c r="D55" s="218"/>
    </row>
    <row r="56" spans="1:10" ht="16.5" thickBot="1">
      <c r="B56" s="276" t="s">
        <v>29</v>
      </c>
      <c r="C56" s="590">
        <f>MEDIAN(C25:C54)</f>
        <v>0.65</v>
      </c>
      <c r="D56" s="218"/>
    </row>
    <row r="57" spans="1:10">
      <c r="B57" s="255" t="s">
        <v>551</v>
      </c>
      <c r="C57" s="44"/>
    </row>
    <row r="58" spans="1:10" ht="15.75">
      <c r="B58" s="49"/>
      <c r="C58" s="44"/>
    </row>
    <row r="59" spans="1:10" ht="15.75">
      <c r="B59" s="48" t="s">
        <v>177</v>
      </c>
      <c r="C59" s="6"/>
    </row>
    <row r="60" spans="1:10" ht="16.5" thickBot="1">
      <c r="B60" s="48" t="s">
        <v>578</v>
      </c>
      <c r="C60" s="6"/>
      <c r="J60" s="260"/>
    </row>
    <row r="61" spans="1:10" ht="16.5" thickBot="1">
      <c r="B61" s="582" t="s">
        <v>51</v>
      </c>
      <c r="C61" s="583" t="s">
        <v>17</v>
      </c>
    </row>
    <row r="62" spans="1:10" ht="15.75">
      <c r="A62">
        <v>1</v>
      </c>
      <c r="B62" s="266" t="s">
        <v>435</v>
      </c>
      <c r="C62" s="589">
        <v>0.7</v>
      </c>
    </row>
    <row r="63" spans="1:10" ht="15.75">
      <c r="A63">
        <f t="shared" ref="A63:A79" si="1">A62+1</f>
        <v>2</v>
      </c>
      <c r="B63" s="573" t="s">
        <v>436</v>
      </c>
      <c r="C63" s="584">
        <v>0.65</v>
      </c>
    </row>
    <row r="64" spans="1:10" ht="15.75">
      <c r="A64">
        <f t="shared" si="1"/>
        <v>3</v>
      </c>
      <c r="B64" s="727" t="s">
        <v>440</v>
      </c>
      <c r="C64" s="584">
        <v>0.7</v>
      </c>
    </row>
    <row r="65" spans="1:3" ht="15.75">
      <c r="A65">
        <f t="shared" si="1"/>
        <v>4</v>
      </c>
      <c r="B65" s="646" t="s">
        <v>562</v>
      </c>
      <c r="C65" s="585">
        <v>0.85</v>
      </c>
    </row>
    <row r="66" spans="1:3" ht="15.75">
      <c r="A66">
        <f t="shared" si="1"/>
        <v>5</v>
      </c>
      <c r="B66" s="573" t="s">
        <v>591</v>
      </c>
      <c r="C66" s="584">
        <v>0.7</v>
      </c>
    </row>
    <row r="67" spans="1:3" ht="15.75">
      <c r="A67">
        <f t="shared" si="1"/>
        <v>6</v>
      </c>
      <c r="B67" s="573" t="s">
        <v>445</v>
      </c>
      <c r="C67" s="584">
        <v>0.5</v>
      </c>
    </row>
    <row r="68" spans="1:3" ht="15.75">
      <c r="A68">
        <f t="shared" si="1"/>
        <v>7</v>
      </c>
      <c r="B68" s="573" t="s">
        <v>443</v>
      </c>
      <c r="C68" s="584">
        <v>0.65</v>
      </c>
    </row>
    <row r="69" spans="1:3" ht="15.75">
      <c r="A69">
        <f t="shared" si="1"/>
        <v>8</v>
      </c>
      <c r="B69" s="646" t="s">
        <v>501</v>
      </c>
      <c r="C69" s="584">
        <v>0.65</v>
      </c>
    </row>
    <row r="70" spans="1:3" ht="15.75">
      <c r="A70">
        <f t="shared" si="1"/>
        <v>9</v>
      </c>
      <c r="B70" s="647" t="s">
        <v>605</v>
      </c>
      <c r="C70" s="584">
        <v>0.65</v>
      </c>
    </row>
    <row r="71" spans="1:3" ht="15.75">
      <c r="A71">
        <f t="shared" si="1"/>
        <v>10</v>
      </c>
      <c r="B71" s="573" t="s">
        <v>480</v>
      </c>
      <c r="C71" s="584">
        <v>0.75</v>
      </c>
    </row>
    <row r="72" spans="1:3" ht="15.75">
      <c r="A72">
        <f t="shared" si="1"/>
        <v>11</v>
      </c>
      <c r="B72" s="573" t="s">
        <v>456</v>
      </c>
      <c r="C72" s="584">
        <v>0.65</v>
      </c>
    </row>
    <row r="73" spans="1:3" ht="15.75">
      <c r="A73">
        <f t="shared" si="1"/>
        <v>12</v>
      </c>
      <c r="B73" s="573" t="s">
        <v>459</v>
      </c>
      <c r="C73" s="584">
        <v>0.65</v>
      </c>
    </row>
    <row r="74" spans="1:3" ht="15.75">
      <c r="A74">
        <f t="shared" si="1"/>
        <v>13</v>
      </c>
      <c r="B74" s="646" t="s">
        <v>568</v>
      </c>
      <c r="C74" s="584">
        <v>0.65</v>
      </c>
    </row>
    <row r="75" spans="1:3" ht="15.75">
      <c r="A75">
        <f t="shared" si="1"/>
        <v>14</v>
      </c>
      <c r="B75" s="573" t="s">
        <v>466</v>
      </c>
      <c r="C75" s="584">
        <v>0.65</v>
      </c>
    </row>
    <row r="76" spans="1:3" ht="15.75">
      <c r="A76">
        <f t="shared" si="1"/>
        <v>15</v>
      </c>
      <c r="B76" s="646" t="s">
        <v>569</v>
      </c>
      <c r="C76" s="584">
        <v>0.8</v>
      </c>
    </row>
    <row r="77" spans="1:3" ht="15.75">
      <c r="A77">
        <f t="shared" si="1"/>
        <v>16</v>
      </c>
      <c r="B77" s="646" t="s">
        <v>570</v>
      </c>
      <c r="C77" s="584">
        <v>0.75</v>
      </c>
    </row>
    <row r="78" spans="1:3" ht="15.75">
      <c r="A78">
        <f t="shared" si="1"/>
        <v>17</v>
      </c>
      <c r="B78" s="646" t="s">
        <v>500</v>
      </c>
      <c r="C78" s="584">
        <v>0.6</v>
      </c>
    </row>
    <row r="79" spans="1:3" ht="16.5" thickBot="1">
      <c r="A79">
        <f t="shared" si="1"/>
        <v>18</v>
      </c>
      <c r="B79" s="541" t="s">
        <v>468</v>
      </c>
      <c r="C79" s="586">
        <v>0.6</v>
      </c>
    </row>
    <row r="80" spans="1:3" ht="16.5" thickBot="1">
      <c r="B80" s="381" t="s">
        <v>1</v>
      </c>
      <c r="C80" s="587">
        <f>AVERAGE(C62:C79)</f>
        <v>0.67500000000000016</v>
      </c>
    </row>
    <row r="81" spans="2:3" ht="16.5" thickBot="1">
      <c r="B81" s="581" t="s">
        <v>29</v>
      </c>
      <c r="C81" s="588">
        <f>MEDIAN(C62:C79)</f>
        <v>0.65</v>
      </c>
    </row>
    <row r="83" spans="2:3" ht="15.75">
      <c r="B83" s="48" t="s">
        <v>178</v>
      </c>
      <c r="C83" s="46"/>
    </row>
    <row r="84" spans="2:3" ht="16.5" thickBot="1">
      <c r="B84" s="48" t="s">
        <v>604</v>
      </c>
      <c r="C84" s="326"/>
    </row>
    <row r="85" spans="2:3" ht="16.5" thickBot="1">
      <c r="B85" s="159" t="s">
        <v>51</v>
      </c>
      <c r="C85" s="327" t="s">
        <v>17</v>
      </c>
    </row>
    <row r="86" spans="2:3" ht="15.75">
      <c r="B86" s="266" t="s">
        <v>588</v>
      </c>
      <c r="C86" s="589">
        <v>0.7</v>
      </c>
    </row>
    <row r="87" spans="2:3" ht="15.75">
      <c r="B87" s="573" t="s">
        <v>591</v>
      </c>
      <c r="C87" s="584">
        <v>0.7</v>
      </c>
    </row>
    <row r="88" spans="2:3" ht="15.75">
      <c r="B88" s="573" t="s">
        <v>593</v>
      </c>
      <c r="C88" s="584">
        <v>0.8</v>
      </c>
    </row>
    <row r="89" spans="2:3" ht="15.75">
      <c r="B89" s="727" t="s">
        <v>595</v>
      </c>
      <c r="C89" s="584">
        <v>0.65</v>
      </c>
    </row>
    <row r="90" spans="2:3" ht="15.75">
      <c r="B90" s="727" t="s">
        <v>597</v>
      </c>
      <c r="C90" s="584">
        <v>0.65</v>
      </c>
    </row>
    <row r="91" spans="2:3" ht="15.75">
      <c r="B91" s="573" t="s">
        <v>599</v>
      </c>
      <c r="C91" s="584">
        <v>0.8</v>
      </c>
    </row>
    <row r="92" spans="2:3" ht="15.75">
      <c r="B92" s="573" t="s">
        <v>600</v>
      </c>
      <c r="C92" s="584">
        <v>0.75</v>
      </c>
    </row>
    <row r="93" spans="2:3" ht="16.5" thickBot="1">
      <c r="B93" s="541" t="s">
        <v>602</v>
      </c>
      <c r="C93" s="586">
        <v>0.7</v>
      </c>
    </row>
    <row r="94" spans="2:3" ht="16.5" thickBot="1">
      <c r="B94" s="381" t="s">
        <v>1</v>
      </c>
      <c r="C94" s="382">
        <f>AVERAGE(C86:C93)</f>
        <v>0.71875</v>
      </c>
    </row>
    <row r="95" spans="2:3" ht="16.5" thickBot="1">
      <c r="B95" s="690" t="s">
        <v>29</v>
      </c>
      <c r="C95" s="590">
        <f>MEDIAN(C86:C93)</f>
        <v>0.7</v>
      </c>
    </row>
    <row r="96" spans="2:3" ht="15.75">
      <c r="B96" s="49" t="s">
        <v>547</v>
      </c>
      <c r="C96" s="44"/>
    </row>
  </sheetData>
  <phoneticPr fontId="66" type="noConversion"/>
  <pageMargins left="2.9299999999999997" right="0.7" top="0.35" bottom="0.3" header="0.3" footer="0.3"/>
  <pageSetup scale="5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F28"/>
  <sheetViews>
    <sheetView workbookViewId="0">
      <selection activeCell="J35" sqref="J35"/>
    </sheetView>
  </sheetViews>
  <sheetFormatPr defaultColWidth="8.85546875" defaultRowHeight="12.75"/>
  <cols>
    <col min="1" max="1" width="22.85546875" style="177" customWidth="1"/>
    <col min="2" max="2" width="25" style="177" customWidth="1"/>
    <col min="3" max="3" width="26.42578125" style="177" customWidth="1"/>
    <col min="4" max="4" width="30.7109375" style="177" customWidth="1"/>
    <col min="5" max="16384" width="8.85546875" style="177"/>
  </cols>
  <sheetData>
    <row r="1" spans="1:6" ht="15.75">
      <c r="D1" s="27" t="s">
        <v>576</v>
      </c>
      <c r="E1" s="190"/>
      <c r="F1" s="190"/>
    </row>
    <row r="2" spans="1:6" ht="15.75">
      <c r="D2" s="131" t="s">
        <v>628</v>
      </c>
      <c r="E2" s="190"/>
      <c r="F2" s="190"/>
    </row>
    <row r="3" spans="1:6" ht="15.75">
      <c r="D3" s="131" t="s">
        <v>185</v>
      </c>
      <c r="E3" s="190"/>
      <c r="F3" s="190"/>
    </row>
    <row r="4" spans="1:6" ht="15.75">
      <c r="D4" s="138" t="s">
        <v>218</v>
      </c>
      <c r="E4" s="190"/>
      <c r="F4" s="190"/>
    </row>
    <row r="5" spans="1:6" ht="15.75">
      <c r="D5" s="190"/>
      <c r="E5" s="147"/>
      <c r="F5" s="190"/>
    </row>
    <row r="6" spans="1:6" ht="15.75">
      <c r="A6" s="175" t="s">
        <v>628</v>
      </c>
      <c r="B6" s="176"/>
      <c r="C6" s="176"/>
      <c r="D6" s="176"/>
      <c r="E6" s="190"/>
      <c r="F6" s="190"/>
    </row>
    <row r="7" spans="1:6" ht="15.75" customHeight="1">
      <c r="A7" s="191" t="s">
        <v>183</v>
      </c>
      <c r="B7" s="191"/>
      <c r="C7" s="192"/>
      <c r="D7" s="193"/>
      <c r="E7" s="190"/>
      <c r="F7" s="190"/>
    </row>
    <row r="8" spans="1:6" hidden="1">
      <c r="C8" s="190"/>
      <c r="D8" s="190"/>
      <c r="E8" s="190"/>
      <c r="F8" s="190"/>
    </row>
    <row r="9" spans="1:6" ht="13.5" thickBot="1">
      <c r="C9" s="190"/>
      <c r="D9" s="190"/>
      <c r="E9" s="190"/>
      <c r="F9" s="194"/>
    </row>
    <row r="10" spans="1:6" ht="17.25" customHeight="1">
      <c r="A10" s="169"/>
      <c r="B10" s="195" t="s">
        <v>249</v>
      </c>
      <c r="C10" s="196" t="s">
        <v>36</v>
      </c>
      <c r="D10" s="197" t="s">
        <v>250</v>
      </c>
      <c r="E10" s="198"/>
      <c r="F10" s="190"/>
    </row>
    <row r="11" spans="1:6" ht="16.5" thickBot="1">
      <c r="A11" s="199"/>
      <c r="B11" s="200" t="s">
        <v>251</v>
      </c>
      <c r="C11" s="201"/>
      <c r="D11" s="202" t="s">
        <v>252</v>
      </c>
      <c r="E11" s="198"/>
      <c r="F11" s="190"/>
    </row>
    <row r="12" spans="1:6" ht="15.75">
      <c r="A12" s="199" t="s">
        <v>253</v>
      </c>
      <c r="B12" s="203" t="s">
        <v>254</v>
      </c>
      <c r="C12" s="204" t="s">
        <v>255</v>
      </c>
      <c r="D12" s="205" t="s">
        <v>256</v>
      </c>
      <c r="E12" s="198"/>
      <c r="F12" s="190"/>
    </row>
    <row r="13" spans="1:6" ht="15.75">
      <c r="A13" s="199" t="s">
        <v>257</v>
      </c>
      <c r="B13" s="206" t="s">
        <v>258</v>
      </c>
      <c r="C13" s="207" t="s">
        <v>259</v>
      </c>
      <c r="D13" s="208" t="s">
        <v>260</v>
      </c>
      <c r="E13" s="198"/>
      <c r="F13" s="190"/>
    </row>
    <row r="14" spans="1:6" ht="15.75">
      <c r="A14" s="199" t="s">
        <v>261</v>
      </c>
      <c r="B14" s="206" t="s">
        <v>262</v>
      </c>
      <c r="C14" s="207" t="s">
        <v>263</v>
      </c>
      <c r="D14" s="208" t="s">
        <v>264</v>
      </c>
      <c r="E14" s="198"/>
      <c r="F14" s="190"/>
    </row>
    <row r="15" spans="1:6" ht="15.75">
      <c r="A15" s="199"/>
      <c r="B15" s="206"/>
      <c r="C15" s="207" t="s">
        <v>265</v>
      </c>
      <c r="D15" s="208" t="s">
        <v>266</v>
      </c>
      <c r="E15" s="169"/>
    </row>
    <row r="16" spans="1:6" ht="16.5" thickBot="1">
      <c r="A16" s="199"/>
      <c r="B16" s="209"/>
      <c r="C16" s="210" t="s">
        <v>267</v>
      </c>
      <c r="D16" s="211" t="s">
        <v>268</v>
      </c>
      <c r="E16" s="169"/>
    </row>
    <row r="17" spans="1:5" ht="15.75">
      <c r="A17" s="199" t="s">
        <v>269</v>
      </c>
      <c r="B17" s="206" t="s">
        <v>270</v>
      </c>
      <c r="C17" s="207" t="s">
        <v>271</v>
      </c>
      <c r="D17" s="208" t="s">
        <v>272</v>
      </c>
      <c r="E17" s="169"/>
    </row>
    <row r="18" spans="1:5" ht="15.75">
      <c r="A18" s="199" t="s">
        <v>273</v>
      </c>
      <c r="B18" s="206" t="s">
        <v>274</v>
      </c>
      <c r="C18" s="207" t="s">
        <v>275</v>
      </c>
      <c r="D18" s="208" t="s">
        <v>276</v>
      </c>
      <c r="E18" s="169"/>
    </row>
    <row r="19" spans="1:5" ht="15.75">
      <c r="A19" s="199"/>
      <c r="B19" s="206" t="s">
        <v>277</v>
      </c>
      <c r="C19" s="207" t="s">
        <v>278</v>
      </c>
      <c r="D19" s="208" t="s">
        <v>12</v>
      </c>
      <c r="E19" s="169"/>
    </row>
    <row r="20" spans="1:5" ht="15.75">
      <c r="A20" s="169"/>
      <c r="B20" s="206" t="s">
        <v>279</v>
      </c>
      <c r="C20" s="207"/>
      <c r="D20" s="208"/>
      <c r="E20" s="169"/>
    </row>
    <row r="21" spans="1:5" ht="15.75">
      <c r="A21" s="169"/>
      <c r="B21" s="206" t="s">
        <v>280</v>
      </c>
      <c r="C21" s="207" t="s">
        <v>281</v>
      </c>
      <c r="D21" s="208"/>
      <c r="E21" s="169"/>
    </row>
    <row r="22" spans="1:5" ht="15.75">
      <c r="A22" s="169"/>
      <c r="B22" s="206" t="s">
        <v>282</v>
      </c>
      <c r="C22" s="207" t="s">
        <v>283</v>
      </c>
      <c r="D22" s="208"/>
      <c r="E22" s="169"/>
    </row>
    <row r="23" spans="1:5" ht="16.5" thickBot="1">
      <c r="A23" s="169"/>
      <c r="B23" s="209" t="s">
        <v>284</v>
      </c>
      <c r="C23" s="210" t="s">
        <v>285</v>
      </c>
      <c r="D23" s="211"/>
      <c r="E23" s="169"/>
    </row>
    <row r="24" spans="1:5" ht="15.75">
      <c r="A24" s="212" t="s">
        <v>286</v>
      </c>
      <c r="B24" s="213"/>
      <c r="C24" s="213"/>
      <c r="D24" s="213"/>
      <c r="E24" s="169"/>
    </row>
    <row r="25" spans="1:5" ht="12" customHeight="1">
      <c r="A25" s="169"/>
      <c r="B25" s="213"/>
      <c r="D25" s="213"/>
      <c r="E25" s="169"/>
    </row>
    <row r="28" spans="1:5">
      <c r="A28" s="214"/>
    </row>
  </sheetData>
  <phoneticPr fontId="88" type="noConversion"/>
  <pageMargins left="0.7" right="0.7" top="0.75" bottom="0.75" header="0.3" footer="0.3"/>
  <pageSetup scale="8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S124"/>
  <sheetViews>
    <sheetView zoomScale="75" zoomScaleNormal="75" workbookViewId="0">
      <selection activeCell="Q18" sqref="Q18"/>
    </sheetView>
  </sheetViews>
  <sheetFormatPr defaultRowHeight="12.75"/>
  <cols>
    <col min="1" max="1" width="13.85546875" style="79" customWidth="1"/>
    <col min="2" max="2" width="30.42578125" style="79" customWidth="1"/>
    <col min="3" max="3" width="41.28515625" style="79" customWidth="1"/>
    <col min="4" max="4" width="17.7109375" style="79" customWidth="1"/>
    <col min="5" max="5" width="19.140625" style="79" customWidth="1"/>
    <col min="6" max="6" width="52.85546875" style="79" customWidth="1"/>
    <col min="7" max="7" width="12" style="79" customWidth="1"/>
    <col min="8" max="8" width="8.140625" style="79" customWidth="1"/>
    <col min="9" max="9" width="10.42578125" style="79" customWidth="1"/>
    <col min="10" max="10" width="10.28515625" style="79" bestFit="1" customWidth="1"/>
    <col min="11" max="11" width="9.140625" style="79"/>
    <col min="12" max="12" width="13.7109375" style="79" customWidth="1"/>
    <col min="13" max="16384" width="9.140625" style="79"/>
  </cols>
  <sheetData>
    <row r="1" spans="1:16" ht="15.75">
      <c r="L1" s="27" t="s">
        <v>576</v>
      </c>
    </row>
    <row r="2" spans="1:16" ht="15.75">
      <c r="L2" s="131" t="s">
        <v>628</v>
      </c>
      <c r="M2" s="82"/>
      <c r="N2" s="82"/>
      <c r="O2" s="82"/>
      <c r="P2" s="82"/>
    </row>
    <row r="3" spans="1:16" ht="15.75">
      <c r="L3" s="131" t="s">
        <v>185</v>
      </c>
      <c r="M3" s="82"/>
      <c r="N3" s="82"/>
      <c r="O3" s="82"/>
      <c r="P3" s="82"/>
    </row>
    <row r="4" spans="1:16" ht="15.75">
      <c r="L4" s="138" t="s">
        <v>222</v>
      </c>
      <c r="M4" s="82"/>
      <c r="N4" s="82"/>
      <c r="O4" s="82"/>
      <c r="P4" s="82"/>
    </row>
    <row r="5" spans="1:16" ht="15.75">
      <c r="A5" s="85" t="s">
        <v>628</v>
      </c>
      <c r="B5" s="85"/>
      <c r="C5" s="85"/>
      <c r="D5" s="85"/>
      <c r="E5" s="85"/>
      <c r="F5" s="85"/>
      <c r="G5" s="85"/>
      <c r="H5" s="85"/>
      <c r="I5" s="85"/>
      <c r="J5" s="85"/>
      <c r="K5" s="85"/>
      <c r="L5" s="82"/>
      <c r="M5" s="82"/>
      <c r="N5" s="82"/>
      <c r="O5" s="82"/>
      <c r="P5" s="82"/>
    </row>
    <row r="6" spans="1:16" ht="15.75">
      <c r="A6" s="85"/>
      <c r="B6" s="85"/>
      <c r="C6" s="85"/>
      <c r="D6" s="85"/>
      <c r="E6" s="85"/>
      <c r="F6" s="85"/>
      <c r="G6" s="85"/>
      <c r="H6" s="85"/>
      <c r="I6" s="85"/>
      <c r="J6" s="85"/>
      <c r="K6" s="85"/>
      <c r="L6" s="82"/>
      <c r="M6" s="82"/>
      <c r="N6" s="82"/>
      <c r="O6" s="82"/>
      <c r="P6" s="82"/>
    </row>
    <row r="7" spans="1:16" ht="15.75">
      <c r="A7" s="85" t="s">
        <v>56</v>
      </c>
      <c r="B7" s="86"/>
      <c r="C7" s="86"/>
      <c r="D7" s="86"/>
      <c r="E7" s="86"/>
      <c r="F7" s="86"/>
      <c r="G7" s="86"/>
      <c r="H7" s="86"/>
      <c r="I7" s="86"/>
      <c r="J7" s="86"/>
      <c r="K7" s="87"/>
      <c r="L7" s="82"/>
      <c r="M7" s="82"/>
      <c r="N7" s="82"/>
      <c r="O7" s="82"/>
      <c r="P7" s="82"/>
    </row>
    <row r="8" spans="1:16" ht="16.5" thickBot="1">
      <c r="A8" s="85" t="s">
        <v>47</v>
      </c>
      <c r="B8" s="86"/>
      <c r="C8" s="86"/>
      <c r="D8" s="86"/>
      <c r="E8" s="86"/>
      <c r="F8" s="86"/>
      <c r="G8" s="86"/>
      <c r="H8" s="86"/>
      <c r="I8" s="86"/>
      <c r="J8" s="86"/>
      <c r="K8" s="87"/>
      <c r="L8" s="82"/>
      <c r="M8" s="82"/>
      <c r="N8" s="82"/>
      <c r="O8" s="82"/>
      <c r="P8" s="82"/>
    </row>
    <row r="9" spans="1:16" ht="15.75">
      <c r="A9" s="88"/>
      <c r="B9" s="88"/>
      <c r="C9" s="89"/>
      <c r="D9" s="90" t="s">
        <v>106</v>
      </c>
      <c r="E9" s="90" t="s">
        <v>107</v>
      </c>
      <c r="F9" s="91"/>
      <c r="G9" s="90" t="s">
        <v>108</v>
      </c>
      <c r="H9" s="92" t="s">
        <v>57</v>
      </c>
      <c r="I9" s="89"/>
      <c r="J9" s="92" t="s">
        <v>109</v>
      </c>
      <c r="K9" s="93"/>
      <c r="L9" s="94" t="s">
        <v>29</v>
      </c>
      <c r="M9" s="82"/>
      <c r="N9" s="82"/>
      <c r="O9" s="82"/>
      <c r="P9" s="82"/>
    </row>
    <row r="10" spans="1:16" ht="16.5" thickBot="1">
      <c r="A10" s="95" t="s">
        <v>58</v>
      </c>
      <c r="B10" s="95" t="s">
        <v>58</v>
      </c>
      <c r="C10" s="96" t="s">
        <v>59</v>
      </c>
      <c r="D10" s="97" t="s">
        <v>110</v>
      </c>
      <c r="E10" s="97" t="s">
        <v>111</v>
      </c>
      <c r="F10" s="98" t="s">
        <v>112</v>
      </c>
      <c r="G10" s="97" t="s">
        <v>113</v>
      </c>
      <c r="H10" s="97" t="s">
        <v>60</v>
      </c>
      <c r="I10" s="97" t="s">
        <v>61</v>
      </c>
      <c r="J10" s="97" t="s">
        <v>62</v>
      </c>
      <c r="K10" s="97" t="s">
        <v>1</v>
      </c>
      <c r="L10" s="99"/>
      <c r="M10" s="82"/>
      <c r="N10" s="82"/>
      <c r="O10" s="82"/>
      <c r="P10" s="82"/>
    </row>
    <row r="11" spans="1:16" ht="15.75">
      <c r="A11" s="100" t="s">
        <v>114</v>
      </c>
      <c r="B11" s="100" t="s">
        <v>114</v>
      </c>
      <c r="C11" s="83"/>
      <c r="D11" s="83"/>
      <c r="E11" s="83"/>
      <c r="F11" s="83"/>
      <c r="G11" s="83"/>
      <c r="H11" s="83"/>
      <c r="I11" s="83"/>
      <c r="J11" s="81"/>
      <c r="K11" s="81"/>
      <c r="L11" s="101"/>
      <c r="M11" s="82"/>
      <c r="N11" s="82"/>
      <c r="O11" s="82"/>
      <c r="P11" s="82"/>
    </row>
    <row r="12" spans="1:16" ht="15.75">
      <c r="A12" s="100"/>
      <c r="B12" s="100"/>
      <c r="C12" s="83" t="s">
        <v>32</v>
      </c>
      <c r="D12" s="81">
        <v>2016</v>
      </c>
      <c r="E12" s="81" t="s">
        <v>519</v>
      </c>
      <c r="F12" s="83" t="s">
        <v>115</v>
      </c>
      <c r="G12" s="81" t="s">
        <v>33</v>
      </c>
      <c r="H12" s="102"/>
      <c r="I12" s="81"/>
      <c r="J12" s="103"/>
      <c r="K12" s="41">
        <f>0.12-0.06</f>
        <v>0.06</v>
      </c>
      <c r="L12" s="101"/>
      <c r="M12" s="82"/>
      <c r="N12" s="82"/>
      <c r="O12" s="82"/>
      <c r="P12" s="82"/>
    </row>
    <row r="13" spans="1:16" ht="15.75">
      <c r="A13" s="100"/>
      <c r="B13" s="100"/>
      <c r="C13" s="103"/>
      <c r="D13" s="104"/>
      <c r="E13" s="103"/>
      <c r="F13" s="83"/>
      <c r="G13" s="81" t="s">
        <v>34</v>
      </c>
      <c r="H13" s="102"/>
      <c r="I13" s="81"/>
      <c r="J13" s="103"/>
      <c r="K13" s="41">
        <f>0.1-0.056</f>
        <v>4.4000000000000004E-2</v>
      </c>
      <c r="L13" s="71"/>
      <c r="M13" s="82"/>
      <c r="N13" s="82"/>
      <c r="O13" s="82"/>
      <c r="P13" s="82"/>
    </row>
    <row r="14" spans="1:16" ht="15.75">
      <c r="A14" s="100"/>
      <c r="B14" s="100"/>
      <c r="C14" s="83" t="s">
        <v>292</v>
      </c>
      <c r="D14" s="81">
        <v>2017</v>
      </c>
      <c r="E14" s="81" t="s">
        <v>557</v>
      </c>
      <c r="F14" s="83" t="s">
        <v>115</v>
      </c>
      <c r="G14" s="81" t="s">
        <v>33</v>
      </c>
      <c r="H14" s="102"/>
      <c r="I14" s="81"/>
      <c r="J14" s="103"/>
      <c r="K14" s="41">
        <v>6.2399999999999997E-2</v>
      </c>
      <c r="L14" s="71"/>
      <c r="M14" s="82"/>
      <c r="N14" s="82"/>
      <c r="O14" s="82"/>
      <c r="P14" s="82"/>
    </row>
    <row r="15" spans="1:16" ht="15.75">
      <c r="A15" s="100"/>
      <c r="B15" s="100"/>
      <c r="C15" s="103"/>
      <c r="D15" s="104"/>
      <c r="E15" s="103"/>
      <c r="F15" s="83"/>
      <c r="G15" s="81" t="s">
        <v>34</v>
      </c>
      <c r="H15" s="102"/>
      <c r="I15" s="81"/>
      <c r="J15" s="103"/>
      <c r="K15" s="41">
        <v>4.6199999999999998E-2</v>
      </c>
      <c r="L15" s="71"/>
      <c r="M15" s="82"/>
      <c r="N15" s="82"/>
      <c r="O15" s="82"/>
      <c r="P15" s="82"/>
    </row>
    <row r="16" spans="1:16" ht="15.75">
      <c r="A16" s="100"/>
      <c r="B16" s="100"/>
      <c r="C16" s="83" t="s">
        <v>291</v>
      </c>
      <c r="D16" s="81">
        <v>2015</v>
      </c>
      <c r="E16" s="81" t="s">
        <v>426</v>
      </c>
      <c r="F16" s="83" t="s">
        <v>115</v>
      </c>
      <c r="G16" s="81" t="s">
        <v>33</v>
      </c>
      <c r="H16" s="102"/>
      <c r="I16" s="81"/>
      <c r="J16" s="103"/>
      <c r="K16" s="41"/>
      <c r="L16" s="71"/>
      <c r="M16" s="82"/>
      <c r="N16" s="82"/>
      <c r="O16" s="82"/>
      <c r="P16" s="82"/>
    </row>
    <row r="17" spans="1:16" ht="15.75">
      <c r="A17" s="100"/>
      <c r="B17" s="100"/>
      <c r="C17" s="103"/>
      <c r="D17" s="104"/>
      <c r="E17" s="103"/>
      <c r="F17" s="83"/>
      <c r="G17" s="81" t="s">
        <v>34</v>
      </c>
      <c r="H17" s="102"/>
      <c r="I17" s="81"/>
      <c r="J17" s="103"/>
      <c r="K17" s="41">
        <v>4.3999999999999997E-2</v>
      </c>
      <c r="L17" s="71"/>
      <c r="M17" s="82"/>
      <c r="N17" s="82"/>
      <c r="O17" s="82"/>
      <c r="P17" s="82"/>
    </row>
    <row r="18" spans="1:16" ht="15.75">
      <c r="A18" s="100"/>
      <c r="B18" s="100"/>
      <c r="C18" s="83" t="s">
        <v>200</v>
      </c>
      <c r="D18" s="81">
        <v>2008</v>
      </c>
      <c r="E18" s="81" t="s">
        <v>201</v>
      </c>
      <c r="F18" s="83" t="s">
        <v>115</v>
      </c>
      <c r="G18" s="81" t="s">
        <v>34</v>
      </c>
      <c r="H18" s="102"/>
      <c r="I18" s="81"/>
      <c r="J18" s="103"/>
      <c r="K18" s="41">
        <v>4.4999999999999998E-2</v>
      </c>
      <c r="L18" s="71"/>
      <c r="M18" s="82"/>
      <c r="N18" s="82"/>
      <c r="O18" s="82"/>
      <c r="P18" s="82"/>
    </row>
    <row r="19" spans="1:16" ht="15.75">
      <c r="A19" s="100"/>
      <c r="B19" s="100"/>
      <c r="C19" s="103"/>
      <c r="D19" s="104"/>
      <c r="E19" s="103"/>
      <c r="F19" s="83"/>
      <c r="G19" s="81"/>
      <c r="H19" s="102"/>
      <c r="I19" s="81"/>
      <c r="J19" s="103"/>
      <c r="K19" s="41"/>
      <c r="L19" s="71"/>
      <c r="M19" s="82"/>
      <c r="N19" s="82"/>
      <c r="O19" s="82"/>
      <c r="P19" s="82"/>
    </row>
    <row r="20" spans="1:16" ht="15.75">
      <c r="A20" s="100"/>
      <c r="B20" s="100"/>
      <c r="C20" s="83" t="s">
        <v>202</v>
      </c>
      <c r="D20" s="81">
        <v>2006</v>
      </c>
      <c r="E20" s="81" t="s">
        <v>116</v>
      </c>
      <c r="F20" s="83" t="s">
        <v>115</v>
      </c>
      <c r="G20" s="81" t="s">
        <v>33</v>
      </c>
      <c r="H20" s="102"/>
      <c r="I20" s="81"/>
      <c r="J20" s="103"/>
      <c r="K20" s="41">
        <v>7.0000000000000007E-2</v>
      </c>
      <c r="L20" s="71"/>
      <c r="M20" s="82"/>
      <c r="N20" s="82"/>
      <c r="O20" s="82"/>
      <c r="P20" s="82"/>
    </row>
    <row r="21" spans="1:16" ht="15.75">
      <c r="A21" s="100"/>
      <c r="B21" s="100"/>
      <c r="C21" s="83"/>
      <c r="D21" s="81"/>
      <c r="E21" s="83"/>
      <c r="F21" s="83"/>
      <c r="G21" s="81" t="s">
        <v>34</v>
      </c>
      <c r="H21" s="102"/>
      <c r="I21" s="81"/>
      <c r="J21" s="103"/>
      <c r="K21" s="41">
        <v>5.5E-2</v>
      </c>
      <c r="L21" s="71"/>
      <c r="M21" s="82"/>
      <c r="N21" s="82"/>
      <c r="O21" s="82"/>
      <c r="P21" s="82"/>
    </row>
    <row r="22" spans="1:16" ht="15.75">
      <c r="A22" s="100"/>
      <c r="B22" s="100"/>
      <c r="C22" s="83" t="s">
        <v>66</v>
      </c>
      <c r="D22" s="81">
        <v>2005</v>
      </c>
      <c r="E22" s="81" t="s">
        <v>116</v>
      </c>
      <c r="F22" s="83" t="s">
        <v>115</v>
      </c>
      <c r="G22" s="81" t="s">
        <v>33</v>
      </c>
      <c r="H22" s="102"/>
      <c r="I22" s="81"/>
      <c r="J22" s="103"/>
      <c r="K22" s="41">
        <v>6.0999999999999999E-2</v>
      </c>
      <c r="L22" s="71"/>
      <c r="M22" s="82"/>
      <c r="N22" s="82"/>
      <c r="O22" s="82"/>
      <c r="P22" s="82"/>
    </row>
    <row r="23" spans="1:16" ht="15.75">
      <c r="A23" s="100"/>
      <c r="B23" s="100"/>
      <c r="C23" s="83"/>
      <c r="D23" s="81"/>
      <c r="E23" s="81"/>
      <c r="F23" s="83"/>
      <c r="G23" s="81" t="s">
        <v>34</v>
      </c>
      <c r="H23" s="102"/>
      <c r="I23" s="81"/>
      <c r="J23" s="103"/>
      <c r="K23" s="41">
        <v>4.5999999999999999E-2</v>
      </c>
      <c r="L23" s="71"/>
      <c r="M23" s="82"/>
      <c r="N23" s="82"/>
      <c r="O23" s="82"/>
      <c r="P23" s="82"/>
    </row>
    <row r="24" spans="1:16" ht="15.75">
      <c r="A24" s="100"/>
      <c r="B24" s="100"/>
      <c r="C24" s="83" t="s">
        <v>203</v>
      </c>
      <c r="D24" s="81">
        <v>2006</v>
      </c>
      <c r="E24" s="81" t="s">
        <v>204</v>
      </c>
      <c r="F24" s="83" t="s">
        <v>115</v>
      </c>
      <c r="G24" s="81" t="s">
        <v>33</v>
      </c>
      <c r="H24" s="102"/>
      <c r="I24" s="41"/>
      <c r="J24" s="41"/>
      <c r="K24" s="41">
        <v>5.5E-2</v>
      </c>
      <c r="L24" s="71"/>
      <c r="M24" s="82"/>
      <c r="N24" s="82"/>
      <c r="O24" s="82"/>
      <c r="P24" s="82"/>
    </row>
    <row r="25" spans="1:16" ht="15.75">
      <c r="A25" s="100"/>
      <c r="B25" s="100"/>
      <c r="C25" s="83"/>
      <c r="D25" s="81"/>
      <c r="E25" s="83"/>
      <c r="F25" s="83"/>
      <c r="G25" s="81"/>
      <c r="H25" s="102"/>
      <c r="I25" s="81"/>
      <c r="J25" s="41"/>
      <c r="K25" s="83"/>
      <c r="L25" s="71"/>
      <c r="M25" s="82"/>
      <c r="N25" s="82"/>
      <c r="O25" s="82"/>
      <c r="P25" s="82"/>
    </row>
    <row r="26" spans="1:16" ht="15.75">
      <c r="A26" s="100"/>
      <c r="B26" s="100"/>
      <c r="C26" s="83" t="s">
        <v>205</v>
      </c>
      <c r="D26" s="81">
        <v>2006</v>
      </c>
      <c r="E26" s="81" t="s">
        <v>206</v>
      </c>
      <c r="F26" s="83" t="s">
        <v>115</v>
      </c>
      <c r="G26" s="81"/>
      <c r="H26" s="102"/>
      <c r="I26" s="81"/>
      <c r="J26" s="41"/>
      <c r="K26" s="143">
        <v>4.7699999999999999E-2</v>
      </c>
      <c r="L26" s="71"/>
      <c r="M26" s="82"/>
      <c r="N26" s="82"/>
      <c r="O26" s="82"/>
      <c r="P26" s="82"/>
    </row>
    <row r="27" spans="1:16" ht="15.75">
      <c r="A27" s="100"/>
      <c r="B27" s="100"/>
      <c r="C27" s="83"/>
      <c r="D27" s="83"/>
      <c r="E27" s="83"/>
      <c r="F27" s="83"/>
      <c r="G27" s="81"/>
      <c r="H27" s="102"/>
      <c r="I27" s="81"/>
      <c r="J27" s="41"/>
      <c r="K27" s="83"/>
      <c r="L27" s="145"/>
      <c r="M27" s="82"/>
      <c r="N27" s="82"/>
      <c r="O27" s="82"/>
      <c r="P27" s="82"/>
    </row>
    <row r="28" spans="1:16" ht="15.75">
      <c r="A28" s="100"/>
      <c r="B28" s="100"/>
      <c r="C28" s="105" t="s">
        <v>29</v>
      </c>
      <c r="D28" s="105"/>
      <c r="E28" s="106"/>
      <c r="F28" s="105"/>
      <c r="G28" s="106"/>
      <c r="H28" s="107"/>
      <c r="I28" s="42"/>
      <c r="J28" s="42"/>
      <c r="K28" s="105"/>
      <c r="L28" s="72">
        <f>MEDIAN(K12:K26)</f>
        <v>5.135E-2</v>
      </c>
      <c r="M28" s="82"/>
      <c r="N28" s="82"/>
      <c r="O28" s="82"/>
      <c r="P28" s="82"/>
    </row>
    <row r="29" spans="1:16" ht="15.75">
      <c r="A29" s="100"/>
      <c r="B29" s="100"/>
      <c r="C29" s="83"/>
      <c r="D29" s="83"/>
      <c r="E29" s="81"/>
      <c r="F29" s="83"/>
      <c r="G29" s="81"/>
      <c r="H29" s="102"/>
      <c r="I29" s="41"/>
      <c r="J29" s="41"/>
      <c r="K29" s="83"/>
      <c r="L29" s="71"/>
      <c r="M29" s="82"/>
      <c r="N29" s="82"/>
      <c r="O29" s="82"/>
      <c r="P29" s="82"/>
    </row>
    <row r="30" spans="1:16" ht="15.75">
      <c r="A30" s="100" t="s">
        <v>117</v>
      </c>
      <c r="B30" s="100" t="s">
        <v>117</v>
      </c>
      <c r="C30" s="83"/>
      <c r="D30" s="83"/>
      <c r="E30" s="81"/>
      <c r="F30" s="83"/>
      <c r="G30" s="81"/>
      <c r="H30" s="102"/>
      <c r="I30" s="41"/>
      <c r="J30" s="41"/>
      <c r="K30" s="83"/>
      <c r="L30" s="71"/>
      <c r="M30" s="82"/>
      <c r="N30" s="82"/>
      <c r="O30" s="82"/>
      <c r="P30" s="82"/>
    </row>
    <row r="31" spans="1:16" ht="15.75">
      <c r="A31" s="100"/>
      <c r="B31" s="100"/>
      <c r="C31" s="83" t="s">
        <v>35</v>
      </c>
      <c r="D31" s="81">
        <v>2001</v>
      </c>
      <c r="E31" s="81" t="s">
        <v>118</v>
      </c>
      <c r="F31" s="83" t="s">
        <v>119</v>
      </c>
      <c r="G31" s="81"/>
      <c r="H31" s="102"/>
      <c r="I31" s="41"/>
      <c r="J31" s="41"/>
      <c r="K31" s="41">
        <v>0.03</v>
      </c>
      <c r="L31" s="71"/>
      <c r="M31" s="82"/>
      <c r="N31" s="82"/>
      <c r="O31" s="82"/>
      <c r="P31" s="82"/>
    </row>
    <row r="32" spans="1:16" ht="15.75">
      <c r="A32" s="100"/>
      <c r="B32" s="100"/>
      <c r="C32" s="83" t="s">
        <v>46</v>
      </c>
      <c r="D32" s="81">
        <v>2002</v>
      </c>
      <c r="E32" s="81" t="s">
        <v>120</v>
      </c>
      <c r="F32" s="83" t="s">
        <v>121</v>
      </c>
      <c r="G32" s="81"/>
      <c r="H32" s="102"/>
      <c r="I32" s="41"/>
      <c r="J32" s="83"/>
      <c r="K32" s="41">
        <v>2.4E-2</v>
      </c>
      <c r="L32" s="71"/>
      <c r="M32" s="82"/>
      <c r="N32" s="82"/>
      <c r="O32" s="82"/>
      <c r="P32" s="82"/>
    </row>
    <row r="33" spans="1:16" ht="15.75">
      <c r="A33" s="100"/>
      <c r="B33" s="100"/>
      <c r="C33" s="83" t="s">
        <v>63</v>
      </c>
      <c r="D33" s="81">
        <v>2002</v>
      </c>
      <c r="E33" s="81" t="s">
        <v>122</v>
      </c>
      <c r="F33" s="83" t="s">
        <v>123</v>
      </c>
      <c r="G33" s="81"/>
      <c r="H33" s="102"/>
      <c r="I33" s="41"/>
      <c r="J33" s="83"/>
      <c r="K33" s="41">
        <v>6.9000000000000006E-2</v>
      </c>
      <c r="L33" s="71"/>
      <c r="M33" s="82"/>
      <c r="N33" s="82"/>
      <c r="O33" s="82"/>
      <c r="P33" s="82"/>
    </row>
    <row r="34" spans="1:16" ht="15.75">
      <c r="A34" s="100"/>
      <c r="B34" s="100" t="s">
        <v>248</v>
      </c>
      <c r="C34" s="83" t="s">
        <v>64</v>
      </c>
      <c r="D34" s="81">
        <v>1999</v>
      </c>
      <c r="E34" s="81" t="s">
        <v>124</v>
      </c>
      <c r="F34" s="83" t="s">
        <v>189</v>
      </c>
      <c r="G34" s="81"/>
      <c r="H34" s="102">
        <v>3.5000000000000003E-2</v>
      </c>
      <c r="I34" s="41">
        <v>5.5E-2</v>
      </c>
      <c r="J34" s="102">
        <f>AVERAGE(H34:I34)</f>
        <v>4.4999999999999998E-2</v>
      </c>
      <c r="K34" s="102">
        <f>J34</f>
        <v>4.4999999999999998E-2</v>
      </c>
      <c r="L34" s="71"/>
      <c r="M34" s="82"/>
      <c r="N34" s="82"/>
      <c r="O34" s="82"/>
      <c r="P34" s="82"/>
    </row>
    <row r="35" spans="1:16" ht="15.75">
      <c r="A35" s="100"/>
      <c r="B35" s="100"/>
      <c r="C35" s="83" t="s">
        <v>190</v>
      </c>
      <c r="D35" s="81">
        <v>2002</v>
      </c>
      <c r="E35" s="81" t="s">
        <v>192</v>
      </c>
      <c r="F35" s="83" t="s">
        <v>193</v>
      </c>
      <c r="G35" s="81"/>
      <c r="H35" s="102"/>
      <c r="I35" s="41"/>
      <c r="J35" s="41"/>
      <c r="K35" s="41">
        <v>5.2999999999999999E-2</v>
      </c>
      <c r="L35" s="71"/>
      <c r="M35" s="82"/>
      <c r="N35" s="82"/>
      <c r="O35" s="82"/>
      <c r="P35" s="82"/>
    </row>
    <row r="36" spans="1:16" ht="15.75">
      <c r="A36" s="100"/>
      <c r="B36" s="100"/>
      <c r="C36" s="83" t="s">
        <v>31</v>
      </c>
      <c r="D36" s="81">
        <v>2002</v>
      </c>
      <c r="E36" s="81" t="s">
        <v>194</v>
      </c>
      <c r="F36" s="83" t="s">
        <v>195</v>
      </c>
      <c r="G36" s="81"/>
      <c r="H36" s="102">
        <v>2.5499999999999998E-2</v>
      </c>
      <c r="I36" s="41">
        <v>4.3200000000000002E-2</v>
      </c>
      <c r="J36" s="83"/>
      <c r="K36" s="41">
        <f>AVERAGE(H36:I36)</f>
        <v>3.4349999999999999E-2</v>
      </c>
      <c r="L36" s="71"/>
      <c r="M36" s="82"/>
      <c r="N36" s="82"/>
      <c r="O36" s="82"/>
      <c r="P36" s="82"/>
    </row>
    <row r="37" spans="1:16" ht="15.75">
      <c r="A37" s="100"/>
      <c r="B37" s="100"/>
      <c r="C37" s="83" t="s">
        <v>65</v>
      </c>
      <c r="D37" s="81">
        <v>2001</v>
      </c>
      <c r="E37" s="81" t="s">
        <v>196</v>
      </c>
      <c r="F37" s="83" t="s">
        <v>130</v>
      </c>
      <c r="G37" s="81"/>
      <c r="H37" s="102"/>
      <c r="I37" s="41"/>
      <c r="J37" s="83"/>
      <c r="K37" s="41">
        <v>7.1400000000000005E-2</v>
      </c>
      <c r="L37" s="71"/>
      <c r="M37" s="82"/>
      <c r="N37" s="82"/>
      <c r="O37" s="82"/>
      <c r="P37" s="82"/>
    </row>
    <row r="38" spans="1:16" ht="15.75">
      <c r="A38" s="100"/>
      <c r="B38" s="100"/>
      <c r="C38" s="83" t="s">
        <v>164</v>
      </c>
      <c r="D38" s="81">
        <v>2001</v>
      </c>
      <c r="E38" s="81"/>
      <c r="F38" s="83"/>
      <c r="G38" s="81"/>
      <c r="H38" s="102"/>
      <c r="I38" s="41"/>
      <c r="J38" s="83"/>
      <c r="K38" s="41"/>
      <c r="L38" s="71"/>
      <c r="M38" s="82"/>
      <c r="N38" s="82"/>
      <c r="O38" s="82"/>
      <c r="P38" s="82"/>
    </row>
    <row r="39" spans="1:16" ht="15.75">
      <c r="A39" s="100"/>
      <c r="B39" s="100"/>
      <c r="C39" s="83" t="s">
        <v>40</v>
      </c>
      <c r="D39" s="81">
        <v>2002</v>
      </c>
      <c r="E39" s="81" t="s">
        <v>131</v>
      </c>
      <c r="F39" s="83" t="s">
        <v>132</v>
      </c>
      <c r="G39" s="81"/>
      <c r="H39" s="102">
        <v>3.5000000000000003E-2</v>
      </c>
      <c r="I39" s="41">
        <v>3.9999999999999994E-2</v>
      </c>
      <c r="J39" s="41"/>
      <c r="K39" s="41">
        <f>AVERAGE(E39:I39)</f>
        <v>3.7500000000000006E-2</v>
      </c>
      <c r="L39" s="71"/>
      <c r="M39" s="82"/>
      <c r="N39" s="82"/>
      <c r="O39" s="82"/>
      <c r="P39" s="82"/>
    </row>
    <row r="40" spans="1:16" ht="15.75">
      <c r="A40" s="100"/>
      <c r="B40" s="100"/>
      <c r="C40" s="83" t="s">
        <v>66</v>
      </c>
      <c r="D40" s="81">
        <v>2005</v>
      </c>
      <c r="E40" s="81" t="s">
        <v>133</v>
      </c>
      <c r="F40" s="83" t="s">
        <v>134</v>
      </c>
      <c r="G40" s="81" t="s">
        <v>34</v>
      </c>
      <c r="H40" s="102"/>
      <c r="I40" s="41"/>
      <c r="J40" s="83"/>
      <c r="K40" s="41">
        <v>2.5000000000000001E-2</v>
      </c>
      <c r="L40" s="71"/>
      <c r="M40" s="82"/>
      <c r="N40" s="82"/>
      <c r="O40" s="82"/>
      <c r="P40" s="82"/>
    </row>
    <row r="41" spans="1:16" ht="15.75">
      <c r="A41" s="100"/>
      <c r="B41" s="100"/>
      <c r="C41" s="83" t="s">
        <v>135</v>
      </c>
      <c r="D41" s="81">
        <v>2006</v>
      </c>
      <c r="E41" s="81" t="s">
        <v>116</v>
      </c>
      <c r="F41" s="83" t="s">
        <v>136</v>
      </c>
      <c r="G41" s="81"/>
      <c r="H41" s="102">
        <v>3.5000000000000003E-2</v>
      </c>
      <c r="I41" s="41">
        <v>0.06</v>
      </c>
      <c r="J41" s="108">
        <f>AVERAGE(H41:I41)</f>
        <v>4.7500000000000001E-2</v>
      </c>
      <c r="K41" s="41">
        <v>4.7500000000000001E-2</v>
      </c>
      <c r="L41" s="71"/>
      <c r="M41" s="82"/>
      <c r="N41" s="82"/>
      <c r="O41" s="82"/>
      <c r="P41" s="82"/>
    </row>
    <row r="42" spans="1:16" ht="15.75">
      <c r="A42" s="100"/>
      <c r="B42" s="100"/>
      <c r="C42" s="83" t="s">
        <v>137</v>
      </c>
      <c r="D42" s="81">
        <v>2006</v>
      </c>
      <c r="E42" s="81" t="s">
        <v>138</v>
      </c>
      <c r="F42" s="83" t="s">
        <v>139</v>
      </c>
      <c r="G42" s="81"/>
      <c r="H42" s="102">
        <v>4.02E-2</v>
      </c>
      <c r="I42" s="41">
        <v>5.0999999999999997E-2</v>
      </c>
      <c r="J42" s="108">
        <f>AVERAGE(H42:I42)</f>
        <v>4.5600000000000002E-2</v>
      </c>
      <c r="K42" s="41">
        <v>4.5600000000000002E-2</v>
      </c>
      <c r="L42" s="71"/>
      <c r="M42" s="82"/>
      <c r="N42" s="82"/>
      <c r="O42" s="82"/>
      <c r="P42" s="82"/>
    </row>
    <row r="43" spans="1:16" ht="15.75">
      <c r="A43" s="100"/>
      <c r="B43" s="100"/>
      <c r="C43" s="83" t="s">
        <v>140</v>
      </c>
      <c r="D43" s="81">
        <v>2004</v>
      </c>
      <c r="E43" s="81" t="s">
        <v>141</v>
      </c>
      <c r="F43" s="83" t="s">
        <v>142</v>
      </c>
      <c r="G43" s="81"/>
      <c r="H43" s="102">
        <v>3.9E-2</v>
      </c>
      <c r="I43" s="41">
        <v>1.2999999999999999E-2</v>
      </c>
      <c r="J43" s="108">
        <f>AVERAGE(H43:I43)</f>
        <v>2.5999999999999999E-2</v>
      </c>
      <c r="K43" s="41">
        <v>2.5999999999999999E-2</v>
      </c>
      <c r="L43" s="71"/>
      <c r="M43" s="82"/>
      <c r="N43" s="82"/>
      <c r="O43" s="82"/>
      <c r="P43" s="82"/>
    </row>
    <row r="44" spans="1:16" ht="15.75">
      <c r="A44" s="100"/>
      <c r="B44" s="100"/>
      <c r="C44" s="83" t="s">
        <v>143</v>
      </c>
      <c r="D44" s="81">
        <v>2005</v>
      </c>
      <c r="E44" s="81" t="s">
        <v>196</v>
      </c>
      <c r="F44" s="83" t="s">
        <v>144</v>
      </c>
      <c r="G44" s="81"/>
      <c r="H44" s="102"/>
      <c r="I44" s="41"/>
      <c r="J44" s="108"/>
      <c r="K44" s="41">
        <v>7.3099999999999998E-2</v>
      </c>
      <c r="L44" s="71"/>
      <c r="M44" s="82"/>
      <c r="N44" s="82"/>
      <c r="O44" s="82"/>
      <c r="P44" s="82"/>
    </row>
    <row r="45" spans="1:16" ht="15.75">
      <c r="A45" s="100"/>
      <c r="B45" s="100"/>
      <c r="C45" s="83" t="s">
        <v>145</v>
      </c>
      <c r="D45" s="81">
        <v>2006</v>
      </c>
      <c r="E45" s="81" t="s">
        <v>146</v>
      </c>
      <c r="F45" s="83" t="s">
        <v>147</v>
      </c>
      <c r="G45" s="81"/>
      <c r="H45" s="102">
        <v>0.03</v>
      </c>
      <c r="I45" s="41">
        <v>3.9999999999999994E-2</v>
      </c>
      <c r="J45" s="108">
        <f>AVERAGE(H45:I45)</f>
        <v>3.5000000000000003E-2</v>
      </c>
      <c r="K45" s="41">
        <v>3.5000000000000003E-2</v>
      </c>
      <c r="L45" s="71"/>
      <c r="M45" s="82"/>
      <c r="N45" s="82"/>
      <c r="O45" s="82"/>
      <c r="P45" s="82"/>
    </row>
    <row r="46" spans="1:16" ht="15.75">
      <c r="A46" s="100"/>
      <c r="B46" s="100"/>
      <c r="C46" s="83" t="s">
        <v>161</v>
      </c>
      <c r="D46" s="81">
        <v>2008</v>
      </c>
      <c r="E46" s="81" t="s">
        <v>162</v>
      </c>
      <c r="F46" s="83" t="s">
        <v>163</v>
      </c>
      <c r="G46" s="81"/>
      <c r="H46" s="102">
        <v>4.1000000000000002E-2</v>
      </c>
      <c r="I46" s="41">
        <v>5.3999999999999999E-2</v>
      </c>
      <c r="J46" s="108"/>
      <c r="K46" s="41">
        <f>AVERAGE(H46:I46)</f>
        <v>4.7500000000000001E-2</v>
      </c>
      <c r="L46" s="71"/>
      <c r="M46" s="82"/>
      <c r="N46" s="82"/>
      <c r="O46" s="82"/>
      <c r="P46" s="82"/>
    </row>
    <row r="47" spans="1:16" ht="15.75">
      <c r="A47" s="100"/>
      <c r="B47" s="100"/>
      <c r="C47" s="83" t="s">
        <v>164</v>
      </c>
      <c r="D47" s="81">
        <v>2001</v>
      </c>
      <c r="E47" s="81" t="s">
        <v>149</v>
      </c>
      <c r="F47" s="83" t="s">
        <v>121</v>
      </c>
      <c r="G47" s="81"/>
      <c r="H47" s="102"/>
      <c r="I47" s="41"/>
      <c r="J47" s="108"/>
      <c r="K47" s="41">
        <v>1.9999999999999997E-2</v>
      </c>
      <c r="L47" s="71"/>
      <c r="M47" s="82"/>
      <c r="N47" s="82"/>
      <c r="O47" s="82"/>
      <c r="P47" s="82"/>
    </row>
    <row r="48" spans="1:16" ht="15.75">
      <c r="A48" s="100"/>
      <c r="B48" s="100"/>
      <c r="C48" s="83" t="s">
        <v>148</v>
      </c>
      <c r="D48" s="81">
        <v>2007</v>
      </c>
      <c r="E48" s="81" t="s">
        <v>149</v>
      </c>
      <c r="F48" s="83" t="s">
        <v>150</v>
      </c>
      <c r="G48" s="81"/>
      <c r="H48" s="102"/>
      <c r="I48" s="41"/>
      <c r="J48" s="108"/>
      <c r="K48" s="41">
        <v>3.9999999999999994E-2</v>
      </c>
      <c r="L48" s="71"/>
      <c r="M48" s="82"/>
      <c r="N48" s="82"/>
      <c r="O48" s="82"/>
      <c r="P48" s="82"/>
    </row>
    <row r="49" spans="1:19" ht="15.75">
      <c r="A49" s="100"/>
      <c r="B49" s="100"/>
      <c r="C49" s="83" t="s">
        <v>165</v>
      </c>
      <c r="D49" s="81">
        <v>2008</v>
      </c>
      <c r="E49" s="81" t="s">
        <v>149</v>
      </c>
      <c r="F49" s="83" t="s">
        <v>166</v>
      </c>
      <c r="G49" s="81"/>
      <c r="H49" s="102"/>
      <c r="I49" s="41"/>
      <c r="J49" s="108"/>
      <c r="K49" s="41">
        <v>3.2199999999999999E-2</v>
      </c>
      <c r="L49" s="71"/>
      <c r="M49" s="82"/>
      <c r="N49" s="82"/>
      <c r="O49" s="82"/>
      <c r="P49" s="82"/>
    </row>
    <row r="50" spans="1:19" ht="15.75">
      <c r="A50" s="100"/>
      <c r="B50" s="100"/>
      <c r="C50" s="83" t="s">
        <v>304</v>
      </c>
      <c r="D50" s="81">
        <v>2011</v>
      </c>
      <c r="E50" s="81" t="s">
        <v>149</v>
      </c>
      <c r="F50" s="83" t="s">
        <v>305</v>
      </c>
      <c r="G50" s="81"/>
      <c r="H50" s="102"/>
      <c r="I50" s="41"/>
      <c r="J50" s="41"/>
      <c r="K50" s="41">
        <v>5.5E-2</v>
      </c>
      <c r="L50" s="71"/>
      <c r="M50" s="82"/>
      <c r="N50" s="82"/>
      <c r="O50" s="82"/>
      <c r="P50" s="82"/>
    </row>
    <row r="51" spans="1:19" ht="15.75">
      <c r="A51" s="100"/>
      <c r="B51" s="100"/>
      <c r="C51" s="83" t="s">
        <v>290</v>
      </c>
      <c r="D51" s="81">
        <v>2017</v>
      </c>
      <c r="E51" s="81" t="s">
        <v>149</v>
      </c>
      <c r="F51" s="83" t="s">
        <v>552</v>
      </c>
      <c r="G51" s="81"/>
      <c r="H51" s="102"/>
      <c r="I51" s="41"/>
      <c r="J51" s="41"/>
      <c r="K51" s="102">
        <v>5.5E-2</v>
      </c>
      <c r="L51" s="71"/>
      <c r="M51" s="82"/>
      <c r="N51" s="82"/>
      <c r="O51" s="82"/>
      <c r="P51" s="82"/>
    </row>
    <row r="52" spans="1:19" ht="15.75">
      <c r="A52" s="100"/>
      <c r="B52" s="100"/>
      <c r="C52" s="83" t="s">
        <v>324</v>
      </c>
      <c r="D52" s="81">
        <v>2014</v>
      </c>
      <c r="E52" s="81" t="s">
        <v>149</v>
      </c>
      <c r="F52" s="83" t="s">
        <v>325</v>
      </c>
      <c r="G52" s="81"/>
      <c r="H52" s="102"/>
      <c r="I52" s="41"/>
      <c r="J52" s="41"/>
      <c r="K52" s="102">
        <v>5.5E-2</v>
      </c>
      <c r="L52" s="71"/>
      <c r="M52" s="82"/>
      <c r="N52" s="82"/>
      <c r="O52" s="82"/>
      <c r="P52" s="82"/>
    </row>
    <row r="53" spans="1:19" ht="15.75">
      <c r="A53" s="100"/>
      <c r="B53" s="100"/>
      <c r="C53" s="83" t="s">
        <v>306</v>
      </c>
      <c r="D53" s="81">
        <v>2015</v>
      </c>
      <c r="E53" s="81" t="s">
        <v>149</v>
      </c>
      <c r="F53" s="83" t="s">
        <v>307</v>
      </c>
      <c r="G53" s="81"/>
      <c r="H53" s="102"/>
      <c r="I53" s="41"/>
      <c r="J53" s="41"/>
      <c r="K53" s="41">
        <v>0.06</v>
      </c>
      <c r="L53" s="71"/>
      <c r="M53" s="82"/>
      <c r="N53" s="82"/>
      <c r="O53" s="82"/>
      <c r="P53" s="82"/>
    </row>
    <row r="54" spans="1:19" ht="15.75">
      <c r="A54" s="100"/>
      <c r="B54" s="100"/>
      <c r="C54" s="83" t="s">
        <v>292</v>
      </c>
      <c r="D54" s="81">
        <v>2017</v>
      </c>
      <c r="E54" s="81" t="s">
        <v>149</v>
      </c>
      <c r="F54" s="83" t="s">
        <v>556</v>
      </c>
      <c r="G54" s="81"/>
      <c r="H54" s="102"/>
      <c r="I54" s="41"/>
      <c r="J54" s="108"/>
      <c r="K54" s="41">
        <v>5.0999999999999997E-2</v>
      </c>
      <c r="L54" s="71"/>
      <c r="N54" s="79">
        <v>4.8599999999999997E-2</v>
      </c>
      <c r="O54" s="79">
        <v>6.0600000000000001E-2</v>
      </c>
      <c r="P54" s="79">
        <v>6.08E-2</v>
      </c>
      <c r="Q54" s="79">
        <v>5.5599999999999997E-2</v>
      </c>
      <c r="R54" s="79">
        <v>4.5199999999999997E-2</v>
      </c>
      <c r="S54" s="79">
        <f>AVERAGE(N54:R54)</f>
        <v>5.416E-2</v>
      </c>
    </row>
    <row r="55" spans="1:19" ht="15.75">
      <c r="A55" s="109"/>
      <c r="B55" s="109"/>
      <c r="C55" s="110" t="s">
        <v>38</v>
      </c>
      <c r="D55" s="83"/>
      <c r="E55" s="83"/>
      <c r="F55" s="83"/>
      <c r="G55" s="81"/>
      <c r="H55" s="102"/>
      <c r="I55" s="41"/>
      <c r="J55" s="41"/>
      <c r="K55" s="41"/>
      <c r="L55" s="71"/>
      <c r="M55" s="82"/>
      <c r="N55" s="82"/>
      <c r="O55" s="82"/>
      <c r="P55" s="82"/>
    </row>
    <row r="56" spans="1:19" ht="15.75">
      <c r="A56" s="100"/>
      <c r="B56" s="100"/>
      <c r="C56" s="83" t="s">
        <v>45</v>
      </c>
      <c r="D56" s="83"/>
      <c r="E56" s="81" t="s">
        <v>151</v>
      </c>
      <c r="F56" s="83"/>
      <c r="G56" s="81"/>
      <c r="H56" s="102"/>
      <c r="I56" s="41"/>
      <c r="J56" s="41"/>
      <c r="K56" s="41"/>
      <c r="L56" s="71"/>
      <c r="M56" s="82"/>
      <c r="N56" s="82"/>
      <c r="O56" s="82"/>
      <c r="P56" s="82"/>
    </row>
    <row r="57" spans="1:19" ht="15.75">
      <c r="A57" s="100"/>
      <c r="B57" s="100"/>
      <c r="C57" s="83" t="s">
        <v>42</v>
      </c>
      <c r="D57" s="81">
        <v>2001</v>
      </c>
      <c r="E57" s="81" t="s">
        <v>152</v>
      </c>
      <c r="F57" s="83" t="s">
        <v>163</v>
      </c>
      <c r="G57" s="81" t="s">
        <v>33</v>
      </c>
      <c r="H57" s="102">
        <v>0.03</v>
      </c>
      <c r="I57" s="41">
        <v>3.9999999999999994E-2</v>
      </c>
      <c r="J57" s="41">
        <f>AVERAGE(H57:I57)</f>
        <v>3.5000000000000003E-2</v>
      </c>
      <c r="K57" s="41">
        <v>3.5000000000000003E-2</v>
      </c>
      <c r="L57" s="71"/>
      <c r="M57" s="82"/>
      <c r="N57" s="82"/>
      <c r="O57" s="82"/>
      <c r="P57" s="82"/>
    </row>
    <row r="58" spans="1:19" ht="15.75">
      <c r="A58" s="100"/>
      <c r="B58" s="100"/>
      <c r="C58" s="83"/>
      <c r="D58" s="83"/>
      <c r="E58" s="81" t="s">
        <v>153</v>
      </c>
      <c r="F58" s="83"/>
      <c r="G58" s="81" t="s">
        <v>34</v>
      </c>
      <c r="H58" s="102">
        <v>1.4999999999999999E-2</v>
      </c>
      <c r="I58" s="41">
        <v>2.5000000000000001E-2</v>
      </c>
      <c r="J58" s="41">
        <f>AVERAGE(H58:I58)</f>
        <v>1.9999999999999997E-2</v>
      </c>
      <c r="K58" s="41">
        <v>1.9999999999999997E-2</v>
      </c>
      <c r="L58" s="71"/>
      <c r="M58" s="82"/>
      <c r="N58" s="82"/>
      <c r="O58" s="82"/>
      <c r="P58" s="82"/>
    </row>
    <row r="59" spans="1:19" ht="15.75">
      <c r="A59" s="100"/>
      <c r="B59" s="100"/>
      <c r="C59" s="83" t="s">
        <v>43</v>
      </c>
      <c r="D59" s="81">
        <v>2001</v>
      </c>
      <c r="E59" s="81" t="s">
        <v>153</v>
      </c>
      <c r="F59" s="83" t="s">
        <v>154</v>
      </c>
      <c r="G59" s="81"/>
      <c r="H59" s="102">
        <v>0.03</v>
      </c>
      <c r="I59" s="41">
        <v>4.8000000000000001E-2</v>
      </c>
      <c r="J59" s="41">
        <f>AVERAGE(H59:I59)</f>
        <v>3.9E-2</v>
      </c>
      <c r="K59" s="41">
        <v>3.9E-2</v>
      </c>
      <c r="L59" s="71"/>
      <c r="M59" s="82"/>
      <c r="N59" s="82"/>
      <c r="O59" s="82"/>
      <c r="P59" s="82"/>
    </row>
    <row r="60" spans="1:19" ht="15.75">
      <c r="A60" s="100"/>
      <c r="B60" s="100"/>
      <c r="C60" s="83" t="s">
        <v>44</v>
      </c>
      <c r="D60" s="81">
        <v>2001</v>
      </c>
      <c r="E60" s="81" t="s">
        <v>153</v>
      </c>
      <c r="F60" s="83" t="s">
        <v>155</v>
      </c>
      <c r="G60" s="81"/>
      <c r="H60" s="102">
        <v>0.03</v>
      </c>
      <c r="I60" s="41">
        <v>3.5000000000000003E-2</v>
      </c>
      <c r="J60" s="41">
        <f>AVERAGE(H60:I60)</f>
        <v>3.2500000000000001E-2</v>
      </c>
      <c r="K60" s="41">
        <v>3.2500000000000001E-2</v>
      </c>
      <c r="L60" s="71"/>
      <c r="M60" s="82"/>
      <c r="N60" s="82"/>
      <c r="O60" s="82"/>
      <c r="P60" s="82"/>
    </row>
    <row r="61" spans="1:19" ht="15.75">
      <c r="A61" s="100"/>
      <c r="B61" s="100"/>
      <c r="C61" s="105" t="s">
        <v>29</v>
      </c>
      <c r="D61" s="105"/>
      <c r="E61" s="105"/>
      <c r="F61" s="105"/>
      <c r="G61" s="106"/>
      <c r="H61" s="107"/>
      <c r="I61" s="42"/>
      <c r="J61" s="42"/>
      <c r="K61" s="105"/>
      <c r="L61" s="72">
        <f>MEDIAN(K29:K60)</f>
        <v>3.9999999999999994E-2</v>
      </c>
      <c r="M61" s="82"/>
      <c r="N61" s="82"/>
      <c r="O61" s="82"/>
      <c r="P61" s="82"/>
    </row>
    <row r="62" spans="1:19" ht="15.75">
      <c r="A62" s="100" t="s">
        <v>36</v>
      </c>
      <c r="B62" s="100" t="s">
        <v>36</v>
      </c>
      <c r="C62" s="103"/>
      <c r="D62" s="81"/>
      <c r="E62" s="81"/>
      <c r="F62" s="83"/>
      <c r="G62" s="81"/>
      <c r="H62" s="102"/>
      <c r="I62" s="41"/>
      <c r="J62" s="41"/>
      <c r="K62" s="41"/>
      <c r="L62" s="71"/>
      <c r="M62" s="82"/>
      <c r="N62" s="82"/>
      <c r="O62" s="82"/>
      <c r="P62" s="82"/>
    </row>
    <row r="63" spans="1:19" ht="15.75">
      <c r="A63" s="100"/>
      <c r="B63" s="100"/>
      <c r="C63" s="83" t="s">
        <v>321</v>
      </c>
      <c r="D63" s="111">
        <v>2015</v>
      </c>
      <c r="E63" s="81" t="s">
        <v>322</v>
      </c>
      <c r="F63" s="83" t="s">
        <v>323</v>
      </c>
      <c r="G63" s="80"/>
      <c r="H63" s="80"/>
      <c r="I63" s="80"/>
      <c r="J63" s="102"/>
      <c r="K63" s="41">
        <v>5.7000000000000002E-2</v>
      </c>
      <c r="L63" s="71"/>
      <c r="M63" s="82"/>
      <c r="N63" s="82"/>
      <c r="O63" s="82"/>
      <c r="P63" s="82"/>
    </row>
    <row r="64" spans="1:19" ht="15.75">
      <c r="A64" s="100"/>
      <c r="B64" s="100"/>
      <c r="C64" s="83" t="s">
        <v>37</v>
      </c>
      <c r="D64" s="111">
        <v>2017</v>
      </c>
      <c r="E64" s="81" t="s">
        <v>156</v>
      </c>
      <c r="F64" s="83" t="s">
        <v>328</v>
      </c>
      <c r="G64" s="81"/>
      <c r="H64" s="102"/>
      <c r="I64" s="81"/>
      <c r="J64" s="83"/>
      <c r="K64" s="41">
        <v>1.9199999999999998E-2</v>
      </c>
      <c r="L64" s="71"/>
      <c r="M64" s="82"/>
      <c r="N64" s="82"/>
      <c r="O64" s="82"/>
      <c r="P64" s="82"/>
    </row>
    <row r="65" spans="1:16" ht="15.75">
      <c r="A65" s="100"/>
      <c r="B65" s="100"/>
      <c r="C65" s="83" t="s">
        <v>157</v>
      </c>
      <c r="D65" s="111">
        <v>2017</v>
      </c>
      <c r="E65" s="81" t="s">
        <v>156</v>
      </c>
      <c r="F65" s="83" t="s">
        <v>623</v>
      </c>
      <c r="G65" s="81"/>
      <c r="H65" s="102"/>
      <c r="I65" s="81"/>
      <c r="J65" s="83"/>
      <c r="K65" s="41">
        <v>3.4700000000000002E-2</v>
      </c>
      <c r="L65" s="71"/>
      <c r="M65" s="82"/>
      <c r="N65" s="82"/>
      <c r="O65" s="82"/>
      <c r="P65" s="82"/>
    </row>
    <row r="66" spans="1:16" ht="15.75">
      <c r="A66" s="100"/>
      <c r="B66" s="100"/>
      <c r="C66" s="83" t="s">
        <v>211</v>
      </c>
      <c r="D66" s="111">
        <v>2008</v>
      </c>
      <c r="E66" s="81" t="s">
        <v>158</v>
      </c>
      <c r="F66" s="83" t="s">
        <v>212</v>
      </c>
      <c r="G66" s="81"/>
      <c r="H66" s="102">
        <v>4.9999999999999996E-2</v>
      </c>
      <c r="I66" s="41">
        <v>5.74E-2</v>
      </c>
      <c r="J66" s="41">
        <f>AVERAGE(H66:I66)</f>
        <v>5.3699999999999998E-2</v>
      </c>
      <c r="K66" s="41">
        <f>AVERAGE(J66:J67)</f>
        <v>5.3699999999999998E-2</v>
      </c>
      <c r="L66" s="71"/>
      <c r="M66" s="82"/>
      <c r="N66" s="82"/>
      <c r="O66" s="82"/>
      <c r="P66" s="82"/>
    </row>
    <row r="67" spans="1:16" ht="15.75">
      <c r="A67" s="100"/>
      <c r="B67" s="100"/>
      <c r="C67" s="83" t="s">
        <v>288</v>
      </c>
      <c r="D67" s="111">
        <v>2017</v>
      </c>
      <c r="E67" s="81" t="s">
        <v>199</v>
      </c>
      <c r="F67" s="83" t="s">
        <v>289</v>
      </c>
      <c r="G67" s="80"/>
      <c r="H67" s="80"/>
      <c r="I67" s="80"/>
      <c r="J67" s="102"/>
      <c r="K67" s="41">
        <v>5.7000000000000002E-2</v>
      </c>
      <c r="L67" s="71"/>
      <c r="M67" s="82"/>
      <c r="N67" s="82"/>
      <c r="O67" s="82"/>
      <c r="P67" s="82"/>
    </row>
    <row r="68" spans="1:16" ht="15.75">
      <c r="A68" s="100"/>
      <c r="B68" s="100"/>
      <c r="C68" s="105" t="s">
        <v>29</v>
      </c>
      <c r="D68" s="105"/>
      <c r="E68" s="105"/>
      <c r="F68" s="105"/>
      <c r="G68" s="106"/>
      <c r="H68" s="107"/>
      <c r="I68" s="42"/>
      <c r="J68" s="42"/>
      <c r="K68" s="105"/>
      <c r="L68" s="72">
        <f>MEDIAN(K63:K67)</f>
        <v>5.3699999999999998E-2</v>
      </c>
      <c r="M68" s="82"/>
      <c r="N68" s="82"/>
      <c r="O68" s="82"/>
      <c r="P68" s="82"/>
    </row>
    <row r="69" spans="1:16" ht="15.75">
      <c r="A69" s="100" t="s">
        <v>39</v>
      </c>
      <c r="B69" s="100" t="s">
        <v>39</v>
      </c>
      <c r="C69" s="83"/>
      <c r="D69" s="83"/>
      <c r="E69" s="83"/>
      <c r="F69" s="83"/>
      <c r="G69" s="81"/>
      <c r="H69" s="102"/>
      <c r="I69" s="41"/>
      <c r="J69" s="41"/>
      <c r="K69" s="41"/>
      <c r="L69" s="71"/>
      <c r="M69" s="82"/>
      <c r="N69" s="82"/>
      <c r="O69" s="82"/>
      <c r="P69" s="82"/>
    </row>
    <row r="70" spans="1:16" ht="15.75">
      <c r="A70" s="100"/>
      <c r="B70" s="100"/>
      <c r="C70" s="83" t="s">
        <v>68</v>
      </c>
      <c r="D70" s="81">
        <v>2015</v>
      </c>
      <c r="E70" s="81" t="s">
        <v>149</v>
      </c>
      <c r="F70" s="83" t="s">
        <v>159</v>
      </c>
      <c r="G70" s="81" t="s">
        <v>33</v>
      </c>
      <c r="H70" s="102"/>
      <c r="I70" s="41"/>
      <c r="J70" s="41">
        <v>6.2199999999999998E-2</v>
      </c>
      <c r="K70" s="41">
        <f>AVERAGE(J70:J71)</f>
        <v>5.21E-2</v>
      </c>
      <c r="L70" s="71"/>
      <c r="M70" s="82"/>
      <c r="N70" s="82"/>
      <c r="O70" s="82"/>
      <c r="P70" s="82"/>
    </row>
    <row r="71" spans="1:16" ht="15.75">
      <c r="A71" s="100"/>
      <c r="B71" s="100"/>
      <c r="C71" s="83"/>
      <c r="D71" s="83"/>
      <c r="E71" s="83"/>
      <c r="F71" s="83"/>
      <c r="G71" s="81" t="s">
        <v>34</v>
      </c>
      <c r="H71" s="102"/>
      <c r="I71" s="41"/>
      <c r="J71" s="41">
        <v>4.2000000000000003E-2</v>
      </c>
      <c r="K71" s="41"/>
      <c r="L71" s="71"/>
      <c r="M71" s="82"/>
      <c r="N71" s="82"/>
      <c r="O71" s="82"/>
      <c r="P71" s="82"/>
    </row>
    <row r="72" spans="1:16" ht="15.75">
      <c r="A72" s="100"/>
      <c r="B72" s="100"/>
      <c r="C72" s="83" t="s">
        <v>301</v>
      </c>
      <c r="D72" s="81">
        <v>2010</v>
      </c>
      <c r="E72" s="81" t="s">
        <v>303</v>
      </c>
      <c r="F72" s="83" t="s">
        <v>302</v>
      </c>
      <c r="G72" s="81" t="s">
        <v>34</v>
      </c>
      <c r="H72" s="102"/>
      <c r="I72" s="41"/>
      <c r="J72" s="41"/>
      <c r="K72" s="41">
        <v>3.9999999999999994E-2</v>
      </c>
      <c r="L72" s="71"/>
      <c r="M72" s="82"/>
      <c r="N72" s="82"/>
      <c r="O72" s="82"/>
      <c r="P72" s="82"/>
    </row>
    <row r="73" spans="1:16" ht="15.75">
      <c r="A73" s="100"/>
      <c r="B73" s="100"/>
      <c r="C73" s="83" t="s">
        <v>300</v>
      </c>
      <c r="D73" s="81">
        <v>2010</v>
      </c>
      <c r="E73" s="81" t="s">
        <v>149</v>
      </c>
      <c r="F73" s="83" t="s">
        <v>160</v>
      </c>
      <c r="G73" s="81" t="s">
        <v>34</v>
      </c>
      <c r="H73" s="102"/>
      <c r="I73" s="41"/>
      <c r="J73" s="41"/>
      <c r="K73" s="41">
        <v>0.03</v>
      </c>
      <c r="L73" s="71"/>
      <c r="M73" s="82"/>
      <c r="N73" s="82"/>
      <c r="O73" s="82"/>
      <c r="P73" s="82"/>
    </row>
    <row r="74" spans="1:16" ht="15.75">
      <c r="A74" s="100"/>
      <c r="B74" s="100"/>
      <c r="C74" s="83" t="s">
        <v>299</v>
      </c>
      <c r="D74" s="81">
        <v>2011</v>
      </c>
      <c r="E74" s="81" t="s">
        <v>149</v>
      </c>
      <c r="F74" s="83" t="s">
        <v>160</v>
      </c>
      <c r="G74" s="81" t="s">
        <v>33</v>
      </c>
      <c r="H74" s="102"/>
      <c r="I74" s="41"/>
      <c r="J74" s="41">
        <v>4.6300000000000001E-2</v>
      </c>
      <c r="K74" s="41">
        <f>AVERAGE(J74:J75)</f>
        <v>4.1149999999999999E-2</v>
      </c>
      <c r="L74" s="71"/>
      <c r="M74" s="82"/>
      <c r="N74" s="82"/>
      <c r="O74" s="82"/>
      <c r="P74" s="82"/>
    </row>
    <row r="75" spans="1:16" ht="15.75">
      <c r="A75" s="100"/>
      <c r="B75" s="100"/>
      <c r="C75" s="83"/>
      <c r="D75" s="83"/>
      <c r="E75" s="83"/>
      <c r="F75" s="83"/>
      <c r="G75" s="81" t="s">
        <v>34</v>
      </c>
      <c r="H75" s="102"/>
      <c r="I75" s="41"/>
      <c r="J75" s="41">
        <v>3.5999999999999997E-2</v>
      </c>
      <c r="K75" s="41"/>
      <c r="L75" s="71"/>
      <c r="M75" s="82"/>
      <c r="N75" s="82"/>
      <c r="O75" s="82"/>
      <c r="P75" s="82"/>
    </row>
    <row r="76" spans="1:16" ht="15.75">
      <c r="A76" s="100"/>
      <c r="B76" s="100"/>
      <c r="C76" s="83" t="s">
        <v>53</v>
      </c>
      <c r="D76" s="83"/>
      <c r="E76" s="81">
        <v>2015</v>
      </c>
      <c r="F76" s="83" t="s">
        <v>160</v>
      </c>
      <c r="G76" s="81"/>
      <c r="H76" s="102"/>
      <c r="I76" s="41"/>
      <c r="J76" s="41"/>
      <c r="K76" s="41">
        <v>4.4999999999999998E-2</v>
      </c>
      <c r="L76" s="71"/>
      <c r="M76" s="82"/>
      <c r="N76" s="82"/>
      <c r="O76" s="82"/>
      <c r="P76" s="82"/>
    </row>
    <row r="77" spans="1:16" ht="16.5" thickBot="1">
      <c r="A77" s="109"/>
      <c r="B77" s="109"/>
      <c r="C77" s="105" t="s">
        <v>29</v>
      </c>
      <c r="D77" s="113"/>
      <c r="E77" s="113"/>
      <c r="F77" s="113"/>
      <c r="G77" s="114"/>
      <c r="H77" s="115"/>
      <c r="I77" s="73"/>
      <c r="J77" s="73"/>
      <c r="K77" s="113"/>
      <c r="L77" s="75">
        <f>MEDIAN(K70:K76)</f>
        <v>4.1149999999999999E-2</v>
      </c>
      <c r="M77" s="82"/>
      <c r="N77" s="82"/>
      <c r="O77" s="82"/>
      <c r="P77" s="82"/>
    </row>
    <row r="78" spans="1:16" ht="16.5" thickBot="1">
      <c r="A78" s="116" t="s">
        <v>1</v>
      </c>
      <c r="B78" s="116" t="s">
        <v>1</v>
      </c>
      <c r="C78" s="117"/>
      <c r="D78" s="117"/>
      <c r="E78" s="117"/>
      <c r="F78" s="117"/>
      <c r="G78" s="118"/>
      <c r="H78" s="119"/>
      <c r="I78" s="74"/>
      <c r="J78" s="74"/>
      <c r="K78" s="120"/>
      <c r="L78" s="121">
        <f>AVERAGE(L28:L77)</f>
        <v>4.6549999999999994E-2</v>
      </c>
      <c r="M78" s="82"/>
      <c r="N78" s="82"/>
      <c r="O78" s="82"/>
      <c r="P78" s="82"/>
    </row>
    <row r="79" spans="1:16" ht="16.5" thickBot="1">
      <c r="A79" s="149" t="s">
        <v>29</v>
      </c>
      <c r="B79" s="149" t="s">
        <v>29</v>
      </c>
      <c r="C79" s="150"/>
      <c r="D79" s="150"/>
      <c r="E79" s="150"/>
      <c r="F79" s="150"/>
      <c r="G79" s="151"/>
      <c r="H79" s="152"/>
      <c r="I79" s="153"/>
      <c r="J79" s="153"/>
      <c r="K79" s="154"/>
      <c r="L79" s="121">
        <f>MEDIAN(L28:L77)</f>
        <v>4.6249999999999999E-2</v>
      </c>
      <c r="M79" s="82"/>
      <c r="N79" s="82"/>
      <c r="O79" s="82"/>
      <c r="P79" s="82"/>
    </row>
    <row r="80" spans="1:16">
      <c r="M80" s="82"/>
      <c r="N80" s="82"/>
      <c r="O80" s="82">
        <f>SUM(O77:O79)</f>
        <v>0</v>
      </c>
      <c r="P80" s="82"/>
    </row>
    <row r="81" spans="1:16">
      <c r="M81" s="82"/>
      <c r="N81" s="82"/>
      <c r="O81" s="82"/>
      <c r="P81" s="82"/>
    </row>
    <row r="82" spans="1:16">
      <c r="M82" s="82"/>
      <c r="N82" s="82"/>
      <c r="O82" s="82"/>
      <c r="P82" s="82"/>
    </row>
    <row r="83" spans="1:16">
      <c r="A83" s="123" t="s">
        <v>48</v>
      </c>
      <c r="B83" s="82"/>
      <c r="C83" s="82"/>
      <c r="D83" s="82"/>
      <c r="E83" s="82"/>
      <c r="F83" s="82"/>
      <c r="G83" s="122"/>
      <c r="H83" s="82"/>
      <c r="I83" s="82"/>
      <c r="J83" s="82"/>
      <c r="K83" s="82"/>
      <c r="L83" s="82"/>
      <c r="M83" s="82"/>
      <c r="N83" s="82"/>
      <c r="O83" s="82"/>
      <c r="P83" s="82"/>
    </row>
    <row r="84" spans="1:16">
      <c r="A84" s="123" t="s">
        <v>49</v>
      </c>
      <c r="B84" s="82"/>
      <c r="C84" s="82"/>
      <c r="D84" s="82"/>
      <c r="E84" s="82"/>
      <c r="F84" s="82"/>
      <c r="G84" s="122"/>
      <c r="H84" s="82"/>
      <c r="I84" s="82"/>
      <c r="J84" s="82"/>
      <c r="K84" s="82"/>
      <c r="L84" s="82"/>
      <c r="M84" s="82"/>
      <c r="N84" s="82"/>
      <c r="O84" s="82"/>
      <c r="P84" s="82"/>
    </row>
    <row r="85" spans="1:16">
      <c r="A85" s="123" t="s">
        <v>67</v>
      </c>
      <c r="B85" s="82"/>
      <c r="C85" s="82"/>
      <c r="D85" s="82"/>
      <c r="E85" s="82"/>
      <c r="F85" s="82"/>
      <c r="G85" s="122"/>
      <c r="H85" s="82"/>
      <c r="I85" s="82"/>
      <c r="J85" s="82"/>
      <c r="K85" s="82"/>
      <c r="L85" s="82"/>
      <c r="M85" s="82"/>
      <c r="N85" s="82"/>
      <c r="O85" s="82"/>
      <c r="P85" s="82"/>
    </row>
    <row r="86" spans="1:16">
      <c r="A86" s="123" t="s">
        <v>41</v>
      </c>
      <c r="B86" s="82"/>
      <c r="C86" s="82"/>
      <c r="D86" s="82"/>
      <c r="E86" s="82"/>
      <c r="F86" s="82"/>
      <c r="G86" s="122"/>
      <c r="H86" s="82"/>
      <c r="I86" s="82"/>
      <c r="J86" s="82"/>
      <c r="K86" s="82"/>
      <c r="L86" s="82"/>
      <c r="M86" s="82"/>
      <c r="N86" s="82"/>
      <c r="O86" s="82"/>
      <c r="P86" s="82"/>
    </row>
    <row r="87" spans="1:16">
      <c r="A87" s="123" t="s">
        <v>86</v>
      </c>
      <c r="B87" s="82"/>
      <c r="C87" s="82"/>
      <c r="D87" s="82"/>
      <c r="E87" s="82"/>
      <c r="F87" s="82"/>
      <c r="G87" s="122"/>
      <c r="H87" s="82"/>
      <c r="I87" s="82"/>
      <c r="J87" s="82"/>
      <c r="K87" s="82"/>
      <c r="L87" s="82"/>
      <c r="M87" s="82"/>
      <c r="N87" s="82"/>
      <c r="O87" s="82"/>
      <c r="P87" s="82"/>
    </row>
    <row r="88" spans="1:16">
      <c r="A88" s="123" t="s">
        <v>129</v>
      </c>
      <c r="B88" s="82"/>
      <c r="C88" s="82"/>
      <c r="D88" s="82"/>
      <c r="E88" s="82"/>
      <c r="F88" s="82"/>
      <c r="G88" s="122"/>
      <c r="H88" s="82"/>
      <c r="I88" s="82"/>
      <c r="J88" s="82"/>
      <c r="K88" s="82"/>
      <c r="L88" s="82"/>
      <c r="M88" s="82"/>
      <c r="N88" s="82"/>
      <c r="O88" s="82"/>
      <c r="P88" s="82"/>
    </row>
    <row r="89" spans="1:16">
      <c r="A89" s="123" t="s">
        <v>52</v>
      </c>
      <c r="B89" s="82"/>
      <c r="C89" s="82"/>
      <c r="D89" s="82"/>
      <c r="E89" s="82"/>
      <c r="F89" s="82"/>
      <c r="G89" s="82"/>
      <c r="H89" s="82"/>
      <c r="I89" s="82"/>
      <c r="J89" s="82"/>
      <c r="K89" s="82"/>
      <c r="L89" s="82"/>
      <c r="M89" s="82"/>
      <c r="N89" s="82"/>
      <c r="O89" s="82"/>
      <c r="P89" s="82"/>
    </row>
    <row r="90" spans="1:16">
      <c r="A90" s="123"/>
    </row>
    <row r="91" spans="1:16">
      <c r="A91" s="124" t="s">
        <v>80</v>
      </c>
      <c r="B91" s="82"/>
    </row>
    <row r="92" spans="1:16">
      <c r="A92" s="124" t="s">
        <v>81</v>
      </c>
      <c r="B92" s="82"/>
    </row>
    <row r="93" spans="1:16">
      <c r="A93" s="125" t="s">
        <v>82</v>
      </c>
      <c r="B93" s="82"/>
    </row>
    <row r="94" spans="1:16">
      <c r="A94" s="124" t="s">
        <v>69</v>
      </c>
      <c r="B94" s="82"/>
    </row>
    <row r="95" spans="1:16">
      <c r="A95" s="40" t="s">
        <v>70</v>
      </c>
      <c r="B95" s="82"/>
    </row>
    <row r="96" spans="1:16">
      <c r="A96" s="124" t="s">
        <v>71</v>
      </c>
      <c r="B96" s="82"/>
    </row>
    <row r="97" spans="1:2">
      <c r="A97" s="124" t="s">
        <v>72</v>
      </c>
      <c r="B97" s="82"/>
    </row>
    <row r="98" spans="1:2">
      <c r="A98" s="124" t="s">
        <v>83</v>
      </c>
      <c r="B98" s="82"/>
    </row>
    <row r="99" spans="1:2">
      <c r="A99" s="125" t="s">
        <v>170</v>
      </c>
      <c r="B99" s="82"/>
    </row>
    <row r="100" spans="1:2">
      <c r="A100" s="124" t="s">
        <v>73</v>
      </c>
      <c r="B100" s="82"/>
    </row>
    <row r="101" spans="1:2">
      <c r="A101" s="126"/>
      <c r="B101" s="82"/>
    </row>
    <row r="102" spans="1:2">
      <c r="A102" s="124" t="s">
        <v>74</v>
      </c>
      <c r="B102" s="82"/>
    </row>
    <row r="103" spans="1:2">
      <c r="A103" s="124" t="s">
        <v>174</v>
      </c>
      <c r="B103" s="82"/>
    </row>
    <row r="104" spans="1:2">
      <c r="A104" s="125" t="s">
        <v>175</v>
      </c>
      <c r="B104" s="82"/>
    </row>
    <row r="105" spans="1:2">
      <c r="A105" s="124" t="s">
        <v>75</v>
      </c>
      <c r="B105" s="82"/>
    </row>
    <row r="106" spans="1:2">
      <c r="A106" s="124" t="s">
        <v>76</v>
      </c>
      <c r="B106" s="82"/>
    </row>
    <row r="107" spans="1:2">
      <c r="A107" s="124" t="s">
        <v>84</v>
      </c>
      <c r="B107" s="82"/>
    </row>
    <row r="108" spans="1:2">
      <c r="A108" s="126"/>
      <c r="B108" s="82"/>
    </row>
    <row r="109" spans="1:2">
      <c r="A109" s="124" t="s">
        <v>85</v>
      </c>
      <c r="B109" s="82"/>
    </row>
    <row r="110" spans="1:2">
      <c r="A110" s="124" t="s">
        <v>77</v>
      </c>
      <c r="B110" s="82"/>
    </row>
    <row r="111" spans="1:2">
      <c r="A111" s="126"/>
      <c r="B111" s="82"/>
    </row>
    <row r="112" spans="1:2">
      <c r="A112" s="124" t="s">
        <v>87</v>
      </c>
      <c r="B112" s="82"/>
    </row>
    <row r="113" spans="1:1">
      <c r="A113" s="124" t="s">
        <v>78</v>
      </c>
    </row>
    <row r="114" spans="1:1">
      <c r="A114" s="124" t="s">
        <v>88</v>
      </c>
    </row>
    <row r="115" spans="1:1">
      <c r="A115" s="124" t="s">
        <v>89</v>
      </c>
    </row>
    <row r="116" spans="1:1">
      <c r="A116" s="125" t="s">
        <v>90</v>
      </c>
    </row>
    <row r="117" spans="1:1">
      <c r="A117" s="124" t="s">
        <v>91</v>
      </c>
    </row>
    <row r="118" spans="1:1">
      <c r="A118" s="124" t="s">
        <v>92</v>
      </c>
    </row>
    <row r="119" spans="1:1">
      <c r="A119" s="124">
        <v>85</v>
      </c>
    </row>
    <row r="120" spans="1:1">
      <c r="A120" s="124" t="s">
        <v>93</v>
      </c>
    </row>
    <row r="121" spans="1:1">
      <c r="A121" s="125" t="s">
        <v>94</v>
      </c>
    </row>
    <row r="122" spans="1:1">
      <c r="A122" s="124" t="s">
        <v>79</v>
      </c>
    </row>
    <row r="123" spans="1:1">
      <c r="A123" s="124" t="s">
        <v>95</v>
      </c>
    </row>
    <row r="124" spans="1:1">
      <c r="A124" s="125" t="s">
        <v>96</v>
      </c>
    </row>
  </sheetData>
  <phoneticPr fontId="88" type="noConversion"/>
  <hyperlinks>
    <hyperlink ref="A95" r:id="rId1" display="http://www.ssab.gov/estimated rate of return.pdf"/>
  </hyperlinks>
  <pageMargins left="0.43" right="0.56000000000000005" top="0.31" bottom="0.19999999999999998" header="0.26999999999999996" footer="0.21999999999999997"/>
  <pageSetup scale="43" orientation="portrait" horizontalDpi="300" verticalDpi="300" r:id="rId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R58"/>
  <sheetViews>
    <sheetView zoomScale="75" zoomScaleNormal="75" workbookViewId="0">
      <selection activeCell="N42" sqref="N42"/>
    </sheetView>
  </sheetViews>
  <sheetFormatPr defaultRowHeight="12.75"/>
  <cols>
    <col min="1" max="1" width="33.140625" style="79" customWidth="1"/>
    <col min="2" max="2" width="46.7109375" style="79" customWidth="1"/>
    <col min="3" max="3" width="15.7109375" style="79" customWidth="1"/>
    <col min="4" max="4" width="21.28515625" style="79" customWidth="1"/>
    <col min="5" max="5" width="52.28515625" style="79" customWidth="1"/>
    <col min="6" max="6" width="16.5703125" style="79" customWidth="1"/>
    <col min="7" max="7" width="10.42578125" style="79" customWidth="1"/>
    <col min="8" max="8" width="10.28515625" style="79" bestFit="1" customWidth="1"/>
    <col min="9" max="10" width="9.140625" style="79"/>
    <col min="11" max="11" width="10.85546875" style="79" bestFit="1" customWidth="1"/>
    <col min="12" max="16384" width="9.140625" style="79"/>
  </cols>
  <sheetData>
    <row r="1" spans="1:15" ht="15.75">
      <c r="K1" s="27" t="s">
        <v>576</v>
      </c>
    </row>
    <row r="2" spans="1:15" ht="15.75">
      <c r="J2" s="82"/>
      <c r="K2" s="131" t="s">
        <v>628</v>
      </c>
      <c r="L2" s="82"/>
      <c r="M2" s="82"/>
      <c r="N2" s="82"/>
      <c r="O2" s="82"/>
    </row>
    <row r="3" spans="1:15" ht="15.75">
      <c r="J3" s="82"/>
      <c r="K3" s="131" t="s">
        <v>185</v>
      </c>
      <c r="L3" s="82"/>
      <c r="M3" s="82"/>
      <c r="N3" s="82"/>
      <c r="O3" s="82"/>
    </row>
    <row r="4" spans="1:15" ht="15.75">
      <c r="J4" s="82"/>
      <c r="K4" s="138" t="s">
        <v>221</v>
      </c>
      <c r="L4" s="82"/>
      <c r="M4" s="82"/>
      <c r="N4" s="82"/>
      <c r="O4" s="82"/>
    </row>
    <row r="5" spans="1:15" ht="15.75">
      <c r="A5" s="85" t="s">
        <v>628</v>
      </c>
      <c r="B5" s="85"/>
      <c r="C5" s="85"/>
      <c r="D5" s="85"/>
      <c r="E5" s="85"/>
      <c r="F5" s="85"/>
      <c r="G5" s="85"/>
      <c r="H5" s="85"/>
      <c r="I5" s="85"/>
      <c r="J5" s="136"/>
      <c r="K5" s="136"/>
      <c r="L5" s="82"/>
      <c r="M5" s="82"/>
      <c r="N5" s="82"/>
      <c r="O5" s="82"/>
    </row>
    <row r="6" spans="1:15" ht="15.75">
      <c r="A6" s="85"/>
      <c r="B6" s="85"/>
      <c r="C6" s="85"/>
      <c r="D6" s="85"/>
      <c r="E6" s="85"/>
      <c r="F6" s="85"/>
      <c r="G6" s="85"/>
      <c r="H6" s="85"/>
      <c r="I6" s="85"/>
      <c r="J6" s="136"/>
      <c r="K6" s="136"/>
      <c r="L6" s="82"/>
      <c r="M6" s="82"/>
      <c r="N6" s="82"/>
      <c r="O6" s="82"/>
    </row>
    <row r="7" spans="1:15" ht="15.75">
      <c r="A7" s="85" t="s">
        <v>56</v>
      </c>
      <c r="B7" s="86"/>
      <c r="C7" s="86"/>
      <c r="D7" s="86"/>
      <c r="E7" s="86"/>
      <c r="F7" s="86"/>
      <c r="G7" s="86"/>
      <c r="H7" s="86"/>
      <c r="I7" s="87"/>
      <c r="J7" s="136"/>
      <c r="K7" s="136"/>
      <c r="L7" s="82"/>
      <c r="M7" s="82"/>
      <c r="N7" s="82"/>
      <c r="O7" s="82"/>
    </row>
    <row r="8" spans="1:15" ht="15.75">
      <c r="A8" s="85" t="s">
        <v>47</v>
      </c>
      <c r="B8" s="86"/>
      <c r="C8" s="86"/>
      <c r="D8" s="86"/>
      <c r="E8" s="86"/>
      <c r="F8" s="86"/>
      <c r="G8" s="86"/>
      <c r="H8" s="86"/>
      <c r="I8" s="87"/>
      <c r="J8" s="136"/>
      <c r="K8" s="136"/>
      <c r="L8" s="82"/>
      <c r="M8" s="82"/>
      <c r="N8" s="82"/>
      <c r="O8" s="82"/>
    </row>
    <row r="9" spans="1:15" ht="15.75">
      <c r="A9" s="85"/>
      <c r="B9" s="86"/>
      <c r="C9" s="86"/>
      <c r="D9" s="86"/>
      <c r="E9" s="86"/>
      <c r="F9" s="86"/>
      <c r="G9" s="86"/>
      <c r="H9" s="86"/>
      <c r="I9" s="87"/>
      <c r="J9" s="136"/>
      <c r="K9" s="136"/>
      <c r="L9" s="82"/>
      <c r="M9" s="82"/>
      <c r="N9" s="82"/>
      <c r="O9" s="82"/>
    </row>
    <row r="10" spans="1:15" ht="16.5" thickBot="1">
      <c r="A10" s="85" t="s">
        <v>528</v>
      </c>
      <c r="B10" s="86"/>
      <c r="C10" s="86"/>
      <c r="D10" s="86"/>
      <c r="E10" s="86"/>
      <c r="F10" s="86"/>
      <c r="G10" s="86"/>
      <c r="H10" s="86"/>
      <c r="I10" s="86"/>
      <c r="J10" s="86"/>
      <c r="K10" s="87"/>
      <c r="L10" s="82"/>
      <c r="M10" s="82"/>
      <c r="N10" s="82"/>
      <c r="O10" s="82"/>
    </row>
    <row r="11" spans="1:15" ht="15.75">
      <c r="A11" s="88"/>
      <c r="B11" s="89"/>
      <c r="C11" s="90" t="s">
        <v>106</v>
      </c>
      <c r="D11" s="90" t="s">
        <v>107</v>
      </c>
      <c r="E11" s="91"/>
      <c r="F11" s="90" t="s">
        <v>108</v>
      </c>
      <c r="G11" s="92" t="s">
        <v>57</v>
      </c>
      <c r="H11" s="89"/>
      <c r="I11" s="92" t="s">
        <v>109</v>
      </c>
      <c r="J11" s="93"/>
      <c r="K11" s="94" t="s">
        <v>2</v>
      </c>
      <c r="L11" s="82"/>
      <c r="M11" s="82"/>
      <c r="N11" s="82"/>
      <c r="O11" s="82"/>
    </row>
    <row r="12" spans="1:15" ht="16.5" thickBot="1">
      <c r="A12" s="95" t="s">
        <v>58</v>
      </c>
      <c r="B12" s="96" t="s">
        <v>59</v>
      </c>
      <c r="C12" s="97" t="s">
        <v>110</v>
      </c>
      <c r="D12" s="97" t="s">
        <v>111</v>
      </c>
      <c r="E12" s="98" t="s">
        <v>112</v>
      </c>
      <c r="F12" s="97" t="s">
        <v>113</v>
      </c>
      <c r="G12" s="97" t="s">
        <v>60</v>
      </c>
      <c r="H12" s="97" t="s">
        <v>61</v>
      </c>
      <c r="I12" s="97" t="s">
        <v>62</v>
      </c>
      <c r="J12" s="97" t="s">
        <v>1</v>
      </c>
      <c r="K12" s="99"/>
      <c r="L12" s="82"/>
      <c r="M12" s="82"/>
      <c r="N12" s="82"/>
      <c r="O12" s="82"/>
    </row>
    <row r="13" spans="1:15" ht="15.75">
      <c r="A13" s="100" t="s">
        <v>114</v>
      </c>
      <c r="B13" s="83"/>
      <c r="C13" s="83"/>
      <c r="D13" s="83"/>
      <c r="E13" s="83"/>
      <c r="F13" s="83"/>
      <c r="G13" s="83"/>
      <c r="H13" s="83"/>
      <c r="I13" s="81"/>
      <c r="J13" s="81"/>
      <c r="K13" s="101"/>
      <c r="L13" s="82"/>
      <c r="M13" s="82"/>
      <c r="N13" s="82"/>
      <c r="O13" s="82"/>
    </row>
    <row r="14" spans="1:15" ht="15.75">
      <c r="A14" s="100"/>
      <c r="B14" s="83" t="s">
        <v>32</v>
      </c>
      <c r="C14" s="81">
        <v>2016</v>
      </c>
      <c r="D14" s="81" t="s">
        <v>519</v>
      </c>
      <c r="E14" s="83" t="s">
        <v>115</v>
      </c>
      <c r="F14" s="81" t="s">
        <v>33</v>
      </c>
      <c r="G14" s="102"/>
      <c r="H14" s="81"/>
      <c r="I14" s="103"/>
      <c r="J14" s="41">
        <f>0.12-0.06</f>
        <v>0.06</v>
      </c>
      <c r="K14" s="101"/>
      <c r="L14" s="82"/>
      <c r="M14" s="82"/>
      <c r="N14" s="82"/>
      <c r="O14" s="82"/>
    </row>
    <row r="15" spans="1:15" ht="15.75">
      <c r="A15" s="100"/>
      <c r="B15" s="103"/>
      <c r="C15" s="104"/>
      <c r="D15" s="103"/>
      <c r="E15" s="83"/>
      <c r="F15" s="81" t="s">
        <v>34</v>
      </c>
      <c r="G15" s="102"/>
      <c r="H15" s="81"/>
      <c r="I15" s="103"/>
      <c r="J15" s="41">
        <f>0.1-0.056</f>
        <v>4.4000000000000004E-2</v>
      </c>
      <c r="K15" s="71"/>
      <c r="L15" s="82"/>
      <c r="M15" s="82"/>
      <c r="N15" s="82"/>
      <c r="O15" s="82"/>
    </row>
    <row r="16" spans="1:15" ht="15.75">
      <c r="A16" s="100"/>
      <c r="B16" s="83" t="s">
        <v>292</v>
      </c>
      <c r="C16" s="81">
        <v>2017</v>
      </c>
      <c r="D16" s="81" t="s">
        <v>557</v>
      </c>
      <c r="E16" s="83" t="s">
        <v>115</v>
      </c>
      <c r="F16" s="81" t="s">
        <v>33</v>
      </c>
      <c r="G16" s="102"/>
      <c r="H16" s="81"/>
      <c r="I16" s="103"/>
      <c r="J16" s="41">
        <v>6.2399999999999997E-2</v>
      </c>
      <c r="K16" s="71"/>
      <c r="L16" s="82"/>
      <c r="M16" s="82"/>
      <c r="N16" s="82"/>
      <c r="O16" s="82"/>
    </row>
    <row r="17" spans="1:18" ht="15.75">
      <c r="A17" s="100"/>
      <c r="B17" s="103"/>
      <c r="C17" s="104"/>
      <c r="D17" s="103"/>
      <c r="E17" s="83"/>
      <c r="F17" s="81" t="s">
        <v>34</v>
      </c>
      <c r="G17" s="102"/>
      <c r="H17" s="81"/>
      <c r="I17" s="103"/>
      <c r="J17" s="41">
        <v>4.6199999999999998E-2</v>
      </c>
      <c r="K17" s="71"/>
      <c r="L17" s="82"/>
      <c r="M17" s="82"/>
      <c r="N17" s="82"/>
      <c r="O17" s="82"/>
    </row>
    <row r="18" spans="1:18" ht="15.75">
      <c r="A18" s="100"/>
      <c r="B18" s="83" t="s">
        <v>291</v>
      </c>
      <c r="C18" s="81">
        <v>2015</v>
      </c>
      <c r="D18" s="81" t="s">
        <v>426</v>
      </c>
      <c r="E18" s="83" t="s">
        <v>115</v>
      </c>
      <c r="F18" s="81" t="s">
        <v>33</v>
      </c>
      <c r="G18" s="102"/>
      <c r="H18" s="81"/>
      <c r="I18" s="103"/>
      <c r="J18" s="41"/>
      <c r="K18" s="71"/>
      <c r="L18" s="82"/>
      <c r="M18" s="82"/>
      <c r="N18" s="82"/>
      <c r="O18" s="82"/>
    </row>
    <row r="19" spans="1:18" ht="15.75">
      <c r="A19" s="100"/>
      <c r="B19" s="103"/>
      <c r="C19" s="104"/>
      <c r="D19" s="103"/>
      <c r="E19" s="83"/>
      <c r="F19" s="81" t="s">
        <v>34</v>
      </c>
      <c r="G19" s="102"/>
      <c r="H19" s="81"/>
      <c r="I19" s="103"/>
      <c r="J19" s="41">
        <v>4.3999999999999997E-2</v>
      </c>
      <c r="K19" s="71"/>
      <c r="L19" s="82"/>
      <c r="M19" s="82"/>
      <c r="N19" s="82"/>
      <c r="O19" s="82"/>
    </row>
    <row r="20" spans="1:18" ht="15.75">
      <c r="A20" s="100"/>
      <c r="B20" s="105" t="s">
        <v>29</v>
      </c>
      <c r="C20" s="105"/>
      <c r="D20" s="106"/>
      <c r="E20" s="105"/>
      <c r="F20" s="106"/>
      <c r="G20" s="107"/>
      <c r="H20" s="42"/>
      <c r="I20" s="42"/>
      <c r="J20" s="105"/>
      <c r="K20" s="72">
        <f>AVERAGE(J14:J19)</f>
        <v>5.1319999999999998E-2</v>
      </c>
      <c r="L20" s="82"/>
      <c r="M20" s="82"/>
      <c r="N20" s="82"/>
      <c r="O20" s="82"/>
    </row>
    <row r="21" spans="1:18" ht="15.75">
      <c r="A21" s="100"/>
      <c r="B21" s="83"/>
      <c r="C21" s="83"/>
      <c r="D21" s="81"/>
      <c r="E21" s="83"/>
      <c r="F21" s="81"/>
      <c r="G21" s="102"/>
      <c r="H21" s="41"/>
      <c r="I21" s="41"/>
      <c r="J21" s="83"/>
      <c r="K21" s="71"/>
      <c r="L21" s="82"/>
      <c r="M21" s="82"/>
      <c r="N21" s="82"/>
      <c r="O21" s="82"/>
    </row>
    <row r="22" spans="1:18" ht="15.75">
      <c r="A22" s="100" t="s">
        <v>117</v>
      </c>
      <c r="B22" s="83"/>
      <c r="C22" s="83"/>
      <c r="D22" s="81"/>
      <c r="E22" s="83"/>
      <c r="F22" s="81"/>
      <c r="G22" s="102"/>
      <c r="H22" s="41"/>
      <c r="I22" s="41"/>
      <c r="J22" s="83"/>
      <c r="K22" s="71"/>
    </row>
    <row r="23" spans="1:18" ht="15.75">
      <c r="A23" s="100"/>
      <c r="B23" s="83" t="s">
        <v>304</v>
      </c>
      <c r="C23" s="81">
        <v>2011</v>
      </c>
      <c r="D23" s="81" t="s">
        <v>149</v>
      </c>
      <c r="E23" s="83" t="s">
        <v>305</v>
      </c>
      <c r="F23" s="81"/>
      <c r="G23" s="102"/>
      <c r="H23" s="41"/>
      <c r="I23" s="41"/>
      <c r="J23" s="41">
        <v>5.5E-2</v>
      </c>
      <c r="K23" s="71"/>
    </row>
    <row r="24" spans="1:18" ht="15.75">
      <c r="A24" s="100"/>
      <c r="B24" s="83" t="s">
        <v>290</v>
      </c>
      <c r="C24" s="81">
        <v>2017</v>
      </c>
      <c r="D24" s="81" t="s">
        <v>149</v>
      </c>
      <c r="E24" s="83" t="s">
        <v>552</v>
      </c>
      <c r="F24" s="81"/>
      <c r="G24" s="102"/>
      <c r="H24" s="41"/>
      <c r="I24" s="41"/>
      <c r="J24" s="102">
        <v>5.5E-2</v>
      </c>
      <c r="K24" s="71"/>
    </row>
    <row r="25" spans="1:18" ht="15.75">
      <c r="A25" s="100"/>
      <c r="B25" s="83" t="s">
        <v>324</v>
      </c>
      <c r="C25" s="81">
        <v>2014</v>
      </c>
      <c r="D25" s="81" t="s">
        <v>149</v>
      </c>
      <c r="E25" s="83" t="s">
        <v>325</v>
      </c>
      <c r="F25" s="81"/>
      <c r="G25" s="102"/>
      <c r="H25" s="41"/>
      <c r="I25" s="41"/>
      <c r="J25" s="102">
        <v>5.5E-2</v>
      </c>
      <c r="K25" s="71"/>
    </row>
    <row r="26" spans="1:18" ht="15.75">
      <c r="A26" s="100"/>
      <c r="B26" s="83" t="s">
        <v>306</v>
      </c>
      <c r="C26" s="81">
        <v>2015</v>
      </c>
      <c r="D26" s="81" t="s">
        <v>149</v>
      </c>
      <c r="E26" s="83" t="s">
        <v>307</v>
      </c>
      <c r="F26" s="81"/>
      <c r="G26" s="102"/>
      <c r="H26" s="41"/>
      <c r="I26" s="41"/>
      <c r="J26" s="41">
        <v>0.06</v>
      </c>
      <c r="K26" s="71"/>
    </row>
    <row r="27" spans="1:18" ht="15.75">
      <c r="A27" s="100"/>
      <c r="B27" s="83" t="s">
        <v>292</v>
      </c>
      <c r="C27" s="81">
        <v>2017</v>
      </c>
      <c r="D27" s="81" t="s">
        <v>149</v>
      </c>
      <c r="E27" s="83" t="s">
        <v>556</v>
      </c>
      <c r="F27" s="81"/>
      <c r="G27" s="102"/>
      <c r="H27" s="41"/>
      <c r="I27" s="108"/>
      <c r="J27" s="41">
        <v>5.0999999999999997E-2</v>
      </c>
      <c r="K27" s="71"/>
      <c r="M27" s="79">
        <v>4.8599999999999997E-2</v>
      </c>
      <c r="N27" s="79">
        <v>6.0600000000000001E-2</v>
      </c>
      <c r="O27" s="79">
        <v>6.08E-2</v>
      </c>
      <c r="P27" s="79">
        <v>5.5599999999999997E-2</v>
      </c>
      <c r="Q27" s="79">
        <v>4.5199999999999997E-2</v>
      </c>
      <c r="R27" s="79">
        <f>AVERAGE(M27:Q27)</f>
        <v>5.416E-2</v>
      </c>
    </row>
    <row r="28" spans="1:18" ht="15.75">
      <c r="A28" s="100"/>
      <c r="B28" s="105" t="s">
        <v>29</v>
      </c>
      <c r="C28" s="105"/>
      <c r="D28" s="105"/>
      <c r="E28" s="105"/>
      <c r="F28" s="106"/>
      <c r="G28" s="107"/>
      <c r="H28" s="42"/>
      <c r="I28" s="42"/>
      <c r="J28" s="105"/>
      <c r="K28" s="75">
        <f>MEDIAN(J22:J27)</f>
        <v>5.5E-2</v>
      </c>
    </row>
    <row r="29" spans="1:18" ht="15.75">
      <c r="A29" s="100" t="s">
        <v>36</v>
      </c>
      <c r="B29" s="103"/>
      <c r="C29" s="81"/>
      <c r="D29" s="81"/>
      <c r="E29" s="83"/>
      <c r="F29" s="81"/>
      <c r="G29" s="102"/>
      <c r="H29" s="41"/>
      <c r="I29" s="41"/>
      <c r="J29" s="41"/>
      <c r="K29" s="71"/>
    </row>
    <row r="30" spans="1:18" ht="15.75">
      <c r="A30" s="100"/>
      <c r="B30" s="83" t="s">
        <v>297</v>
      </c>
      <c r="C30" s="81">
        <v>2015</v>
      </c>
      <c r="D30" s="81" t="s">
        <v>149</v>
      </c>
      <c r="E30" s="83" t="s">
        <v>298</v>
      </c>
      <c r="F30" s="81"/>
      <c r="G30" s="102"/>
      <c r="H30" s="41"/>
      <c r="I30" s="108"/>
      <c r="J30" s="41">
        <v>5.7000000000000002E-2</v>
      </c>
      <c r="K30" s="71"/>
    </row>
    <row r="31" spans="1:18" ht="15.75">
      <c r="A31" s="100"/>
      <c r="B31" s="83" t="s">
        <v>37</v>
      </c>
      <c r="C31" s="111">
        <v>2017</v>
      </c>
      <c r="D31" s="81" t="s">
        <v>156</v>
      </c>
      <c r="E31" s="83" t="s">
        <v>328</v>
      </c>
      <c r="F31" s="81"/>
      <c r="G31" s="102"/>
      <c r="H31" s="81"/>
      <c r="I31" s="83"/>
      <c r="J31" s="41">
        <v>1.9199999999999998E-2</v>
      </c>
      <c r="K31" s="71"/>
    </row>
    <row r="32" spans="1:18" ht="15.75">
      <c r="A32" s="100"/>
      <c r="B32" s="83" t="s">
        <v>157</v>
      </c>
      <c r="C32" s="111">
        <v>2017</v>
      </c>
      <c r="D32" s="81" t="s">
        <v>156</v>
      </c>
      <c r="E32" s="83" t="s">
        <v>623</v>
      </c>
      <c r="F32" s="81"/>
      <c r="G32" s="102"/>
      <c r="H32" s="81"/>
      <c r="I32" s="83"/>
      <c r="J32" s="41">
        <v>3.4700000000000002E-2</v>
      </c>
      <c r="K32" s="71"/>
    </row>
    <row r="33" spans="1:11" ht="15.75">
      <c r="A33" s="100"/>
      <c r="B33" s="83" t="s">
        <v>288</v>
      </c>
      <c r="C33" s="111">
        <v>2017</v>
      </c>
      <c r="D33" s="81" t="s">
        <v>199</v>
      </c>
      <c r="E33" s="83" t="s">
        <v>289</v>
      </c>
      <c r="F33" s="80"/>
      <c r="G33" s="80"/>
      <c r="H33" s="80"/>
      <c r="I33" s="102"/>
      <c r="J33" s="41">
        <v>5.7000000000000002E-2</v>
      </c>
      <c r="K33" s="71"/>
    </row>
    <row r="34" spans="1:11" ht="15.75">
      <c r="A34" s="100"/>
      <c r="B34" s="105" t="s">
        <v>29</v>
      </c>
      <c r="C34" s="105"/>
      <c r="D34" s="105"/>
      <c r="E34" s="105"/>
      <c r="F34" s="106"/>
      <c r="G34" s="107"/>
      <c r="H34" s="42"/>
      <c r="I34" s="42"/>
      <c r="J34" s="105"/>
      <c r="K34" s="72">
        <f>MEDIAN(J30:J33)</f>
        <v>4.5850000000000002E-2</v>
      </c>
    </row>
    <row r="35" spans="1:11" ht="15.75">
      <c r="A35" s="100" t="s">
        <v>39</v>
      </c>
      <c r="B35" s="83"/>
      <c r="C35" s="83"/>
      <c r="D35" s="83"/>
      <c r="E35" s="83"/>
      <c r="F35" s="81"/>
      <c r="G35" s="102"/>
      <c r="H35" s="41"/>
      <c r="I35" s="41"/>
      <c r="J35" s="41"/>
      <c r="K35" s="71"/>
    </row>
    <row r="36" spans="1:11" ht="15.75">
      <c r="A36" s="100"/>
      <c r="B36" s="83" t="s">
        <v>68</v>
      </c>
      <c r="C36" s="81">
        <v>2015</v>
      </c>
      <c r="D36" s="81" t="s">
        <v>149</v>
      </c>
      <c r="E36" s="83" t="s">
        <v>159</v>
      </c>
      <c r="F36" s="81" t="s">
        <v>33</v>
      </c>
      <c r="G36" s="102"/>
      <c r="H36" s="41"/>
      <c r="I36" s="41">
        <v>6.2199999999999998E-2</v>
      </c>
      <c r="J36" s="41">
        <f>AVERAGE(I36:I37)</f>
        <v>5.21E-2</v>
      </c>
      <c r="K36" s="71"/>
    </row>
    <row r="37" spans="1:11" ht="15.75">
      <c r="A37" s="100"/>
      <c r="B37" s="83"/>
      <c r="C37" s="83"/>
      <c r="D37" s="83"/>
      <c r="E37" s="83"/>
      <c r="F37" s="81" t="s">
        <v>34</v>
      </c>
      <c r="G37" s="102"/>
      <c r="H37" s="41"/>
      <c r="I37" s="41">
        <v>4.2000000000000003E-2</v>
      </c>
      <c r="J37" s="41"/>
      <c r="K37" s="71"/>
    </row>
    <row r="38" spans="1:11" ht="15.75">
      <c r="A38" s="100"/>
      <c r="B38" s="83" t="s">
        <v>301</v>
      </c>
      <c r="C38" s="81">
        <v>2010</v>
      </c>
      <c r="D38" s="81" t="s">
        <v>303</v>
      </c>
      <c r="E38" s="83" t="s">
        <v>302</v>
      </c>
      <c r="F38" s="81" t="s">
        <v>34</v>
      </c>
      <c r="G38" s="102"/>
      <c r="H38" s="41"/>
      <c r="I38" s="41"/>
      <c r="J38" s="41">
        <v>3.9999999999999994E-2</v>
      </c>
      <c r="K38" s="71"/>
    </row>
    <row r="39" spans="1:11" ht="15.75">
      <c r="A39" s="100"/>
      <c r="B39" s="83" t="s">
        <v>300</v>
      </c>
      <c r="C39" s="81">
        <v>2010</v>
      </c>
      <c r="D39" s="81" t="s">
        <v>149</v>
      </c>
      <c r="E39" s="83" t="s">
        <v>160</v>
      </c>
      <c r="F39" s="81" t="s">
        <v>34</v>
      </c>
      <c r="G39" s="102"/>
      <c r="H39" s="41"/>
      <c r="I39" s="41"/>
      <c r="J39" s="41">
        <v>0.03</v>
      </c>
      <c r="K39" s="71"/>
    </row>
    <row r="40" spans="1:11" ht="15.75">
      <c r="A40" s="100"/>
      <c r="B40" s="83" t="s">
        <v>299</v>
      </c>
      <c r="C40" s="81">
        <v>2011</v>
      </c>
      <c r="D40" s="81" t="s">
        <v>149</v>
      </c>
      <c r="E40" s="83" t="s">
        <v>160</v>
      </c>
      <c r="F40" s="81" t="s">
        <v>33</v>
      </c>
      <c r="G40" s="102"/>
      <c r="H40" s="41"/>
      <c r="I40" s="41">
        <v>4.6300000000000001E-2</v>
      </c>
      <c r="J40" s="41">
        <f>AVERAGE(I40:I41)</f>
        <v>4.1149999999999999E-2</v>
      </c>
      <c r="K40" s="71"/>
    </row>
    <row r="41" spans="1:11" ht="15.75">
      <c r="A41" s="100"/>
      <c r="B41" s="83"/>
      <c r="C41" s="83"/>
      <c r="D41" s="83"/>
      <c r="E41" s="83"/>
      <c r="F41" s="81" t="s">
        <v>34</v>
      </c>
      <c r="G41" s="102"/>
      <c r="H41" s="41"/>
      <c r="I41" s="41">
        <v>3.5999999999999997E-2</v>
      </c>
      <c r="J41" s="41"/>
      <c r="K41" s="71"/>
    </row>
    <row r="42" spans="1:11" ht="15.75">
      <c r="A42" s="100"/>
      <c r="B42" s="83" t="s">
        <v>53</v>
      </c>
      <c r="C42" s="81">
        <v>2015</v>
      </c>
      <c r="D42" s="81" t="s">
        <v>149</v>
      </c>
      <c r="E42" s="83" t="s">
        <v>160</v>
      </c>
      <c r="F42" s="81" t="s">
        <v>34</v>
      </c>
      <c r="G42" s="102"/>
      <c r="H42" s="41"/>
      <c r="I42" s="41"/>
      <c r="J42" s="41">
        <v>4.4999999999999998E-2</v>
      </c>
      <c r="K42" s="71"/>
    </row>
    <row r="43" spans="1:11" ht="16.5" thickBot="1">
      <c r="A43" s="109"/>
      <c r="B43" s="105" t="s">
        <v>29</v>
      </c>
      <c r="C43" s="113"/>
      <c r="D43" s="113"/>
      <c r="E43" s="113"/>
      <c r="F43" s="114"/>
      <c r="G43" s="115"/>
      <c r="H43" s="73"/>
      <c r="I43" s="73"/>
      <c r="J43" s="113"/>
      <c r="K43" s="75">
        <f>MEDIAN(J36:J42)</f>
        <v>4.1149999999999999E-2</v>
      </c>
    </row>
    <row r="44" spans="1:11" ht="16.5" thickBot="1">
      <c r="A44" s="116" t="s">
        <v>1</v>
      </c>
      <c r="B44" s="117"/>
      <c r="C44" s="117"/>
      <c r="D44" s="117"/>
      <c r="E44" s="117"/>
      <c r="F44" s="118"/>
      <c r="G44" s="119"/>
      <c r="H44" s="74"/>
      <c r="I44" s="74"/>
      <c r="J44" s="120"/>
      <c r="K44" s="121">
        <f>AVERAGE(K15:K43)</f>
        <v>4.8329999999999998E-2</v>
      </c>
    </row>
    <row r="45" spans="1:11" ht="16.5" thickBot="1">
      <c r="A45" s="149" t="s">
        <v>29</v>
      </c>
      <c r="B45" s="150"/>
      <c r="C45" s="150"/>
      <c r="D45" s="150"/>
      <c r="E45" s="150"/>
      <c r="F45" s="151"/>
      <c r="G45" s="152"/>
      <c r="H45" s="153"/>
      <c r="I45" s="153"/>
      <c r="J45" s="154"/>
      <c r="K45" s="121">
        <f>MEDIAN(K20:K43)</f>
        <v>4.8585000000000003E-2</v>
      </c>
    </row>
    <row r="54" spans="6:9">
      <c r="I54" s="79">
        <v>8.8999999999999986</v>
      </c>
    </row>
    <row r="55" spans="6:9">
      <c r="I55" s="79">
        <v>9</v>
      </c>
    </row>
    <row r="56" spans="6:9">
      <c r="I56" s="79">
        <v>9.1999999999999993</v>
      </c>
    </row>
    <row r="57" spans="6:9">
      <c r="I57" s="79">
        <f>AVERAGE(I54:I56)</f>
        <v>9.0333333333333332</v>
      </c>
    </row>
    <row r="58" spans="6:9">
      <c r="F58" s="79">
        <f>0.05*5.5</f>
        <v>0.27500000000000002</v>
      </c>
    </row>
  </sheetData>
  <phoneticPr fontId="88" type="noConversion"/>
  <pageMargins left="0.59" right="0.56000000000000005" top="0.31" bottom="0.19999999999999998" header="0.26999999999999996" footer="0.21999999999999997"/>
  <pageSetup scale="41"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E23"/>
  <sheetViews>
    <sheetView workbookViewId="0">
      <selection activeCell="G36" sqref="G36"/>
    </sheetView>
  </sheetViews>
  <sheetFormatPr defaultRowHeight="12.75"/>
  <cols>
    <col min="1" max="1" width="31.140625" customWidth="1"/>
    <col min="2" max="2" width="20.7109375" customWidth="1"/>
    <col min="3" max="3" width="20.140625" customWidth="1"/>
    <col min="4" max="4" width="21.85546875" customWidth="1"/>
    <col min="5" max="5" width="9.5703125" customWidth="1"/>
  </cols>
  <sheetData>
    <row r="1" spans="1:5" ht="15.75">
      <c r="A1" s="10"/>
      <c r="B1" s="10"/>
      <c r="C1" s="10"/>
      <c r="E1" s="27" t="s">
        <v>576</v>
      </c>
    </row>
    <row r="2" spans="1:5" ht="15.75">
      <c r="A2" s="10"/>
      <c r="B2" s="10"/>
      <c r="C2" s="10"/>
      <c r="E2" s="131" t="s">
        <v>629</v>
      </c>
    </row>
    <row r="3" spans="1:5" ht="15.75">
      <c r="A3" s="10"/>
      <c r="B3" s="10"/>
      <c r="C3" s="10"/>
      <c r="E3" s="27" t="s">
        <v>624</v>
      </c>
    </row>
    <row r="4" spans="1:5" ht="15.75">
      <c r="A4" s="10"/>
      <c r="B4" s="10"/>
      <c r="C4" s="10"/>
      <c r="E4" s="138" t="s">
        <v>50</v>
      </c>
    </row>
    <row r="5" spans="1:5">
      <c r="A5" s="10"/>
      <c r="B5" s="10"/>
      <c r="C5" s="10"/>
      <c r="D5" s="10"/>
      <c r="E5" s="10"/>
    </row>
    <row r="6" spans="1:5">
      <c r="A6" s="10"/>
      <c r="B6" s="10"/>
      <c r="C6" s="10"/>
      <c r="D6" s="10"/>
      <c r="E6" s="10"/>
    </row>
    <row r="7" spans="1:5">
      <c r="A7" s="10"/>
      <c r="B7" s="10"/>
      <c r="C7" s="10"/>
      <c r="D7" s="10"/>
      <c r="E7" s="10"/>
    </row>
    <row r="8" spans="1:5">
      <c r="A8" s="12"/>
      <c r="B8" s="12"/>
      <c r="C8" s="12"/>
      <c r="D8" s="12"/>
      <c r="E8" s="12"/>
    </row>
    <row r="9" spans="1:5">
      <c r="A9" s="12"/>
      <c r="B9" s="12"/>
      <c r="C9" s="12"/>
      <c r="D9" s="12"/>
      <c r="E9" s="12"/>
    </row>
    <row r="10" spans="1:5">
      <c r="A10" s="12"/>
      <c r="B10" s="12"/>
      <c r="C10" s="12"/>
      <c r="D10" s="12"/>
      <c r="E10" s="12"/>
    </row>
    <row r="11" spans="1:5">
      <c r="A11" s="12"/>
      <c r="B11" s="12"/>
      <c r="C11" s="12"/>
      <c r="D11" s="12"/>
      <c r="E11" s="12"/>
    </row>
    <row r="12" spans="1:5" ht="15.75">
      <c r="A12" s="15" t="s">
        <v>629</v>
      </c>
      <c r="B12" s="13"/>
      <c r="C12" s="13"/>
      <c r="D12" s="13"/>
      <c r="E12" s="383"/>
    </row>
    <row r="13" spans="1:5" ht="18.75">
      <c r="A13" s="15"/>
      <c r="B13" s="14"/>
      <c r="C13" s="14"/>
      <c r="D13" s="14"/>
      <c r="E13" s="384"/>
    </row>
    <row r="14" spans="1:5" ht="15.75">
      <c r="A14" s="5" t="s">
        <v>577</v>
      </c>
      <c r="B14" s="13"/>
      <c r="C14" s="13"/>
      <c r="D14" s="13"/>
      <c r="E14" s="383"/>
    </row>
    <row r="15" spans="1:5" ht="19.5" thickBot="1">
      <c r="A15" s="15" t="s">
        <v>555</v>
      </c>
      <c r="B15" s="14"/>
      <c r="C15" s="14"/>
      <c r="D15" s="13"/>
      <c r="E15" s="383"/>
    </row>
    <row r="16" spans="1:5" ht="15.75">
      <c r="A16" s="551"/>
      <c r="B16" s="171" t="s">
        <v>14</v>
      </c>
      <c r="C16" s="171" t="s">
        <v>230</v>
      </c>
      <c r="D16" s="171" t="s">
        <v>554</v>
      </c>
    </row>
    <row r="17" spans="1:4" ht="16.5" thickBot="1">
      <c r="A17" s="552" t="s">
        <v>13</v>
      </c>
      <c r="B17" s="386" t="s">
        <v>229</v>
      </c>
      <c r="C17" s="386" t="s">
        <v>11</v>
      </c>
      <c r="D17" s="386" t="s">
        <v>620</v>
      </c>
    </row>
    <row r="18" spans="1:4" ht="15.75">
      <c r="A18" s="550" t="s">
        <v>553</v>
      </c>
      <c r="B18" s="415">
        <v>0.01</v>
      </c>
      <c r="C18" s="416">
        <v>3.0599999999999999E-2</v>
      </c>
      <c r="D18" s="416">
        <v>5.9999999999999995E-4</v>
      </c>
    </row>
    <row r="19" spans="1:4" ht="15.75">
      <c r="A19" s="550" t="s">
        <v>223</v>
      </c>
      <c r="B19" s="417">
        <v>0.505</v>
      </c>
      <c r="C19" s="418">
        <v>5.7299999999999997E-2</v>
      </c>
      <c r="D19" s="553">
        <v>2.93E-2</v>
      </c>
    </row>
    <row r="20" spans="1:4" ht="16.5" thickBot="1">
      <c r="A20" s="245" t="s">
        <v>224</v>
      </c>
      <c r="B20" s="419">
        <v>0.48499999999999999</v>
      </c>
      <c r="C20" s="420">
        <v>9.8000000000000004E-2</v>
      </c>
      <c r="D20" s="554">
        <f t="shared" ref="D20" si="0">B20*C20</f>
        <v>4.7530000000000003E-2</v>
      </c>
    </row>
    <row r="21" spans="1:4" ht="16.5" thickBot="1">
      <c r="A21" s="170" t="s">
        <v>228</v>
      </c>
      <c r="B21" s="221">
        <f>SUM(B18:B20)</f>
        <v>1</v>
      </c>
      <c r="C21" s="421"/>
      <c r="D21" s="221">
        <f>SUM(D18:D20)</f>
        <v>7.7429999999999999E-2</v>
      </c>
    </row>
    <row r="22" spans="1:4">
      <c r="A22" s="428" t="s">
        <v>621</v>
      </c>
      <c r="B22" s="165"/>
      <c r="C22" s="79"/>
    </row>
    <row r="23" spans="1:4">
      <c r="A23" s="428" t="s">
        <v>622</v>
      </c>
      <c r="B23" s="16"/>
      <c r="C23" s="10"/>
      <c r="D23" s="10"/>
    </row>
  </sheetData>
  <pageMargins left="1.2" right="0.7" top="0.75" bottom="0.75" header="0.3" footer="0.3"/>
  <pageSetup scale="8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C18"/>
  <sheetViews>
    <sheetView workbookViewId="0">
      <selection activeCell="E33" sqref="E33"/>
    </sheetView>
  </sheetViews>
  <sheetFormatPr defaultRowHeight="12.75"/>
  <cols>
    <col min="1" max="1" width="46.42578125" customWidth="1"/>
    <col min="2" max="2" width="28.85546875" customWidth="1"/>
    <col min="3" max="3" width="4.85546875" customWidth="1"/>
    <col min="4" max="4" width="22.85546875" customWidth="1"/>
  </cols>
  <sheetData>
    <row r="1" spans="1:3" ht="15.75">
      <c r="A1" s="79"/>
      <c r="B1" s="79"/>
      <c r="C1" s="27" t="s">
        <v>576</v>
      </c>
    </row>
    <row r="2" spans="1:3" ht="15.75">
      <c r="A2" s="385"/>
      <c r="B2" s="79"/>
      <c r="C2" s="131" t="s">
        <v>630</v>
      </c>
    </row>
    <row r="3" spans="1:3" ht="15.75">
      <c r="A3" s="385"/>
      <c r="B3" s="79"/>
      <c r="C3" s="157" t="s">
        <v>627</v>
      </c>
    </row>
    <row r="4" spans="1:3" ht="15.75">
      <c r="A4" s="486"/>
      <c r="B4" s="79"/>
      <c r="C4" s="138" t="s">
        <v>50</v>
      </c>
    </row>
    <row r="5" spans="1:3">
      <c r="A5" s="79"/>
      <c r="B5" s="487"/>
      <c r="C5" s="79"/>
    </row>
    <row r="6" spans="1:3" ht="15.75">
      <c r="A6" s="488" t="s">
        <v>579</v>
      </c>
      <c r="B6" s="488"/>
      <c r="C6" s="79"/>
    </row>
    <row r="7" spans="1:3" ht="13.5" thickBot="1">
      <c r="A7" s="79"/>
      <c r="B7" s="487"/>
      <c r="C7" s="79"/>
    </row>
    <row r="8" spans="1:3" ht="17.25" thickTop="1" thickBot="1">
      <c r="A8" s="599" t="s">
        <v>564</v>
      </c>
      <c r="B8" s="761" t="s">
        <v>1</v>
      </c>
    </row>
    <row r="9" spans="1:3" ht="16.5" thickBot="1">
      <c r="A9" s="556" t="s">
        <v>580</v>
      </c>
      <c r="B9" s="602">
        <v>9.8000000000000004E-2</v>
      </c>
    </row>
    <row r="10" spans="1:3" ht="16.5" thickBot="1">
      <c r="A10" s="556" t="s">
        <v>581</v>
      </c>
      <c r="B10" s="602">
        <v>9.4E-2</v>
      </c>
    </row>
    <row r="11" spans="1:3" ht="16.5" thickBot="1">
      <c r="A11" s="556" t="s">
        <v>582</v>
      </c>
      <c r="B11" s="602">
        <v>9.2999999999999999E-2</v>
      </c>
    </row>
    <row r="12" spans="1:3" ht="16.5" thickBot="1">
      <c r="A12" s="556" t="s">
        <v>583</v>
      </c>
      <c r="B12" s="603">
        <v>9.8000000000000004E-2</v>
      </c>
    </row>
    <row r="13" spans="1:3" ht="16.5" thickBot="1">
      <c r="A13" s="600" t="s">
        <v>584</v>
      </c>
      <c r="B13" s="602">
        <v>0.105</v>
      </c>
    </row>
    <row r="14" spans="1:3" ht="16.5" thickBot="1">
      <c r="A14" s="600" t="s">
        <v>585</v>
      </c>
      <c r="B14" s="602">
        <v>0.105</v>
      </c>
    </row>
    <row r="15" spans="1:3" ht="16.5" thickBot="1">
      <c r="A15" s="555" t="s">
        <v>1</v>
      </c>
      <c r="B15" s="602">
        <v>9.9000000000000005E-2</v>
      </c>
    </row>
    <row r="16" spans="1:3" ht="16.5" thickBot="1">
      <c r="A16" s="555" t="s">
        <v>29</v>
      </c>
      <c r="B16" s="601">
        <v>9.8000000000000004E-2</v>
      </c>
    </row>
    <row r="17" spans="1:2" ht="16.5" thickBot="1">
      <c r="A17" s="555" t="s">
        <v>586</v>
      </c>
      <c r="B17" s="602">
        <v>9.9000000000000005E-2</v>
      </c>
    </row>
    <row r="18" spans="1:2" ht="15.75">
      <c r="A18" s="557"/>
      <c r="B18" s="558"/>
    </row>
  </sheetData>
  <pageMargins left="1.2" right="0.45" top="0.75" bottom="0.75" header="0.3" footer="0.3"/>
  <pageSetup paperSize="16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77"/>
  <sheetViews>
    <sheetView workbookViewId="0">
      <selection activeCell="P22" sqref="P22"/>
    </sheetView>
  </sheetViews>
  <sheetFormatPr defaultRowHeight="12.75"/>
  <cols>
    <col min="1" max="1" width="19.42578125" style="79" customWidth="1"/>
    <col min="2" max="2" width="16.42578125" style="79" customWidth="1"/>
    <col min="3" max="3" width="10" style="79" customWidth="1"/>
    <col min="4" max="4" width="8.85546875" style="79" customWidth="1"/>
    <col min="5" max="5" width="9.42578125" style="79" customWidth="1"/>
    <col min="6" max="6" width="10.28515625" style="79" customWidth="1"/>
    <col min="7" max="9" width="9.140625" style="79"/>
    <col min="10" max="10" width="3.42578125" style="79" customWidth="1"/>
    <col min="11" max="11" width="12.7109375" style="79" customWidth="1"/>
    <col min="12" max="12" width="13.28515625" style="79" customWidth="1"/>
    <col min="13" max="16384" width="9.140625" style="79"/>
  </cols>
  <sheetData>
    <row r="1" spans="1:19" ht="15.75">
      <c r="A1" s="172"/>
      <c r="B1" s="172"/>
      <c r="E1" s="132"/>
      <c r="J1" s="157" t="s">
        <v>576</v>
      </c>
    </row>
    <row r="2" spans="1:19" ht="15.75">
      <c r="A2" s="172"/>
      <c r="B2" s="172"/>
      <c r="E2" s="1"/>
      <c r="J2" s="131" t="s">
        <v>531</v>
      </c>
    </row>
    <row r="3" spans="1:19" ht="15.75">
      <c r="A3" s="172"/>
      <c r="B3" s="172"/>
      <c r="J3" s="130" t="s">
        <v>320</v>
      </c>
    </row>
    <row r="4" spans="1:19" ht="15.75">
      <c r="A4" s="172"/>
      <c r="B4" s="172"/>
      <c r="J4" s="1" t="s">
        <v>50</v>
      </c>
    </row>
    <row r="5" spans="1:19">
      <c r="A5" s="172"/>
      <c r="B5" s="172"/>
    </row>
    <row r="6" spans="1:19" ht="15.75">
      <c r="A6" s="128"/>
      <c r="B6" s="128" t="s">
        <v>531</v>
      </c>
      <c r="C6" s="86"/>
      <c r="D6" s="86"/>
      <c r="E6" s="86"/>
      <c r="F6" s="86"/>
      <c r="G6" s="87"/>
      <c r="H6" s="87"/>
      <c r="I6" s="87"/>
      <c r="J6" s="87"/>
    </row>
    <row r="7" spans="1:19" ht="15.75">
      <c r="A7" s="128"/>
      <c r="B7" s="128" t="s">
        <v>176</v>
      </c>
      <c r="C7" s="128"/>
      <c r="D7" s="128"/>
      <c r="E7" s="128"/>
      <c r="F7" s="128"/>
      <c r="G7" s="128"/>
      <c r="H7" s="128"/>
      <c r="I7" s="128"/>
      <c r="J7" s="128"/>
    </row>
    <row r="8" spans="1:19" ht="15.75">
      <c r="A8" s="128"/>
      <c r="B8" s="128" t="s">
        <v>246</v>
      </c>
      <c r="C8" s="128"/>
      <c r="D8" s="128"/>
      <c r="E8" s="128"/>
      <c r="F8" s="128"/>
      <c r="G8" s="128"/>
      <c r="H8" s="128"/>
      <c r="I8" s="128"/>
      <c r="J8" s="128"/>
    </row>
    <row r="9" spans="1:19" ht="15">
      <c r="A9" s="86"/>
      <c r="B9" s="86"/>
      <c r="C9" s="86"/>
      <c r="D9" s="133"/>
      <c r="E9" s="133"/>
      <c r="F9" s="133"/>
    </row>
    <row r="14" spans="1:19">
      <c r="S14" s="112"/>
    </row>
    <row r="26" spans="1:10" ht="15.75">
      <c r="A26" s="85"/>
      <c r="B26" s="87"/>
      <c r="C26" s="87"/>
      <c r="D26" s="87"/>
      <c r="E26" s="87"/>
      <c r="F26" s="87"/>
    </row>
    <row r="28" spans="1:10" ht="15.75">
      <c r="A28" s="85"/>
      <c r="B28" s="87"/>
      <c r="C28" s="87"/>
      <c r="D28" s="87"/>
      <c r="E28" s="87"/>
      <c r="F28" s="87"/>
    </row>
    <row r="29" spans="1:10">
      <c r="B29" s="87"/>
      <c r="C29" s="87"/>
      <c r="D29" s="87"/>
      <c r="E29" s="87"/>
      <c r="F29" s="87"/>
    </row>
    <row r="30" spans="1:10">
      <c r="B30" s="87"/>
      <c r="C30" s="87"/>
      <c r="D30" s="87"/>
      <c r="E30" s="87"/>
      <c r="F30" s="87"/>
    </row>
    <row r="31" spans="1:10" ht="15.75">
      <c r="B31" s="128" t="s">
        <v>177</v>
      </c>
      <c r="C31" s="87"/>
      <c r="D31" s="87"/>
      <c r="E31" s="87"/>
      <c r="F31" s="87"/>
      <c r="G31" s="87"/>
      <c r="H31" s="87"/>
      <c r="I31" s="87"/>
      <c r="J31" s="87"/>
    </row>
    <row r="32" spans="1:10" ht="15.75">
      <c r="B32" s="128" t="s">
        <v>247</v>
      </c>
      <c r="C32" s="87"/>
      <c r="D32" s="87"/>
      <c r="E32" s="87"/>
      <c r="F32" s="87"/>
      <c r="G32" s="87"/>
      <c r="H32" s="87"/>
      <c r="I32" s="87"/>
      <c r="J32" s="87"/>
    </row>
    <row r="33" spans="2:6">
      <c r="B33" s="87"/>
      <c r="C33" s="87"/>
      <c r="D33" s="87"/>
      <c r="E33" s="87"/>
      <c r="F33" s="87"/>
    </row>
    <row r="34" spans="2:6">
      <c r="B34" s="87"/>
      <c r="C34" s="87"/>
      <c r="D34" s="87"/>
      <c r="E34" s="87"/>
      <c r="F34" s="87"/>
    </row>
    <row r="35" spans="2:6">
      <c r="B35" s="87"/>
      <c r="C35" s="87"/>
      <c r="D35" s="87"/>
      <c r="E35" s="87"/>
      <c r="F35" s="87"/>
    </row>
    <row r="36" spans="2:6">
      <c r="B36" s="87"/>
      <c r="C36" s="87"/>
      <c r="D36" s="87"/>
      <c r="E36" s="87"/>
      <c r="F36" s="87"/>
    </row>
    <row r="37" spans="2:6">
      <c r="B37" s="87"/>
      <c r="C37" s="87"/>
      <c r="D37" s="87"/>
      <c r="E37" s="87"/>
      <c r="F37" s="87"/>
    </row>
    <row r="38" spans="2:6">
      <c r="B38" s="87"/>
      <c r="C38" s="87"/>
      <c r="D38" s="87"/>
      <c r="E38" s="87"/>
      <c r="F38" s="87"/>
    </row>
    <row r="39" spans="2:6">
      <c r="B39" s="87"/>
      <c r="C39" s="87"/>
      <c r="D39" s="87"/>
      <c r="E39" s="87"/>
      <c r="F39" s="87"/>
    </row>
    <row r="40" spans="2:6">
      <c r="B40" s="87"/>
      <c r="C40" s="87"/>
      <c r="D40" s="87"/>
      <c r="E40" s="87"/>
      <c r="F40" s="87"/>
    </row>
    <row r="41" spans="2:6">
      <c r="B41" s="87"/>
      <c r="C41" s="87"/>
      <c r="D41" s="87"/>
      <c r="E41" s="87"/>
      <c r="F41" s="87"/>
    </row>
    <row r="42" spans="2:6">
      <c r="B42" s="87"/>
      <c r="C42" s="87"/>
      <c r="D42" s="87"/>
      <c r="E42" s="87"/>
      <c r="F42" s="87"/>
    </row>
    <row r="43" spans="2:6">
      <c r="B43" s="87"/>
      <c r="C43" s="87"/>
      <c r="D43" s="87"/>
      <c r="E43" s="87"/>
      <c r="F43" s="87"/>
    </row>
    <row r="44" spans="2:6">
      <c r="B44" s="87"/>
      <c r="C44" s="87"/>
      <c r="D44" s="87"/>
      <c r="E44" s="87"/>
      <c r="F44" s="87"/>
    </row>
    <row r="45" spans="2:6">
      <c r="B45" s="87"/>
      <c r="C45" s="87"/>
      <c r="D45" s="87"/>
      <c r="E45" s="87"/>
      <c r="F45" s="87"/>
    </row>
    <row r="46" spans="2:6">
      <c r="B46" s="87"/>
      <c r="C46" s="87"/>
      <c r="D46" s="87"/>
      <c r="E46" s="87"/>
      <c r="F46" s="87"/>
    </row>
    <row r="47" spans="2:6">
      <c r="B47" s="87"/>
      <c r="C47" s="87"/>
      <c r="D47" s="87"/>
      <c r="E47" s="87"/>
      <c r="F47" s="87"/>
    </row>
    <row r="48" spans="2:6">
      <c r="B48" s="87"/>
      <c r="C48" s="87"/>
      <c r="D48" s="87"/>
      <c r="E48" s="87"/>
      <c r="F48" s="87"/>
    </row>
    <row r="49" spans="1:6">
      <c r="B49" s="87"/>
      <c r="C49" s="87"/>
      <c r="D49" s="87"/>
      <c r="E49" s="87"/>
      <c r="F49" s="87"/>
    </row>
    <row r="50" spans="1:6">
      <c r="B50" s="87"/>
      <c r="C50" s="87"/>
      <c r="D50" s="87"/>
      <c r="E50" s="87"/>
      <c r="F50" s="87"/>
    </row>
    <row r="51" spans="1:6">
      <c r="B51" s="87"/>
      <c r="C51" s="87"/>
      <c r="D51" s="87"/>
      <c r="E51" s="87"/>
      <c r="F51" s="87"/>
    </row>
    <row r="52" spans="1:6">
      <c r="B52" s="87"/>
      <c r="C52" s="87"/>
      <c r="D52" s="87"/>
      <c r="E52" s="87"/>
      <c r="F52" s="87"/>
    </row>
    <row r="53" spans="1:6">
      <c r="B53" s="87"/>
      <c r="C53" s="87"/>
      <c r="D53" s="87"/>
      <c r="E53" s="87"/>
      <c r="F53" s="87"/>
    </row>
    <row r="54" spans="1:6">
      <c r="B54" s="87"/>
      <c r="C54" s="87"/>
      <c r="D54" s="87"/>
      <c r="E54" s="87"/>
      <c r="F54" s="87"/>
    </row>
    <row r="55" spans="1:6">
      <c r="A55" s="189" t="s">
        <v>505</v>
      </c>
      <c r="B55" s="87"/>
      <c r="C55" s="87"/>
      <c r="D55" s="87"/>
      <c r="E55" s="87"/>
      <c r="F55" s="87"/>
    </row>
    <row r="56" spans="1:6" ht="15.75">
      <c r="A56" s="144"/>
      <c r="B56" s="87"/>
      <c r="C56" s="87"/>
      <c r="D56" s="87"/>
      <c r="E56" s="87"/>
      <c r="F56" s="87"/>
    </row>
    <row r="57" spans="1:6">
      <c r="B57" s="87"/>
      <c r="C57" s="87"/>
      <c r="D57" s="87"/>
      <c r="E57" s="87"/>
      <c r="F57" s="87"/>
    </row>
    <row r="59" spans="1:6" ht="15.75">
      <c r="A59" s="85"/>
      <c r="B59" s="87"/>
      <c r="C59" s="87"/>
      <c r="D59" s="87"/>
      <c r="E59" s="87"/>
      <c r="F59" s="87"/>
    </row>
    <row r="60" spans="1:6">
      <c r="B60" s="87"/>
      <c r="C60" s="87"/>
      <c r="D60" s="87"/>
      <c r="E60" s="87"/>
      <c r="F60" s="87"/>
    </row>
    <row r="77" spans="1:6" ht="15.75">
      <c r="A77" s="85"/>
      <c r="B77" s="87"/>
      <c r="C77" s="87"/>
      <c r="D77" s="87"/>
      <c r="E77" s="87"/>
      <c r="F77" s="87"/>
    </row>
  </sheetData>
  <phoneticPr fontId="88" type="noConversion"/>
  <pageMargins left="0.25" right="0.75" top="0.53999999999999992" bottom="1" header="0.5" footer="0.5"/>
  <pageSetup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27"/>
  <sheetViews>
    <sheetView zoomScale="75" workbookViewId="0">
      <selection activeCell="L4" sqref="L4"/>
    </sheetView>
  </sheetViews>
  <sheetFormatPr defaultRowHeight="12.75"/>
  <cols>
    <col min="4" max="4" width="50" customWidth="1"/>
    <col min="5" max="5" width="12.85546875" customWidth="1"/>
    <col min="6" max="6" width="11.42578125" customWidth="1"/>
    <col min="7" max="9" width="12" customWidth="1"/>
    <col min="10" max="10" width="13.42578125" style="173" customWidth="1"/>
    <col min="11" max="11" width="17.42578125" customWidth="1"/>
    <col min="12" max="12" width="11.42578125" style="173" customWidth="1"/>
    <col min="13" max="13" width="29.42578125" customWidth="1"/>
    <col min="14" max="16" width="14.42578125" customWidth="1"/>
  </cols>
  <sheetData>
    <row r="1" spans="1:16" ht="15.75">
      <c r="C1" s="256"/>
      <c r="J1"/>
      <c r="P1" s="157" t="s">
        <v>576</v>
      </c>
    </row>
    <row r="2" spans="1:16" ht="18.75" customHeight="1">
      <c r="C2" s="256"/>
      <c r="D2" s="255"/>
      <c r="E2" s="255"/>
      <c r="F2" s="255"/>
      <c r="G2" s="255"/>
      <c r="H2" s="255"/>
      <c r="I2" s="255"/>
      <c r="J2" s="255"/>
      <c r="K2" s="255"/>
      <c r="L2" s="310"/>
      <c r="M2" s="255"/>
      <c r="N2" s="255"/>
      <c r="O2" s="255"/>
      <c r="P2" s="131" t="s">
        <v>532</v>
      </c>
    </row>
    <row r="3" spans="1:16" ht="18.75" customHeight="1">
      <c r="C3" s="256"/>
      <c r="D3" s="255"/>
      <c r="E3" s="255"/>
      <c r="F3" s="255"/>
      <c r="G3" s="255"/>
      <c r="H3" s="255"/>
      <c r="I3" s="255"/>
      <c r="J3" s="255"/>
      <c r="K3" s="255"/>
      <c r="L3" s="310"/>
      <c r="M3" s="255"/>
      <c r="N3" s="255"/>
      <c r="O3" s="255"/>
      <c r="P3" s="257" t="s">
        <v>308</v>
      </c>
    </row>
    <row r="4" spans="1:16" ht="18.75" customHeight="1">
      <c r="C4" s="256"/>
      <c r="D4" s="255"/>
      <c r="E4" s="255"/>
      <c r="F4" s="255"/>
      <c r="G4" s="255"/>
      <c r="H4" s="255"/>
      <c r="I4" s="255"/>
      <c r="J4" s="255"/>
      <c r="K4" s="255"/>
      <c r="L4" s="310"/>
      <c r="M4" s="255"/>
      <c r="N4" s="255"/>
      <c r="O4" s="255"/>
      <c r="P4" s="1" t="s">
        <v>27</v>
      </c>
    </row>
    <row r="5" spans="1:16" ht="18.75" customHeight="1">
      <c r="C5" s="256"/>
      <c r="D5" s="15" t="s">
        <v>532</v>
      </c>
      <c r="E5" s="258"/>
      <c r="F5" s="258"/>
      <c r="G5" s="258"/>
      <c r="H5" s="258"/>
      <c r="I5" s="258"/>
      <c r="J5" s="258"/>
      <c r="K5" s="258"/>
      <c r="L5" s="311"/>
      <c r="M5" s="258"/>
      <c r="N5" s="258"/>
      <c r="O5" s="258"/>
      <c r="P5" s="258"/>
    </row>
    <row r="6" spans="1:16" ht="18.75" customHeight="1">
      <c r="C6" s="256"/>
      <c r="D6" s="5" t="s">
        <v>577</v>
      </c>
      <c r="E6" s="167"/>
      <c r="F6" s="13"/>
      <c r="G6" s="13"/>
      <c r="H6" s="13"/>
      <c r="I6" s="13"/>
      <c r="J6" s="46"/>
      <c r="K6" s="46"/>
      <c r="L6" s="312"/>
      <c r="M6" s="46"/>
      <c r="N6" s="46"/>
      <c r="O6" s="46"/>
      <c r="P6" s="46"/>
    </row>
    <row r="7" spans="1:16" ht="18.75" customHeight="1">
      <c r="C7" s="256"/>
      <c r="D7" s="48"/>
      <c r="E7" s="46"/>
      <c r="F7" s="46"/>
      <c r="G7" s="46"/>
      <c r="H7" s="46"/>
      <c r="I7" s="46"/>
      <c r="J7" s="46"/>
      <c r="K7" s="46"/>
      <c r="L7" s="312"/>
      <c r="M7" s="46"/>
      <c r="N7" s="46"/>
      <c r="O7" s="46"/>
      <c r="P7" s="46"/>
    </row>
    <row r="8" spans="1:16" ht="15.75">
      <c r="C8" s="256"/>
      <c r="D8" s="48" t="s">
        <v>176</v>
      </c>
      <c r="E8" s="46"/>
      <c r="F8" s="46"/>
      <c r="G8" s="46"/>
      <c r="H8" s="46"/>
      <c r="I8" s="46"/>
      <c r="J8" s="46"/>
      <c r="K8" s="46"/>
      <c r="L8" s="312"/>
      <c r="M8" s="46"/>
      <c r="N8" s="46"/>
      <c r="O8" s="46"/>
      <c r="P8" s="46"/>
    </row>
    <row r="9" spans="1:16" ht="17.25" customHeight="1" thickBot="1">
      <c r="D9" s="48" t="s">
        <v>430</v>
      </c>
      <c r="E9" s="129"/>
      <c r="F9" s="129"/>
      <c r="G9" s="129"/>
      <c r="H9" s="129"/>
      <c r="I9" s="129"/>
      <c r="J9" s="129"/>
      <c r="K9" s="129"/>
      <c r="L9" s="313"/>
      <c r="M9" s="129"/>
      <c r="N9" s="129"/>
      <c r="O9" s="129"/>
      <c r="P9" s="129"/>
    </row>
    <row r="10" spans="1:16" ht="50.25" customHeight="1" thickBot="1">
      <c r="D10" s="159" t="s">
        <v>51</v>
      </c>
      <c r="E10" s="155" t="s">
        <v>125</v>
      </c>
      <c r="F10" s="139" t="s">
        <v>431</v>
      </c>
      <c r="G10" s="139" t="s">
        <v>226</v>
      </c>
      <c r="H10" s="156" t="s">
        <v>126</v>
      </c>
      <c r="I10" s="156" t="s">
        <v>614</v>
      </c>
      <c r="J10" s="139" t="s">
        <v>475</v>
      </c>
      <c r="K10" s="139" t="s">
        <v>476</v>
      </c>
      <c r="L10" s="342" t="s">
        <v>188</v>
      </c>
      <c r="M10" s="139" t="s">
        <v>127</v>
      </c>
      <c r="N10" s="139" t="s">
        <v>186</v>
      </c>
      <c r="O10" s="139" t="s">
        <v>128</v>
      </c>
      <c r="P10" s="160" t="s">
        <v>0</v>
      </c>
    </row>
    <row r="11" spans="1:16" ht="18" customHeight="1">
      <c r="A11" s="361"/>
      <c r="B11" s="338"/>
      <c r="D11" s="361" t="s">
        <v>433</v>
      </c>
      <c r="E11" s="491">
        <v>1339.7</v>
      </c>
      <c r="F11" s="492">
        <v>0.74695827424050165</v>
      </c>
      <c r="G11" s="492">
        <v>0</v>
      </c>
      <c r="H11" s="491">
        <v>3741.2</v>
      </c>
      <c r="I11" s="491">
        <v>3.3</v>
      </c>
      <c r="J11" s="259" t="s">
        <v>427</v>
      </c>
      <c r="K11" s="259" t="s">
        <v>167</v>
      </c>
      <c r="L11" s="493">
        <v>3.4978660000000001</v>
      </c>
      <c r="M11" s="360" t="s">
        <v>434</v>
      </c>
      <c r="N11" s="435">
        <v>0.54852076149633455</v>
      </c>
      <c r="O11" s="494">
        <v>8.3597997523819773E-2</v>
      </c>
      <c r="P11" s="495">
        <v>1.681893343475964</v>
      </c>
    </row>
    <row r="12" spans="1:16" ht="18" customHeight="1">
      <c r="A12" s="496"/>
      <c r="B12" s="338"/>
      <c r="D12" s="496" t="s">
        <v>435</v>
      </c>
      <c r="E12" s="497">
        <v>3320</v>
      </c>
      <c r="F12" s="498">
        <v>0.87681048940387252</v>
      </c>
      <c r="G12" s="498">
        <v>0.10837017838085074</v>
      </c>
      <c r="H12" s="497">
        <v>10279.200000000001</v>
      </c>
      <c r="I12" s="497">
        <v>8.9</v>
      </c>
      <c r="J12" s="499" t="s">
        <v>187</v>
      </c>
      <c r="K12" s="499" t="s">
        <v>428</v>
      </c>
      <c r="L12" s="500">
        <v>3.259938</v>
      </c>
      <c r="M12" s="501" t="s">
        <v>484</v>
      </c>
      <c r="N12" s="502">
        <v>0.47088554768556623</v>
      </c>
      <c r="O12" s="503">
        <v>9.3036651181427732E-2</v>
      </c>
      <c r="P12" s="504">
        <v>2.1237209557819661</v>
      </c>
    </row>
    <row r="13" spans="1:16" ht="15.75">
      <c r="A13" s="496"/>
      <c r="B13" s="338"/>
      <c r="D13" s="496" t="s">
        <v>436</v>
      </c>
      <c r="E13" s="497">
        <v>6076</v>
      </c>
      <c r="F13" s="498">
        <v>0.86611445783132535</v>
      </c>
      <c r="G13" s="498">
        <v>0.10704819277108434</v>
      </c>
      <c r="H13" s="497">
        <v>20113</v>
      </c>
      <c r="I13" s="497">
        <v>33</v>
      </c>
      <c r="J13" s="499" t="s">
        <v>427</v>
      </c>
      <c r="K13" s="499" t="s">
        <v>428</v>
      </c>
      <c r="L13" s="500">
        <v>3.7251300000000001</v>
      </c>
      <c r="M13" s="501" t="s">
        <v>437</v>
      </c>
      <c r="N13" s="502">
        <v>0.47793390065307739</v>
      </c>
      <c r="O13" s="503">
        <v>3.5163608456010603E-2</v>
      </c>
      <c r="P13" s="504">
        <v>1.7566315745203589</v>
      </c>
    </row>
    <row r="14" spans="1:16" ht="15.75">
      <c r="A14" s="496"/>
      <c r="B14" s="338"/>
      <c r="D14" s="496" t="s">
        <v>438</v>
      </c>
      <c r="E14" s="497">
        <v>16380.1</v>
      </c>
      <c r="F14" s="498">
        <v>0.81444557725532818</v>
      </c>
      <c r="G14" s="498">
        <v>0</v>
      </c>
      <c r="H14" s="497">
        <v>45639.3</v>
      </c>
      <c r="I14" s="497">
        <v>13</v>
      </c>
      <c r="J14" s="499" t="s">
        <v>427</v>
      </c>
      <c r="K14" s="499" t="s">
        <v>428</v>
      </c>
      <c r="L14" s="500">
        <v>1.5235970000000001</v>
      </c>
      <c r="M14" s="505" t="s">
        <v>439</v>
      </c>
      <c r="N14" s="502">
        <v>0.4415416864159542</v>
      </c>
      <c r="O14" s="503">
        <v>3.4587402689313519E-2</v>
      </c>
      <c r="P14" s="504">
        <v>1.7771529724380499</v>
      </c>
    </row>
    <row r="15" spans="1:16" ht="15.75">
      <c r="A15" s="496"/>
      <c r="B15" s="338"/>
      <c r="D15" s="496" t="s">
        <v>440</v>
      </c>
      <c r="E15" s="497">
        <v>1442.4829999999999</v>
      </c>
      <c r="F15" s="506">
        <v>0.66</v>
      </c>
      <c r="G15" s="506">
        <v>0.32644682814286202</v>
      </c>
      <c r="H15" s="497">
        <v>4147.5</v>
      </c>
      <c r="I15" s="497">
        <v>2.6</v>
      </c>
      <c r="J15" s="507" t="s">
        <v>427</v>
      </c>
      <c r="K15" s="507" t="s">
        <v>428</v>
      </c>
      <c r="L15" s="508">
        <v>3.4721899999999999</v>
      </c>
      <c r="M15" s="509" t="s">
        <v>441</v>
      </c>
      <c r="N15" s="502">
        <v>0.4707205284253948</v>
      </c>
      <c r="O15" s="503">
        <v>8.6394861687824995E-2</v>
      </c>
      <c r="P15" s="504">
        <v>1.55712040031876</v>
      </c>
    </row>
    <row r="16" spans="1:16" ht="15.75">
      <c r="A16" s="496"/>
      <c r="B16" s="338"/>
      <c r="D16" s="496" t="s">
        <v>443</v>
      </c>
      <c r="E16" s="497">
        <v>6399</v>
      </c>
      <c r="F16" s="498">
        <v>0.68432567588685733</v>
      </c>
      <c r="G16" s="498">
        <v>0.26332239412408187</v>
      </c>
      <c r="H16" s="497">
        <v>15715</v>
      </c>
      <c r="I16" s="497">
        <v>12</v>
      </c>
      <c r="J16" s="499" t="s">
        <v>427</v>
      </c>
      <c r="K16" s="499" t="s">
        <v>429</v>
      </c>
      <c r="L16" s="500">
        <v>2.8850570000000002</v>
      </c>
      <c r="M16" s="505" t="s">
        <v>444</v>
      </c>
      <c r="N16" s="502">
        <v>0.2984763097474431</v>
      </c>
      <c r="O16" s="503">
        <v>0.14857834240774351</v>
      </c>
      <c r="P16" s="504">
        <v>2.7086955060139859</v>
      </c>
    </row>
    <row r="17" spans="1:16" ht="15.75">
      <c r="A17" s="496"/>
      <c r="B17" s="338"/>
      <c r="D17" s="496" t="s">
        <v>445</v>
      </c>
      <c r="E17" s="497">
        <v>12075</v>
      </c>
      <c r="F17" s="498">
        <v>0.72389233954451349</v>
      </c>
      <c r="G17" s="498">
        <v>0.14012422360248447</v>
      </c>
      <c r="H17" s="497">
        <v>35216</v>
      </c>
      <c r="I17" s="497">
        <v>24</v>
      </c>
      <c r="J17" s="499" t="s">
        <v>187</v>
      </c>
      <c r="K17" s="499" t="s">
        <v>167</v>
      </c>
      <c r="L17" s="500">
        <v>3.6609189999999998</v>
      </c>
      <c r="M17" s="505" t="s">
        <v>446</v>
      </c>
      <c r="N17" s="502">
        <v>0.47474613393508991</v>
      </c>
      <c r="O17" s="503">
        <v>9.0985493477545948E-2</v>
      </c>
      <c r="P17" s="504">
        <v>1.5120695558283237</v>
      </c>
    </row>
    <row r="18" spans="1:16" ht="15.75">
      <c r="A18" s="496"/>
      <c r="B18" s="338"/>
      <c r="D18" s="496" t="s">
        <v>502</v>
      </c>
      <c r="E18" s="497">
        <v>11737</v>
      </c>
      <c r="F18" s="498">
        <v>0.62129999999999996</v>
      </c>
      <c r="G18" s="498">
        <v>0.32869999999999994</v>
      </c>
      <c r="H18" s="497">
        <v>49964</v>
      </c>
      <c r="I18" s="497">
        <v>49</v>
      </c>
      <c r="J18" s="499" t="s">
        <v>427</v>
      </c>
      <c r="K18" s="499" t="s">
        <v>429</v>
      </c>
      <c r="L18" s="500">
        <v>3.8386130000000001</v>
      </c>
      <c r="M18" s="505" t="s">
        <v>514</v>
      </c>
      <c r="N18" s="502">
        <v>0.32425146818138056</v>
      </c>
      <c r="O18" s="503">
        <v>0.14532553708691939</v>
      </c>
      <c r="P18" s="504">
        <v>2.8562065016627076</v>
      </c>
    </row>
    <row r="19" spans="1:16" ht="15.75">
      <c r="A19" s="496"/>
      <c r="B19" s="338"/>
      <c r="D19" s="496" t="s">
        <v>501</v>
      </c>
      <c r="E19" s="497">
        <v>10630</v>
      </c>
      <c r="F19" s="498">
        <v>0.50094073377234238</v>
      </c>
      <c r="G19" s="498">
        <v>0.12455315145813735</v>
      </c>
      <c r="H19" s="497">
        <v>19730</v>
      </c>
      <c r="I19" s="497">
        <v>18</v>
      </c>
      <c r="J19" s="499" t="s">
        <v>427</v>
      </c>
      <c r="K19" s="499" t="s">
        <v>428</v>
      </c>
      <c r="L19" s="500">
        <v>3.2987280000000001</v>
      </c>
      <c r="M19" s="505" t="s">
        <v>444</v>
      </c>
      <c r="N19" s="502">
        <v>0.44636060335510547</v>
      </c>
      <c r="O19" s="503">
        <v>9.489450092926642E-2</v>
      </c>
      <c r="P19" s="504">
        <v>1.8608173400542334</v>
      </c>
    </row>
    <row r="20" spans="1:16" ht="15.75">
      <c r="A20" s="496"/>
      <c r="B20" s="338"/>
      <c r="D20" s="496" t="s">
        <v>503</v>
      </c>
      <c r="E20" s="497">
        <v>22743</v>
      </c>
      <c r="F20" s="498">
        <v>0.93307830980961171</v>
      </c>
      <c r="G20" s="498">
        <v>3.7945741546849578E-2</v>
      </c>
      <c r="H20" s="497">
        <v>82520</v>
      </c>
      <c r="I20" s="497">
        <v>57</v>
      </c>
      <c r="J20" s="499" t="s">
        <v>187</v>
      </c>
      <c r="K20" s="499" t="s">
        <v>428</v>
      </c>
      <c r="L20" s="508">
        <v>2.9488509999999999</v>
      </c>
      <c r="M20" s="505" t="s">
        <v>514</v>
      </c>
      <c r="N20" s="502">
        <v>0.44891329315380157</v>
      </c>
      <c r="O20" s="503">
        <v>5.3259416918279463E-2</v>
      </c>
      <c r="P20" s="504">
        <v>1.3238956677468872</v>
      </c>
    </row>
    <row r="21" spans="1:16" ht="15.75">
      <c r="A21" s="496"/>
      <c r="B21" s="338"/>
      <c r="D21" s="496" t="s">
        <v>447</v>
      </c>
      <c r="E21" s="497">
        <v>11869</v>
      </c>
      <c r="F21" s="498">
        <v>1</v>
      </c>
      <c r="G21" s="498">
        <v>0</v>
      </c>
      <c r="H21" s="497">
        <v>37000</v>
      </c>
      <c r="I21" s="497">
        <v>26</v>
      </c>
      <c r="J21" s="499" t="s">
        <v>427</v>
      </c>
      <c r="K21" s="499" t="s">
        <v>167</v>
      </c>
      <c r="L21" s="508">
        <v>3.7366600000000001</v>
      </c>
      <c r="M21" s="505" t="s">
        <v>495</v>
      </c>
      <c r="N21" s="502">
        <v>0.53234521575984994</v>
      </c>
      <c r="O21" s="503">
        <v>9.5086128739800546E-2</v>
      </c>
      <c r="P21" s="504">
        <v>1.6532845610994282</v>
      </c>
    </row>
    <row r="22" spans="1:16" ht="15.75">
      <c r="A22" s="496"/>
      <c r="B22" s="338"/>
      <c r="D22" s="496" t="s">
        <v>448</v>
      </c>
      <c r="E22" s="497">
        <v>653.471</v>
      </c>
      <c r="F22" s="498">
        <v>1</v>
      </c>
      <c r="G22" s="498">
        <v>0</v>
      </c>
      <c r="H22" s="497">
        <v>4498</v>
      </c>
      <c r="I22" s="497">
        <v>2.1</v>
      </c>
      <c r="J22" s="510" t="s">
        <v>442</v>
      </c>
      <c r="K22" s="510" t="s">
        <v>428</v>
      </c>
      <c r="L22" s="500">
        <v>3.3966340000000002</v>
      </c>
      <c r="M22" s="505" t="s">
        <v>449</v>
      </c>
      <c r="N22" s="502">
        <v>0.44129817064304744</v>
      </c>
      <c r="O22" s="503">
        <v>9.255959298571835E-2</v>
      </c>
      <c r="P22" s="504">
        <v>1.7553416742988619</v>
      </c>
    </row>
    <row r="23" spans="1:16" ht="15.75">
      <c r="A23" s="496"/>
      <c r="B23" s="338"/>
      <c r="D23" s="496" t="s">
        <v>450</v>
      </c>
      <c r="E23" s="497">
        <v>10845.645</v>
      </c>
      <c r="F23" s="506">
        <v>0.81723750184338595</v>
      </c>
      <c r="G23" s="506">
        <v>1.1921885372870105E-2</v>
      </c>
      <c r="H23" s="497">
        <v>28155.047999999999</v>
      </c>
      <c r="I23" s="497">
        <v>13</v>
      </c>
      <c r="J23" s="507" t="s">
        <v>427</v>
      </c>
      <c r="K23" s="507" t="s">
        <v>472</v>
      </c>
      <c r="L23" s="508">
        <v>-1.179573</v>
      </c>
      <c r="M23" s="505" t="s">
        <v>496</v>
      </c>
      <c r="N23" s="502">
        <v>0.34602147250558518</v>
      </c>
      <c r="O23" s="503">
        <v>-6.7320083513086409E-2</v>
      </c>
      <c r="P23" s="504">
        <v>1.6226329099391019</v>
      </c>
    </row>
    <row r="24" spans="1:16" ht="16.5" customHeight="1">
      <c r="A24" s="706"/>
      <c r="B24" s="338"/>
      <c r="D24" s="706" t="s">
        <v>605</v>
      </c>
      <c r="E24" s="497">
        <v>7639.1289999999999</v>
      </c>
      <c r="F24" s="498">
        <v>0.88507681962171347</v>
      </c>
      <c r="G24" s="498">
        <v>0.11186196750964672</v>
      </c>
      <c r="H24" s="497">
        <v>21350.51</v>
      </c>
      <c r="I24" s="497">
        <v>19</v>
      </c>
      <c r="J24" s="499" t="s">
        <v>191</v>
      </c>
      <c r="K24" s="499" t="s">
        <v>428</v>
      </c>
      <c r="L24" s="500">
        <v>4.7530279999999996</v>
      </c>
      <c r="M24" s="505" t="s">
        <v>451</v>
      </c>
      <c r="N24" s="502">
        <v>0.52728276107310224</v>
      </c>
      <c r="O24" s="503">
        <v>8.9470592622494474E-2</v>
      </c>
      <c r="P24" s="504">
        <v>1.6672329223643902</v>
      </c>
    </row>
    <row r="25" spans="1:16" ht="15.75">
      <c r="A25" s="511"/>
      <c r="B25" s="338"/>
      <c r="D25" s="511" t="s">
        <v>558</v>
      </c>
      <c r="E25" s="497">
        <v>14562</v>
      </c>
      <c r="F25" s="498">
        <v>0.74028292816920749</v>
      </c>
      <c r="G25" s="498">
        <v>0</v>
      </c>
      <c r="H25" s="497">
        <v>29387</v>
      </c>
      <c r="I25" s="497">
        <v>13</v>
      </c>
      <c r="J25" s="499" t="s">
        <v>473</v>
      </c>
      <c r="K25" s="499" t="s">
        <v>472</v>
      </c>
      <c r="L25" s="500">
        <v>-7.0518580000000002</v>
      </c>
      <c r="M25" s="505" t="s">
        <v>452</v>
      </c>
      <c r="N25" s="502">
        <v>0.21643835616438356</v>
      </c>
      <c r="O25" s="503">
        <v>-0.66195145475004014</v>
      </c>
      <c r="P25" s="504">
        <v>2.1950648917025766</v>
      </c>
    </row>
    <row r="26" spans="1:16" ht="15.75">
      <c r="A26" s="511"/>
      <c r="B26" s="338"/>
      <c r="D26" s="511" t="s">
        <v>543</v>
      </c>
      <c r="E26" s="497">
        <v>2380.654</v>
      </c>
      <c r="F26" s="498">
        <v>0.879462410751785</v>
      </c>
      <c r="G26" s="498">
        <v>0</v>
      </c>
      <c r="H26" s="497">
        <v>4603.4650000000001</v>
      </c>
      <c r="I26" s="497">
        <v>3.7</v>
      </c>
      <c r="J26" s="499" t="s">
        <v>473</v>
      </c>
      <c r="K26" s="499" t="s">
        <v>545</v>
      </c>
      <c r="L26" s="512">
        <v>5.9317440000000001</v>
      </c>
      <c r="M26" s="505" t="s">
        <v>546</v>
      </c>
      <c r="N26" s="502">
        <v>0.53288942061009847</v>
      </c>
      <c r="O26" s="503">
        <v>0.12430224066585337</v>
      </c>
      <c r="P26" s="504">
        <v>1.7374371625007923</v>
      </c>
    </row>
    <row r="27" spans="1:16" ht="15.75">
      <c r="A27" s="496"/>
      <c r="B27" s="338"/>
      <c r="D27" s="496" t="s">
        <v>453</v>
      </c>
      <c r="E27" s="497">
        <v>1262.02</v>
      </c>
      <c r="F27" s="498">
        <v>0.99762282091917587</v>
      </c>
      <c r="G27" s="498">
        <v>0</v>
      </c>
      <c r="H27" s="497">
        <v>4171.9989999999998</v>
      </c>
      <c r="I27" s="497">
        <v>4.3</v>
      </c>
      <c r="J27" s="499" t="s">
        <v>442</v>
      </c>
      <c r="K27" s="499" t="s">
        <v>428</v>
      </c>
      <c r="L27" s="500">
        <v>3.858743</v>
      </c>
      <c r="M27" s="501" t="s">
        <v>454</v>
      </c>
      <c r="N27" s="502">
        <v>0.54972659721033368</v>
      </c>
      <c r="O27" s="503">
        <v>9.3977359706723607E-2</v>
      </c>
      <c r="P27" s="504">
        <v>3.3426812602787916</v>
      </c>
    </row>
    <row r="28" spans="1:16" ht="15.75">
      <c r="A28" s="496"/>
      <c r="B28" s="338"/>
      <c r="D28" s="496" t="s">
        <v>480</v>
      </c>
      <c r="E28" s="497">
        <v>544.745</v>
      </c>
      <c r="F28" s="498">
        <v>0.75045871559633026</v>
      </c>
      <c r="G28" s="498">
        <v>0.24770642201834864</v>
      </c>
      <c r="H28" s="497">
        <v>1282.059</v>
      </c>
      <c r="I28" s="497">
        <v>2.2000000000000002</v>
      </c>
      <c r="J28" s="513" t="s">
        <v>455</v>
      </c>
      <c r="K28" s="513" t="s">
        <v>474</v>
      </c>
      <c r="L28" s="500">
        <v>7.9434709999999997</v>
      </c>
      <c r="M28" s="501" t="s">
        <v>483</v>
      </c>
      <c r="N28" s="502">
        <v>0.60891548713824906</v>
      </c>
      <c r="O28" s="503">
        <v>0.12140756290706521</v>
      </c>
      <c r="P28" s="504">
        <v>3.7558262294985147</v>
      </c>
    </row>
    <row r="29" spans="1:16" ht="15.75">
      <c r="A29" s="496"/>
      <c r="B29" s="338"/>
      <c r="D29" s="496" t="s">
        <v>456</v>
      </c>
      <c r="E29" s="497">
        <v>1257.2470000000001</v>
      </c>
      <c r="F29" s="498">
        <v>0.80493331859213024</v>
      </c>
      <c r="G29" s="498">
        <v>0.19566560906488542</v>
      </c>
      <c r="H29" s="497">
        <v>4214.8919999999998</v>
      </c>
      <c r="I29" s="497">
        <v>2.8</v>
      </c>
      <c r="J29" s="499" t="s">
        <v>442</v>
      </c>
      <c r="K29" s="499" t="s">
        <v>167</v>
      </c>
      <c r="L29" s="500">
        <v>2.6481520000000001</v>
      </c>
      <c r="M29" s="501" t="s">
        <v>515</v>
      </c>
      <c r="N29" s="502">
        <v>0.44149565636061411</v>
      </c>
      <c r="O29" s="503">
        <v>0.10021483939236986</v>
      </c>
      <c r="P29" s="504">
        <v>1.6397673518672142</v>
      </c>
    </row>
    <row r="30" spans="1:16" ht="15.75">
      <c r="A30" s="496"/>
      <c r="B30" s="338"/>
      <c r="D30" s="496" t="s">
        <v>457</v>
      </c>
      <c r="E30" s="497">
        <v>2259.1999999999998</v>
      </c>
      <c r="F30" s="498">
        <v>1</v>
      </c>
      <c r="G30" s="498">
        <v>0</v>
      </c>
      <c r="H30" s="497">
        <v>7696.2</v>
      </c>
      <c r="I30" s="497">
        <v>7.3</v>
      </c>
      <c r="J30" s="499" t="s">
        <v>187</v>
      </c>
      <c r="K30" s="499" t="s">
        <v>474</v>
      </c>
      <c r="L30" s="500">
        <v>4.422237</v>
      </c>
      <c r="M30" s="505" t="s">
        <v>458</v>
      </c>
      <c r="N30" s="502">
        <v>0.54572537833769119</v>
      </c>
      <c r="O30" s="503">
        <v>9.991432538627433E-2</v>
      </c>
      <c r="P30" s="504">
        <v>1.9397076484406759</v>
      </c>
    </row>
    <row r="31" spans="1:16" ht="15.75">
      <c r="A31" s="496"/>
      <c r="B31" s="338"/>
      <c r="D31" s="496" t="s">
        <v>477</v>
      </c>
      <c r="E31" s="497">
        <v>803.53899999999999</v>
      </c>
      <c r="F31" s="506">
        <v>0.5318758641459842</v>
      </c>
      <c r="G31" s="506">
        <v>0</v>
      </c>
      <c r="H31" s="497">
        <v>1477.2249999999999</v>
      </c>
      <c r="I31" s="497">
        <v>1.5</v>
      </c>
      <c r="J31" s="509" t="s">
        <v>442</v>
      </c>
      <c r="K31" s="507" t="s">
        <v>167</v>
      </c>
      <c r="L31" s="500">
        <v>3.5753620000000002</v>
      </c>
      <c r="M31" s="505" t="s">
        <v>494</v>
      </c>
      <c r="N31" s="502">
        <v>0.53542826414729505</v>
      </c>
      <c r="O31" s="503">
        <v>9.774869483588694E-2</v>
      </c>
      <c r="P31" s="504">
        <v>2.3957533598543868</v>
      </c>
    </row>
    <row r="32" spans="1:16" ht="15.75">
      <c r="A32" s="496"/>
      <c r="B32" s="338"/>
      <c r="D32" s="496" t="s">
        <v>459</v>
      </c>
      <c r="E32" s="497">
        <v>17666</v>
      </c>
      <c r="F32" s="498">
        <v>0.7847843314842069</v>
      </c>
      <c r="G32" s="498">
        <v>0.21521566851579305</v>
      </c>
      <c r="H32" s="497">
        <v>50581</v>
      </c>
      <c r="I32" s="497">
        <v>34</v>
      </c>
      <c r="J32" s="499" t="s">
        <v>427</v>
      </c>
      <c r="K32" s="499" t="s">
        <v>428</v>
      </c>
      <c r="L32" s="500">
        <v>2.7358259999999999</v>
      </c>
      <c r="M32" s="505" t="s">
        <v>495</v>
      </c>
      <c r="N32" s="502">
        <v>0.49319525023043975</v>
      </c>
      <c r="O32" s="503">
        <v>7.955454026270703E-2</v>
      </c>
      <c r="P32" s="504">
        <v>1.6932618284399736</v>
      </c>
    </row>
    <row r="33" spans="1:16" ht="15.75">
      <c r="A33" s="496"/>
      <c r="B33" s="338"/>
      <c r="D33" s="496" t="s">
        <v>460</v>
      </c>
      <c r="E33" s="497">
        <v>3498.6819999999998</v>
      </c>
      <c r="F33" s="498">
        <v>1</v>
      </c>
      <c r="G33" s="498">
        <v>0</v>
      </c>
      <c r="H33" s="497">
        <v>12714.276</v>
      </c>
      <c r="I33" s="497">
        <v>9.6</v>
      </c>
      <c r="J33" s="499" t="s">
        <v>187</v>
      </c>
      <c r="K33" s="499" t="s">
        <v>167</v>
      </c>
      <c r="L33" s="500">
        <v>4.7574050000000003</v>
      </c>
      <c r="M33" s="501" t="s">
        <v>461</v>
      </c>
      <c r="N33" s="502">
        <v>0.53304178221420817</v>
      </c>
      <c r="O33" s="503">
        <v>9.1562321440019537E-2</v>
      </c>
      <c r="P33" s="504">
        <v>2.8867364367263604</v>
      </c>
    </row>
    <row r="34" spans="1:16" ht="15.75">
      <c r="A34" s="496"/>
      <c r="B34" s="338"/>
      <c r="D34" s="496" t="s">
        <v>462</v>
      </c>
      <c r="E34" s="497">
        <v>1362.951</v>
      </c>
      <c r="F34" s="498">
        <v>1</v>
      </c>
      <c r="G34" s="498">
        <v>0</v>
      </c>
      <c r="H34" s="497">
        <v>4904.7150000000001</v>
      </c>
      <c r="I34" s="497">
        <v>2.7</v>
      </c>
      <c r="J34" s="499" t="s">
        <v>427</v>
      </c>
      <c r="K34" s="499" t="s">
        <v>472</v>
      </c>
      <c r="L34" s="500">
        <v>2.3439860000000001</v>
      </c>
      <c r="M34" s="501" t="s">
        <v>463</v>
      </c>
      <c r="N34" s="502">
        <v>0.39434951738926438</v>
      </c>
      <c r="O34" s="503">
        <v>6.7326939188013454E-2</v>
      </c>
      <c r="P34" s="504">
        <v>1.5657992239811152</v>
      </c>
    </row>
    <row r="35" spans="1:16" ht="15.75">
      <c r="A35" s="496"/>
      <c r="B35" s="338"/>
      <c r="D35" s="496" t="s">
        <v>464</v>
      </c>
      <c r="E35" s="497">
        <v>1923</v>
      </c>
      <c r="F35" s="498">
        <v>1</v>
      </c>
      <c r="G35" s="498">
        <v>0</v>
      </c>
      <c r="H35" s="497">
        <v>6434</v>
      </c>
      <c r="I35" s="497">
        <v>4.0999999999999996</v>
      </c>
      <c r="J35" s="499" t="s">
        <v>442</v>
      </c>
      <c r="K35" s="499" t="s">
        <v>167</v>
      </c>
      <c r="L35" s="500">
        <v>3.1696420000000001</v>
      </c>
      <c r="M35" s="501" t="s">
        <v>465</v>
      </c>
      <c r="N35" s="502">
        <v>0.49936088623775032</v>
      </c>
      <c r="O35" s="503">
        <v>8.3876575401999137E-2</v>
      </c>
      <c r="P35" s="504">
        <v>1.6442239173265392</v>
      </c>
    </row>
    <row r="36" spans="1:16" ht="15.75">
      <c r="A36" s="496"/>
      <c r="B36" s="338"/>
      <c r="D36" s="496" t="s">
        <v>513</v>
      </c>
      <c r="E36" s="497">
        <v>7517</v>
      </c>
      <c r="F36" s="498">
        <v>0.61</v>
      </c>
      <c r="G36" s="498">
        <v>7.0000000000000007E-2</v>
      </c>
      <c r="H36" s="497">
        <v>30074</v>
      </c>
      <c r="I36" s="497">
        <v>26</v>
      </c>
      <c r="J36" s="513" t="s">
        <v>187</v>
      </c>
      <c r="K36" s="513" t="s">
        <v>429</v>
      </c>
      <c r="L36" s="500">
        <v>3.8716210000000002</v>
      </c>
      <c r="M36" s="505" t="s">
        <v>516</v>
      </c>
      <c r="N36" s="502">
        <v>0.33961163716206944</v>
      </c>
      <c r="O36" s="503">
        <v>0.19194671510747804</v>
      </c>
      <c r="P36" s="504">
        <v>2.3380987847529044</v>
      </c>
    </row>
    <row r="37" spans="1:16" ht="15.75">
      <c r="A37" s="496"/>
      <c r="B37" s="338"/>
      <c r="D37" s="496" t="s">
        <v>466</v>
      </c>
      <c r="E37" s="497">
        <v>4227</v>
      </c>
      <c r="F37" s="498">
        <v>0.6032771751673206</v>
      </c>
      <c r="G37" s="498">
        <v>0.19039926148165243</v>
      </c>
      <c r="H37" s="497">
        <v>14324</v>
      </c>
      <c r="I37" s="497">
        <v>9.4</v>
      </c>
      <c r="J37" s="499" t="s">
        <v>427</v>
      </c>
      <c r="K37" s="499" t="s">
        <v>472</v>
      </c>
      <c r="L37" s="500">
        <v>3.2631570000000001</v>
      </c>
      <c r="M37" s="501" t="s">
        <v>467</v>
      </c>
      <c r="N37" s="502">
        <v>0.42408742152987677</v>
      </c>
      <c r="O37" s="503">
        <v>0.11202108632213123</v>
      </c>
      <c r="P37" s="504">
        <v>1.9136900323647661</v>
      </c>
    </row>
    <row r="38" spans="1:16" ht="15.75">
      <c r="A38" s="496"/>
      <c r="B38" s="338"/>
      <c r="D38" s="496" t="s">
        <v>504</v>
      </c>
      <c r="E38" s="497">
        <v>19863</v>
      </c>
      <c r="F38" s="498">
        <v>0.94293555949453944</v>
      </c>
      <c r="G38" s="498">
        <v>0</v>
      </c>
      <c r="H38" s="497">
        <v>61114</v>
      </c>
      <c r="I38" s="497">
        <v>50</v>
      </c>
      <c r="J38" s="499" t="s">
        <v>187</v>
      </c>
      <c r="K38" s="499" t="s">
        <v>429</v>
      </c>
      <c r="L38" s="500">
        <v>3.642369020501139</v>
      </c>
      <c r="M38" s="509" t="s">
        <v>517</v>
      </c>
      <c r="N38" s="502">
        <v>0.34293824647849608</v>
      </c>
      <c r="O38" s="503">
        <v>0.10287010967769046</v>
      </c>
      <c r="P38" s="504">
        <v>1.9204279244104325</v>
      </c>
    </row>
    <row r="39" spans="1:16" ht="15.75">
      <c r="A39" s="496"/>
      <c r="B39" s="338"/>
      <c r="D39" s="496" t="s">
        <v>500</v>
      </c>
      <c r="E39" s="497">
        <v>7472.3</v>
      </c>
      <c r="F39" s="506">
        <v>0.61935414798656374</v>
      </c>
      <c r="G39" s="506">
        <v>0.37431580637822354</v>
      </c>
      <c r="H39" s="497">
        <v>19915.5</v>
      </c>
      <c r="I39" s="497">
        <v>19</v>
      </c>
      <c r="J39" s="514" t="s">
        <v>187</v>
      </c>
      <c r="K39" s="515" t="s">
        <v>167</v>
      </c>
      <c r="L39" s="508">
        <v>4.7414940000000003</v>
      </c>
      <c r="M39" s="509" t="s">
        <v>518</v>
      </c>
      <c r="N39" s="502">
        <v>0.46750007826277512</v>
      </c>
      <c r="O39" s="503">
        <v>3.1574487545058372E-2</v>
      </c>
      <c r="P39" s="504">
        <v>2.0658932748018883</v>
      </c>
    </row>
    <row r="40" spans="1:16" ht="16.5" thickBot="1">
      <c r="A40" s="516"/>
      <c r="B40" s="338"/>
      <c r="D40" s="516" t="s">
        <v>468</v>
      </c>
      <c r="E40" s="517">
        <v>11106.92</v>
      </c>
      <c r="F40" s="518">
        <v>0.85530616103503221</v>
      </c>
      <c r="G40" s="518">
        <v>0.13787825585897057</v>
      </c>
      <c r="H40" s="517">
        <v>32841.75</v>
      </c>
      <c r="I40" s="517">
        <v>7.7</v>
      </c>
      <c r="J40" s="519" t="s">
        <v>187</v>
      </c>
      <c r="K40" s="520" t="s">
        <v>167</v>
      </c>
      <c r="L40" s="521">
        <v>3.7498849999999999</v>
      </c>
      <c r="M40" s="522" t="s">
        <v>469</v>
      </c>
      <c r="N40" s="523">
        <v>0.42612257248706809</v>
      </c>
      <c r="O40" s="524">
        <v>0.10391184921085782</v>
      </c>
      <c r="P40" s="525">
        <v>1.8731740416480431</v>
      </c>
    </row>
    <row r="41" spans="1:16" ht="15.75">
      <c r="D41" s="244" t="s">
        <v>1</v>
      </c>
      <c r="E41" s="709">
        <f>AVERAGE(E11:E40)</f>
        <v>7361.8595333333333</v>
      </c>
      <c r="F41" s="544">
        <f>AVERAGE(F11:F40)</f>
        <v>0.80834912041839091</v>
      </c>
      <c r="G41" s="544">
        <f>AVERAGE(G11:G40)</f>
        <v>9.9715852874224714E-2</v>
      </c>
      <c r="H41" s="709">
        <f t="shared" ref="H41:I41" si="0">AVERAGE(H11:H40)</f>
        <v>22126.827966666671</v>
      </c>
      <c r="I41" s="709">
        <f t="shared" si="0"/>
        <v>15.94</v>
      </c>
      <c r="J41" s="371" t="s">
        <v>427</v>
      </c>
      <c r="K41" s="371" t="s">
        <v>428</v>
      </c>
      <c r="L41" s="343">
        <f>AVERAGE(L11:L40)</f>
        <v>3.2140291340167058</v>
      </c>
      <c r="M41" s="332"/>
      <c r="N41" s="431">
        <f>AVERAGE(N11:N40)</f>
        <v>0.45333748016637826</v>
      </c>
      <c r="O41" s="431">
        <f>AVERAGE(O11:O40)</f>
        <v>6.3862607849772227E-2</v>
      </c>
      <c r="P41" s="333">
        <f>AVERAGE(P11:P40)</f>
        <v>2.0254746418046001</v>
      </c>
    </row>
    <row r="42" spans="1:16" ht="16.5" thickBot="1">
      <c r="D42" s="146" t="s">
        <v>29</v>
      </c>
      <c r="E42" s="710">
        <f>MEDIAN(E11:E40)</f>
        <v>6237.5</v>
      </c>
      <c r="F42" s="545">
        <f>MEDIAN(F11:F40)</f>
        <v>0.81584153954935701</v>
      </c>
      <c r="G42" s="545">
        <f>MEDIAN(G11:G40)</f>
        <v>5.3972870773424789E-2</v>
      </c>
      <c r="H42" s="710">
        <f t="shared" ref="H42:I42" si="1">MEDIAN(H11:H40)</f>
        <v>17722.5</v>
      </c>
      <c r="I42" s="710">
        <f t="shared" si="1"/>
        <v>10.8</v>
      </c>
      <c r="J42" s="372" t="s">
        <v>427</v>
      </c>
      <c r="K42" s="372" t="s">
        <v>428</v>
      </c>
      <c r="L42" s="344">
        <f>MEDIAN(L11:L40)</f>
        <v>3.5366140000000001</v>
      </c>
      <c r="M42" s="158"/>
      <c r="N42" s="432">
        <f>MEDIAN(N11:N40)</f>
        <v>0.46911030334408499</v>
      </c>
      <c r="O42" s="432">
        <f>MEDIAN(O11:O40)</f>
        <v>9.2798122083573048E-2</v>
      </c>
      <c r="P42" s="261">
        <f>MEDIAN(P11:P40)</f>
        <v>1.8189851562461417</v>
      </c>
    </row>
    <row r="43" spans="1:16" ht="15.75">
      <c r="D43" s="49" t="s">
        <v>560</v>
      </c>
      <c r="E43" s="44"/>
      <c r="F43" s="44"/>
      <c r="G43" s="44"/>
      <c r="H43" s="44"/>
      <c r="I43" s="44"/>
      <c r="J43" s="44"/>
      <c r="K43" s="44"/>
      <c r="M43" s="44"/>
      <c r="N43" s="44"/>
      <c r="O43" s="44"/>
      <c r="P43" s="44"/>
    </row>
    <row r="45" spans="1:16" ht="15.75">
      <c r="D45" s="48" t="s">
        <v>177</v>
      </c>
      <c r="E45" s="46"/>
      <c r="F45" s="46"/>
      <c r="G45" s="46"/>
      <c r="H45" s="46"/>
      <c r="I45" s="46"/>
      <c r="J45" s="46"/>
      <c r="K45" s="46"/>
      <c r="L45" s="312"/>
      <c r="M45" s="46"/>
      <c r="N45" s="46"/>
      <c r="O45" s="46"/>
      <c r="P45" s="46"/>
    </row>
    <row r="46" spans="1:16" ht="16.5" thickBot="1">
      <c r="D46" s="314" t="s">
        <v>578</v>
      </c>
      <c r="E46" s="315"/>
      <c r="F46" s="315"/>
      <c r="G46" s="315"/>
      <c r="H46" s="315"/>
      <c r="I46" s="315"/>
      <c r="J46" s="313"/>
      <c r="K46" s="315"/>
      <c r="L46" s="313"/>
      <c r="M46" s="315"/>
      <c r="N46" s="315"/>
      <c r="O46" s="315"/>
      <c r="P46" s="315"/>
    </row>
    <row r="47" spans="1:16" ht="47.25">
      <c r="D47" s="321" t="s">
        <v>51</v>
      </c>
      <c r="E47" s="155" t="s">
        <v>125</v>
      </c>
      <c r="F47" s="139" t="s">
        <v>431</v>
      </c>
      <c r="G47" s="139" t="s">
        <v>226</v>
      </c>
      <c r="H47" s="156" t="s">
        <v>126</v>
      </c>
      <c r="I47" s="156" t="s">
        <v>432</v>
      </c>
      <c r="J47" s="139" t="s">
        <v>475</v>
      </c>
      <c r="K47" s="139" t="s">
        <v>476</v>
      </c>
      <c r="L47" s="342" t="s">
        <v>188</v>
      </c>
      <c r="M47" s="139" t="s">
        <v>127</v>
      </c>
      <c r="N47" s="139" t="s">
        <v>186</v>
      </c>
      <c r="O47" s="139" t="s">
        <v>128</v>
      </c>
      <c r="P47" s="160" t="s">
        <v>0</v>
      </c>
    </row>
    <row r="48" spans="1:16" ht="15.75">
      <c r="A48" s="496"/>
      <c r="D48" s="496" t="s">
        <v>435</v>
      </c>
      <c r="E48" s="532">
        <v>3320</v>
      </c>
      <c r="F48" s="498">
        <v>0.87681048940387252</v>
      </c>
      <c r="G48" s="498">
        <v>0.10837017838085074</v>
      </c>
      <c r="H48" s="632" t="e">
        <f>#REF!/1000</f>
        <v>#REF!</v>
      </c>
      <c r="I48" s="497">
        <v>8.9</v>
      </c>
      <c r="J48" s="499" t="s">
        <v>187</v>
      </c>
      <c r="K48" s="499" t="s">
        <v>428</v>
      </c>
      <c r="L48" s="500">
        <v>3.259938</v>
      </c>
      <c r="M48" s="501" t="s">
        <v>484</v>
      </c>
      <c r="N48" s="502">
        <v>0.47088554768556623</v>
      </c>
      <c r="O48" s="503">
        <v>9.3036651181427732E-2</v>
      </c>
      <c r="P48" s="504">
        <v>2.1237209557819661</v>
      </c>
    </row>
    <row r="49" spans="1:16" ht="15.75">
      <c r="A49" s="496"/>
      <c r="D49" s="496" t="s">
        <v>436</v>
      </c>
      <c r="E49" s="532">
        <v>6076</v>
      </c>
      <c r="F49" s="498">
        <v>0.86611445783132535</v>
      </c>
      <c r="G49" s="498">
        <v>0.10704819277108434</v>
      </c>
      <c r="H49" s="532">
        <v>20113</v>
      </c>
      <c r="I49" s="497">
        <v>33</v>
      </c>
      <c r="J49" s="499" t="s">
        <v>427</v>
      </c>
      <c r="K49" s="499" t="s">
        <v>428</v>
      </c>
      <c r="L49" s="500">
        <v>3.7251300000000001</v>
      </c>
      <c r="M49" s="501" t="s">
        <v>437</v>
      </c>
      <c r="N49" s="502">
        <v>0.47793390065307739</v>
      </c>
      <c r="O49" s="503">
        <v>3.5163608456010603E-2</v>
      </c>
      <c r="P49" s="504">
        <v>1.7566315745203589</v>
      </c>
    </row>
    <row r="50" spans="1:16" ht="15.75">
      <c r="A50" s="496"/>
      <c r="D50" s="496" t="s">
        <v>440</v>
      </c>
      <c r="E50" s="532">
        <v>1442.4829999999999</v>
      </c>
      <c r="F50" s="506">
        <v>0.66</v>
      </c>
      <c r="G50" s="506">
        <v>0.32644682814286202</v>
      </c>
      <c r="H50" s="532">
        <v>4147.5</v>
      </c>
      <c r="I50" s="497">
        <v>2.6</v>
      </c>
      <c r="J50" s="507" t="s">
        <v>427</v>
      </c>
      <c r="K50" s="507" t="s">
        <v>428</v>
      </c>
      <c r="L50" s="508">
        <v>3.4721899999999999</v>
      </c>
      <c r="M50" s="509" t="s">
        <v>441</v>
      </c>
      <c r="N50" s="502">
        <v>0.4707205284253948</v>
      </c>
      <c r="O50" s="503">
        <v>8.6394861687824995E-2</v>
      </c>
      <c r="P50" s="504">
        <v>1.55712040031876</v>
      </c>
    </row>
    <row r="51" spans="1:16" ht="15.75">
      <c r="A51" s="433"/>
      <c r="D51" s="433" t="s">
        <v>562</v>
      </c>
      <c r="E51" s="533">
        <v>7528</v>
      </c>
      <c r="F51" s="526">
        <v>0.41</v>
      </c>
      <c r="G51" s="526">
        <v>0.44</v>
      </c>
      <c r="H51" s="533">
        <v>12307</v>
      </c>
      <c r="I51" s="533">
        <v>12</v>
      </c>
      <c r="J51" s="430" t="s">
        <v>187</v>
      </c>
      <c r="K51" s="430" t="s">
        <v>428</v>
      </c>
      <c r="L51" s="529">
        <v>3.029585</v>
      </c>
      <c r="M51" s="440" t="s">
        <v>615</v>
      </c>
      <c r="N51" s="436">
        <v>0.28708927978758714</v>
      </c>
      <c r="O51" s="535">
        <v>0.12483745123537061</v>
      </c>
      <c r="P51" s="536">
        <v>3.067056782623554</v>
      </c>
    </row>
    <row r="52" spans="1:16" ht="15.75">
      <c r="A52" s="613"/>
      <c r="D52" s="613" t="s">
        <v>591</v>
      </c>
      <c r="E52" s="614">
        <v>498.86</v>
      </c>
      <c r="F52" s="711">
        <v>0.44</v>
      </c>
      <c r="G52" s="711">
        <v>0.17</v>
      </c>
      <c r="H52" s="615">
        <v>986.66399999999999</v>
      </c>
      <c r="I52" s="533">
        <v>1.2</v>
      </c>
      <c r="J52" s="616" t="s">
        <v>545</v>
      </c>
      <c r="K52" s="616" t="s">
        <v>545</v>
      </c>
      <c r="L52" s="617">
        <v>7.8630509999999996</v>
      </c>
      <c r="M52" s="618" t="s">
        <v>592</v>
      </c>
      <c r="N52" s="619">
        <v>0.55413721568676166</v>
      </c>
      <c r="O52" s="619">
        <v>0.1111</v>
      </c>
      <c r="P52" s="620">
        <v>2.6681286549707601</v>
      </c>
    </row>
    <row r="53" spans="1:16" ht="15.75">
      <c r="A53" s="433"/>
      <c r="D53" s="433" t="s">
        <v>443</v>
      </c>
      <c r="E53" s="533">
        <v>6399</v>
      </c>
      <c r="F53" s="527">
        <v>0.68432567588685733</v>
      </c>
      <c r="G53" s="527">
        <v>0.26332239412408187</v>
      </c>
      <c r="H53" s="533">
        <v>15715</v>
      </c>
      <c r="I53" s="497">
        <v>12</v>
      </c>
      <c r="J53" s="429" t="s">
        <v>427</v>
      </c>
      <c r="K53" s="429" t="s">
        <v>429</v>
      </c>
      <c r="L53" s="530">
        <v>2.8850570000000002</v>
      </c>
      <c r="M53" s="439" t="s">
        <v>444</v>
      </c>
      <c r="N53" s="436">
        <v>0.2984763097474431</v>
      </c>
      <c r="O53" s="535">
        <v>0.14857834240774351</v>
      </c>
      <c r="P53" s="536">
        <v>2.7086955060139859</v>
      </c>
    </row>
    <row r="54" spans="1:16" ht="15.75">
      <c r="A54" s="496"/>
      <c r="D54" s="496" t="s">
        <v>445</v>
      </c>
      <c r="E54" s="497">
        <v>12075</v>
      </c>
      <c r="F54" s="498">
        <v>0.72389233954451349</v>
      </c>
      <c r="G54" s="498">
        <v>0.14012422360248447</v>
      </c>
      <c r="H54" s="497">
        <v>35216</v>
      </c>
      <c r="I54" s="497">
        <v>24</v>
      </c>
      <c r="J54" s="499" t="s">
        <v>187</v>
      </c>
      <c r="K54" s="499" t="s">
        <v>167</v>
      </c>
      <c r="L54" s="500">
        <v>3.6609189999999998</v>
      </c>
      <c r="M54" s="505" t="s">
        <v>446</v>
      </c>
      <c r="N54" s="502">
        <v>0.47474613393508991</v>
      </c>
      <c r="O54" s="503">
        <v>9.0985493477545948E-2</v>
      </c>
      <c r="P54" s="504">
        <v>1.5120695558283237</v>
      </c>
    </row>
    <row r="55" spans="1:16" ht="15.75">
      <c r="A55" s="433"/>
      <c r="D55" s="433" t="s">
        <v>501</v>
      </c>
      <c r="E55" s="533">
        <v>10630</v>
      </c>
      <c r="F55" s="527">
        <v>0.50094073377234238</v>
      </c>
      <c r="G55" s="527">
        <v>0.12455315145813735</v>
      </c>
      <c r="H55" s="533">
        <v>19730</v>
      </c>
      <c r="I55" s="497">
        <v>18</v>
      </c>
      <c r="J55" s="429" t="s">
        <v>427</v>
      </c>
      <c r="K55" s="429" t="s">
        <v>428</v>
      </c>
      <c r="L55" s="530">
        <v>3.2987280000000001</v>
      </c>
      <c r="M55" s="439" t="s">
        <v>444</v>
      </c>
      <c r="N55" s="436">
        <v>0.44636060335510547</v>
      </c>
      <c r="O55" s="535">
        <v>9.489450092926642E-2</v>
      </c>
      <c r="P55" s="536">
        <v>1.8608173400542334</v>
      </c>
    </row>
    <row r="56" spans="1:16" ht="16.5" customHeight="1">
      <c r="A56" s="706"/>
      <c r="D56" s="706" t="s">
        <v>605</v>
      </c>
      <c r="E56" s="497">
        <v>7639.1289999999999</v>
      </c>
      <c r="F56" s="498">
        <v>0.88507681962171347</v>
      </c>
      <c r="G56" s="498">
        <v>0.11186196750964672</v>
      </c>
      <c r="H56" s="497">
        <v>21350.51</v>
      </c>
      <c r="I56" s="497">
        <v>19</v>
      </c>
      <c r="J56" s="499" t="s">
        <v>191</v>
      </c>
      <c r="K56" s="499" t="s">
        <v>428</v>
      </c>
      <c r="L56" s="500">
        <v>4.7530279999999996</v>
      </c>
      <c r="M56" s="505" t="s">
        <v>451</v>
      </c>
      <c r="N56" s="502">
        <v>0.52728276107310224</v>
      </c>
      <c r="O56" s="503">
        <v>8.9470592622494474E-2</v>
      </c>
      <c r="P56" s="504">
        <v>1.6672329223643902</v>
      </c>
    </row>
    <row r="57" spans="1:16" ht="15.75">
      <c r="A57" s="496"/>
      <c r="D57" s="496" t="s">
        <v>480</v>
      </c>
      <c r="E57" s="497">
        <v>544.745</v>
      </c>
      <c r="F57" s="498">
        <v>0.75045871559633026</v>
      </c>
      <c r="G57" s="498">
        <v>0.24770642201834864</v>
      </c>
      <c r="H57" s="497">
        <v>1282.059</v>
      </c>
      <c r="I57" s="497">
        <v>2.2000000000000002</v>
      </c>
      <c r="J57" s="513" t="s">
        <v>455</v>
      </c>
      <c r="K57" s="513" t="s">
        <v>474</v>
      </c>
      <c r="L57" s="500">
        <v>7.9434709999999997</v>
      </c>
      <c r="M57" s="501" t="s">
        <v>483</v>
      </c>
      <c r="N57" s="502">
        <v>0.60891548713824906</v>
      </c>
      <c r="O57" s="503">
        <v>0.12140756290706521</v>
      </c>
      <c r="P57" s="504">
        <v>3.7558262294985147</v>
      </c>
    </row>
    <row r="58" spans="1:16" ht="15.75">
      <c r="A58" s="433"/>
      <c r="D58" s="433" t="s">
        <v>456</v>
      </c>
      <c r="E58" s="533">
        <v>1257.2470000000001</v>
      </c>
      <c r="F58" s="527">
        <v>0.80493331859213024</v>
      </c>
      <c r="G58" s="527">
        <v>0.19566560906488542</v>
      </c>
      <c r="H58" s="533">
        <v>4214.8919999999998</v>
      </c>
      <c r="I58" s="497">
        <v>2.8</v>
      </c>
      <c r="J58" s="429" t="s">
        <v>442</v>
      </c>
      <c r="K58" s="429" t="s">
        <v>167</v>
      </c>
      <c r="L58" s="530">
        <v>2.6481520000000001</v>
      </c>
      <c r="M58" s="438" t="s">
        <v>515</v>
      </c>
      <c r="N58" s="436">
        <v>0.44149565636061411</v>
      </c>
      <c r="O58" s="535">
        <v>0.10021483939236986</v>
      </c>
      <c r="P58" s="536">
        <v>1.6397673518672142</v>
      </c>
    </row>
    <row r="59" spans="1:16" ht="15.75">
      <c r="A59" s="496"/>
      <c r="D59" s="496" t="s">
        <v>459</v>
      </c>
      <c r="E59" s="497">
        <v>17666</v>
      </c>
      <c r="F59" s="498">
        <v>0.7847843314842069</v>
      </c>
      <c r="G59" s="498">
        <v>0.21521566851579305</v>
      </c>
      <c r="H59" s="497">
        <v>50581</v>
      </c>
      <c r="I59" s="497">
        <v>34</v>
      </c>
      <c r="J59" s="499" t="s">
        <v>427</v>
      </c>
      <c r="K59" s="499" t="s">
        <v>428</v>
      </c>
      <c r="L59" s="500">
        <v>2.7358259999999999</v>
      </c>
      <c r="M59" s="505" t="s">
        <v>495</v>
      </c>
      <c r="N59" s="502">
        <v>0.49319525023043975</v>
      </c>
      <c r="O59" s="503">
        <v>7.955454026270703E-2</v>
      </c>
      <c r="P59" s="504">
        <v>1.6932618284399736</v>
      </c>
    </row>
    <row r="60" spans="1:16" ht="15.75">
      <c r="A60" s="433"/>
      <c r="D60" s="433" t="s">
        <v>568</v>
      </c>
      <c r="E60" s="533">
        <v>9061</v>
      </c>
      <c r="F60" s="526">
        <v>0.49</v>
      </c>
      <c r="G60" s="526">
        <v>0.2</v>
      </c>
      <c r="H60" s="533">
        <v>29286</v>
      </c>
      <c r="I60" s="533">
        <v>22</v>
      </c>
      <c r="J60" s="440" t="s">
        <v>427</v>
      </c>
      <c r="K60" s="430" t="s">
        <v>429</v>
      </c>
      <c r="L60" s="530">
        <v>4.3714279999999999</v>
      </c>
      <c r="M60" s="439" t="s">
        <v>594</v>
      </c>
      <c r="N60" s="436">
        <v>0.52703407859350537</v>
      </c>
      <c r="O60" s="535">
        <v>6.7717677596671369E-2</v>
      </c>
      <c r="P60" s="536">
        <v>1.6872452313348218</v>
      </c>
    </row>
    <row r="61" spans="1:16" ht="15.75">
      <c r="A61" s="433"/>
      <c r="D61" s="433" t="s">
        <v>466</v>
      </c>
      <c r="E61" s="533">
        <v>4227</v>
      </c>
      <c r="F61" s="527">
        <v>0.6032771751673206</v>
      </c>
      <c r="G61" s="527">
        <v>0.19039926148165243</v>
      </c>
      <c r="H61" s="533">
        <v>14324</v>
      </c>
      <c r="I61" s="497">
        <v>9.4</v>
      </c>
      <c r="J61" s="429" t="s">
        <v>427</v>
      </c>
      <c r="K61" s="429" t="s">
        <v>472</v>
      </c>
      <c r="L61" s="530">
        <v>3.2631570000000001</v>
      </c>
      <c r="M61" s="438" t="s">
        <v>467</v>
      </c>
      <c r="N61" s="436">
        <v>0.42408742152987677</v>
      </c>
      <c r="O61" s="535">
        <v>0.11202108632213123</v>
      </c>
      <c r="P61" s="536">
        <v>1.9136900323647661</v>
      </c>
    </row>
    <row r="62" spans="1:16" ht="15.75">
      <c r="A62" s="496"/>
      <c r="D62" s="496" t="s">
        <v>569</v>
      </c>
      <c r="E62" s="561">
        <v>10183</v>
      </c>
      <c r="F62" s="562">
        <v>0.37</v>
      </c>
      <c r="G62" s="562">
        <v>0.39</v>
      </c>
      <c r="H62" s="561">
        <v>32931</v>
      </c>
      <c r="I62" s="561">
        <v>28</v>
      </c>
      <c r="J62" s="563" t="s">
        <v>427</v>
      </c>
      <c r="K62" s="563" t="s">
        <v>428</v>
      </c>
      <c r="L62" s="564">
        <v>4.2622059999999999</v>
      </c>
      <c r="M62" s="568" t="s">
        <v>495</v>
      </c>
      <c r="N62" s="565">
        <v>0.47095358754094307</v>
      </c>
      <c r="O62" s="566">
        <v>2.5089863407620417E-2</v>
      </c>
      <c r="P62" s="567">
        <v>1.6518173846078006</v>
      </c>
    </row>
    <row r="63" spans="1:16" ht="15.75">
      <c r="A63" s="496"/>
      <c r="D63" s="496" t="s">
        <v>570</v>
      </c>
      <c r="E63" s="561">
        <v>2448.3000000000002</v>
      </c>
      <c r="F63" s="562">
        <v>0.25</v>
      </c>
      <c r="G63" s="562">
        <v>0.31</v>
      </c>
      <c r="H63" s="561">
        <v>4406.8</v>
      </c>
      <c r="I63" s="561">
        <v>4.7</v>
      </c>
      <c r="J63" s="563" t="s">
        <v>187</v>
      </c>
      <c r="K63" s="563" t="s">
        <v>545</v>
      </c>
      <c r="L63" s="564">
        <v>4.7953210000000004</v>
      </c>
      <c r="M63" s="568" t="s">
        <v>616</v>
      </c>
      <c r="N63" s="565">
        <v>0.48091935264517882</v>
      </c>
      <c r="O63" s="566">
        <v>0.1225991482951418</v>
      </c>
      <c r="P63" s="567">
        <v>2.4451304597025056</v>
      </c>
    </row>
    <row r="64" spans="1:16" ht="15.75">
      <c r="A64" s="433"/>
      <c r="D64" s="433" t="s">
        <v>500</v>
      </c>
      <c r="E64" s="533">
        <v>7472.3</v>
      </c>
      <c r="F64" s="526">
        <v>0.61935414798656374</v>
      </c>
      <c r="G64" s="526">
        <v>0.37431580637822354</v>
      </c>
      <c r="H64" s="533">
        <v>19915.5</v>
      </c>
      <c r="I64" s="497">
        <v>19</v>
      </c>
      <c r="J64" s="442" t="s">
        <v>187</v>
      </c>
      <c r="K64" s="443" t="s">
        <v>167</v>
      </c>
      <c r="L64" s="529">
        <v>4.7414940000000003</v>
      </c>
      <c r="M64" s="440" t="s">
        <v>518</v>
      </c>
      <c r="N64" s="436">
        <v>0.46750007826277512</v>
      </c>
      <c r="O64" s="535">
        <v>3.1574487545058372E-2</v>
      </c>
      <c r="P64" s="536">
        <v>2.0658932748018883</v>
      </c>
    </row>
    <row r="65" spans="1:16" ht="16.5" thickBot="1">
      <c r="A65" s="434"/>
      <c r="D65" s="434" t="s">
        <v>468</v>
      </c>
      <c r="E65" s="534">
        <v>11106.92</v>
      </c>
      <c r="F65" s="528">
        <v>0.85530616103503221</v>
      </c>
      <c r="G65" s="528">
        <v>0.13787825585897057</v>
      </c>
      <c r="H65" s="534">
        <v>32841.75</v>
      </c>
      <c r="I65" s="517">
        <v>7.7</v>
      </c>
      <c r="J65" s="444" t="s">
        <v>187</v>
      </c>
      <c r="K65" s="445" t="s">
        <v>167</v>
      </c>
      <c r="L65" s="531">
        <v>3.7498849999999999</v>
      </c>
      <c r="M65" s="441" t="s">
        <v>469</v>
      </c>
      <c r="N65" s="437">
        <v>0.42612257248706809</v>
      </c>
      <c r="O65" s="537">
        <v>0.10391184921085782</v>
      </c>
      <c r="P65" s="538">
        <v>1.8731740416480431</v>
      </c>
    </row>
    <row r="66" spans="1:16" ht="15.75">
      <c r="D66" s="244" t="s">
        <v>1</v>
      </c>
      <c r="E66" s="709">
        <f>AVERAGE(E48:E65)</f>
        <v>6643.0546666666669</v>
      </c>
      <c r="F66" s="544">
        <f>AVERAGE(F48:F65)</f>
        <v>0.64307079810678935</v>
      </c>
      <c r="G66" s="544">
        <f>AVERAGE(G48:G65)</f>
        <v>0.22516155329483453</v>
      </c>
      <c r="H66" s="709" t="e">
        <f>AVERAGE(H48:H65)</f>
        <v>#REF!</v>
      </c>
      <c r="I66" s="707">
        <f>AVERAGE(I48:I65)</f>
        <v>14.472222222222221</v>
      </c>
      <c r="J66" s="371" t="s">
        <v>574</v>
      </c>
      <c r="K66" s="371" t="s">
        <v>428</v>
      </c>
      <c r="L66" s="343">
        <f>AVERAGE(L48:L65)</f>
        <v>4.1365870000000013</v>
      </c>
      <c r="M66" s="332"/>
      <c r="N66" s="431">
        <f>AVERAGE(N48:N65)</f>
        <v>0.46376976472987663</v>
      </c>
      <c r="O66" s="431">
        <f>AVERAGE(O48:O65)</f>
        <v>9.1030697607628192E-2</v>
      </c>
      <c r="P66" s="333">
        <f>AVERAGE(P48:P65)</f>
        <v>2.0915155292634364</v>
      </c>
    </row>
    <row r="67" spans="1:16" ht="16.5" thickBot="1">
      <c r="D67" s="146" t="s">
        <v>29</v>
      </c>
      <c r="E67" s="710">
        <f>MEDIAN(E48:E65)</f>
        <v>6935.65</v>
      </c>
      <c r="F67" s="545">
        <f>MEDIAN(F48:F65)</f>
        <v>0.67216283794342868</v>
      </c>
      <c r="G67" s="545">
        <f>MEDIAN(G48:G65)</f>
        <v>0.19783280453244273</v>
      </c>
      <c r="H67" s="710" t="e">
        <f>MEDIAN(H48:H65)</f>
        <v>#REF!</v>
      </c>
      <c r="I67" s="708">
        <f>MEDIAN(I48:I65)</f>
        <v>12</v>
      </c>
      <c r="J67" s="371" t="s">
        <v>574</v>
      </c>
      <c r="K67" s="372" t="s">
        <v>428</v>
      </c>
      <c r="L67" s="344">
        <f>MEDIAN(L48:L65)</f>
        <v>3.6930244999999999</v>
      </c>
      <c r="M67" s="158"/>
      <c r="N67" s="432">
        <f>MEDIAN(N48:N65)</f>
        <v>0.47091956761325465</v>
      </c>
      <c r="O67" s="432">
        <f>MEDIAN(O48:O65)</f>
        <v>9.3965576055347083E-2</v>
      </c>
      <c r="P67" s="261">
        <f>MEDIAN(P48:P65)</f>
        <v>1.8669956908511383</v>
      </c>
    </row>
    <row r="68" spans="1:16" ht="15.75">
      <c r="D68" s="49" t="s">
        <v>560</v>
      </c>
      <c r="E68" s="44"/>
      <c r="F68" s="44"/>
      <c r="G68" s="44"/>
      <c r="H68" s="44"/>
      <c r="I68" s="44"/>
      <c r="J68" s="44"/>
      <c r="K68" s="44"/>
      <c r="M68" s="44"/>
      <c r="N68" s="44"/>
      <c r="O68" s="44"/>
      <c r="P68" s="44"/>
    </row>
    <row r="69" spans="1:16" ht="15.75">
      <c r="D69" s="49"/>
      <c r="E69" s="44"/>
      <c r="F69" s="44"/>
      <c r="G69" s="44"/>
      <c r="H69" s="44"/>
      <c r="I69" s="44"/>
      <c r="J69" s="44"/>
      <c r="K69" s="44"/>
      <c r="M69" s="44"/>
      <c r="N69" s="44"/>
      <c r="O69" s="44"/>
      <c r="P69" s="44"/>
    </row>
    <row r="70" spans="1:16" ht="15.75">
      <c r="D70" s="48" t="s">
        <v>178</v>
      </c>
      <c r="E70" s="46"/>
      <c r="F70" s="46"/>
      <c r="G70" s="46"/>
      <c r="H70" s="46"/>
      <c r="I70" s="46"/>
      <c r="J70" s="46"/>
      <c r="K70" s="46"/>
      <c r="L70" s="312"/>
      <c r="M70" s="46"/>
      <c r="N70" s="46"/>
      <c r="O70" s="46"/>
      <c r="P70" s="46"/>
    </row>
    <row r="71" spans="1:16" ht="16.5" thickBot="1">
      <c r="D71" s="314" t="s">
        <v>604</v>
      </c>
      <c r="E71" s="315"/>
      <c r="F71" s="315"/>
      <c r="G71" s="315"/>
      <c r="H71" s="315"/>
      <c r="I71" s="315"/>
      <c r="J71" s="313"/>
      <c r="K71" s="315"/>
      <c r="L71" s="313"/>
      <c r="M71" s="315"/>
      <c r="N71" s="315"/>
      <c r="O71" s="315"/>
      <c r="P71" s="315"/>
    </row>
    <row r="72" spans="1:16" ht="48" thickBot="1">
      <c r="D72" s="159" t="s">
        <v>51</v>
      </c>
      <c r="E72" s="155" t="s">
        <v>125</v>
      </c>
      <c r="F72" s="139" t="s">
        <v>431</v>
      </c>
      <c r="G72" s="139" t="s">
        <v>226</v>
      </c>
      <c r="H72" s="156" t="s">
        <v>126</v>
      </c>
      <c r="I72" s="156" t="s">
        <v>432</v>
      </c>
      <c r="J72" s="139" t="s">
        <v>475</v>
      </c>
      <c r="K72" s="139" t="s">
        <v>476</v>
      </c>
      <c r="L72" s="342" t="s">
        <v>188</v>
      </c>
      <c r="M72" s="139" t="s">
        <v>127</v>
      </c>
      <c r="N72" s="139" t="s">
        <v>186</v>
      </c>
      <c r="O72" s="139" t="s">
        <v>128</v>
      </c>
      <c r="P72" s="160" t="s">
        <v>0</v>
      </c>
    </row>
    <row r="73" spans="1:16" ht="15.75">
      <c r="D73" s="607" t="s">
        <v>588</v>
      </c>
      <c r="E73" s="608">
        <v>2454.6480000000001</v>
      </c>
      <c r="F73" s="712">
        <v>0</v>
      </c>
      <c r="G73" s="712">
        <v>0.95</v>
      </c>
      <c r="H73" s="609">
        <v>8268.6059999999998</v>
      </c>
      <c r="I73" s="491">
        <v>8.6</v>
      </c>
      <c r="J73" s="339" t="s">
        <v>191</v>
      </c>
      <c r="K73" s="339" t="s">
        <v>589</v>
      </c>
      <c r="L73" s="610">
        <v>5.7223629999999996</v>
      </c>
      <c r="M73" s="360" t="s">
        <v>590</v>
      </c>
      <c r="N73" s="611">
        <v>0.51444438056707953</v>
      </c>
      <c r="O73" s="611">
        <v>0.10517</v>
      </c>
      <c r="P73" s="612">
        <v>2.4609843937575029</v>
      </c>
    </row>
    <row r="74" spans="1:16" ht="15.75">
      <c r="D74" s="613" t="s">
        <v>591</v>
      </c>
      <c r="E74" s="614">
        <v>498.86</v>
      </c>
      <c r="F74" s="711">
        <v>0.44</v>
      </c>
      <c r="G74" s="711">
        <v>0.17</v>
      </c>
      <c r="H74" s="615">
        <v>986.66399999999999</v>
      </c>
      <c r="I74" s="605">
        <v>1.2</v>
      </c>
      <c r="J74" s="616" t="s">
        <v>545</v>
      </c>
      <c r="K74" s="616" t="s">
        <v>545</v>
      </c>
      <c r="L74" s="617">
        <v>7.8630509999999996</v>
      </c>
      <c r="M74" s="618" t="s">
        <v>592</v>
      </c>
      <c r="N74" s="619">
        <v>0.55413721568676166</v>
      </c>
      <c r="O74" s="619">
        <v>0.1111</v>
      </c>
      <c r="P74" s="620">
        <v>2.6681286549707601</v>
      </c>
    </row>
    <row r="75" spans="1:16" ht="15.75">
      <c r="D75" s="613" t="s">
        <v>593</v>
      </c>
      <c r="E75" s="614">
        <v>1880.905</v>
      </c>
      <c r="F75" s="711">
        <v>0</v>
      </c>
      <c r="G75" s="711">
        <v>0.31</v>
      </c>
      <c r="H75" s="615">
        <v>2407.652</v>
      </c>
      <c r="I75" s="605">
        <v>3.6</v>
      </c>
      <c r="J75" s="616" t="s">
        <v>191</v>
      </c>
      <c r="K75" s="616" t="s">
        <v>589</v>
      </c>
      <c r="L75" s="617">
        <v>5.6929189999999998</v>
      </c>
      <c r="M75" s="618" t="s">
        <v>594</v>
      </c>
      <c r="N75" s="619">
        <v>0.48488132037036807</v>
      </c>
      <c r="O75" s="619">
        <v>0.115829</v>
      </c>
      <c r="P75" s="620">
        <v>3.0191458026509572</v>
      </c>
    </row>
    <row r="76" spans="1:16" ht="15.75">
      <c r="D76" s="621" t="s">
        <v>595</v>
      </c>
      <c r="E76" s="614">
        <v>4492.5</v>
      </c>
      <c r="F76" s="711">
        <v>0.63</v>
      </c>
      <c r="G76" s="711">
        <v>0.37</v>
      </c>
      <c r="H76" s="615">
        <v>13068</v>
      </c>
      <c r="I76" s="722">
        <v>8.1999999999999993</v>
      </c>
      <c r="J76" s="616" t="s">
        <v>427</v>
      </c>
      <c r="K76" s="616" t="s">
        <v>545</v>
      </c>
      <c r="L76" s="617">
        <v>1.4597990000000001</v>
      </c>
      <c r="M76" s="622" t="s">
        <v>596</v>
      </c>
      <c r="N76" s="619">
        <v>0.33981887233420977</v>
      </c>
      <c r="O76" s="619">
        <v>8.3767999999999995E-2</v>
      </c>
      <c r="P76" s="620">
        <v>1.9841269841269842</v>
      </c>
    </row>
    <row r="77" spans="1:16" ht="15.75">
      <c r="D77" s="621" t="s">
        <v>597</v>
      </c>
      <c r="E77" s="614">
        <v>675.96699999999998</v>
      </c>
      <c r="F77" s="711">
        <v>0</v>
      </c>
      <c r="G77" s="711">
        <v>1</v>
      </c>
      <c r="H77" s="615">
        <v>2260.9</v>
      </c>
      <c r="I77" s="722">
        <v>1.7</v>
      </c>
      <c r="J77" s="616" t="s">
        <v>481</v>
      </c>
      <c r="K77" s="616" t="s">
        <v>167</v>
      </c>
      <c r="L77" s="617">
        <v>3.5457209999999999</v>
      </c>
      <c r="M77" s="606" t="s">
        <v>598</v>
      </c>
      <c r="N77" s="619">
        <v>0.52398898417861894</v>
      </c>
      <c r="O77" s="619">
        <v>7.2197999999999998E-2</v>
      </c>
      <c r="P77" s="620">
        <v>2.0195220464490071</v>
      </c>
    </row>
    <row r="78" spans="1:16" ht="15.75">
      <c r="D78" s="613" t="s">
        <v>599</v>
      </c>
      <c r="E78" s="614">
        <v>1036.5</v>
      </c>
      <c r="F78" s="711">
        <v>0</v>
      </c>
      <c r="G78" s="711">
        <v>0.44</v>
      </c>
      <c r="H78" s="615">
        <v>2623.77</v>
      </c>
      <c r="I78" s="722">
        <v>2.8</v>
      </c>
      <c r="J78" s="616" t="s">
        <v>427</v>
      </c>
      <c r="K78" s="616" t="s">
        <v>589</v>
      </c>
      <c r="L78" s="617">
        <v>6.336131</v>
      </c>
      <c r="M78" s="606" t="s">
        <v>594</v>
      </c>
      <c r="N78" s="619">
        <v>0.49109152866732131</v>
      </c>
      <c r="O78" s="619">
        <v>0.10212400000000001</v>
      </c>
      <c r="P78" s="620">
        <v>2.1578298397040694</v>
      </c>
    </row>
    <row r="79" spans="1:16" ht="15.75">
      <c r="D79" s="613" t="s">
        <v>600</v>
      </c>
      <c r="E79" s="614">
        <v>2460.4899999999998</v>
      </c>
      <c r="F79" s="711">
        <v>0</v>
      </c>
      <c r="G79" s="711">
        <v>0.54</v>
      </c>
      <c r="H79" s="615">
        <v>4131.9709999999995</v>
      </c>
      <c r="I79" s="722">
        <v>3.7</v>
      </c>
      <c r="J79" s="616" t="s">
        <v>191</v>
      </c>
      <c r="K79" s="616" t="s">
        <v>167</v>
      </c>
      <c r="L79" s="617">
        <v>4.1431300000000002</v>
      </c>
      <c r="M79" s="622" t="s">
        <v>601</v>
      </c>
      <c r="N79" s="619">
        <v>0.50938091107474592</v>
      </c>
      <c r="O79" s="619">
        <v>9.4083E-2</v>
      </c>
      <c r="P79" s="620">
        <v>2.19811590065658</v>
      </c>
    </row>
    <row r="80" spans="1:16" ht="16.5" thickBot="1">
      <c r="D80" s="639" t="s">
        <v>602</v>
      </c>
      <c r="E80" s="628">
        <v>1537.3</v>
      </c>
      <c r="F80" s="723">
        <v>0</v>
      </c>
      <c r="G80" s="723">
        <v>0.95</v>
      </c>
      <c r="H80" s="724">
        <v>3287.2</v>
      </c>
      <c r="I80" s="517">
        <v>3.4</v>
      </c>
      <c r="J80" s="542" t="s">
        <v>187</v>
      </c>
      <c r="K80" s="542" t="s">
        <v>429</v>
      </c>
      <c r="L80" s="725">
        <v>3.7681339999999999</v>
      </c>
      <c r="M80" s="522" t="s">
        <v>603</v>
      </c>
      <c r="N80" s="726">
        <v>0.41726448933358506</v>
      </c>
      <c r="O80" s="726">
        <v>8.6300000000000002E-2</v>
      </c>
      <c r="P80" s="721">
        <v>1.8073844564936743</v>
      </c>
    </row>
    <row r="81" spans="4:16" ht="15.75">
      <c r="D81" s="623" t="s">
        <v>1</v>
      </c>
      <c r="E81" s="713">
        <f>AVERAGE(E73:E80)</f>
        <v>1879.64625</v>
      </c>
      <c r="F81" s="714">
        <f>AVERAGE(F73:F80)</f>
        <v>0.13375000000000001</v>
      </c>
      <c r="G81" s="714">
        <f>AVERAGE(G73:G80)</f>
        <v>0.59124999999999994</v>
      </c>
      <c r="H81" s="713">
        <f>AVERAGE(H73:H80)</f>
        <v>4629.3453749999999</v>
      </c>
      <c r="I81" s="715">
        <f>AVERAGE(I73:I80)</f>
        <v>4.1499999999999995</v>
      </c>
      <c r="J81" s="339" t="s">
        <v>187</v>
      </c>
      <c r="K81" s="339" t="s">
        <v>167</v>
      </c>
      <c r="L81" s="624">
        <f>AVERAGE(L73:L80)</f>
        <v>4.8164060000000006</v>
      </c>
      <c r="M81" s="625"/>
      <c r="N81" s="716">
        <f>AVERAGE(N73:N80)</f>
        <v>0.47937596277658634</v>
      </c>
      <c r="O81" s="716">
        <f>AVERAGE(O73:O80)</f>
        <v>9.6321500000000018E-2</v>
      </c>
      <c r="P81" s="612">
        <f>AVERAGE(P73:P80)</f>
        <v>2.289404759851192</v>
      </c>
    </row>
    <row r="82" spans="4:16" ht="16.5" thickBot="1">
      <c r="D82" s="627" t="s">
        <v>29</v>
      </c>
      <c r="E82" s="717">
        <f>MEDIAN(E73:E80)</f>
        <v>1709.1025</v>
      </c>
      <c r="F82" s="718">
        <f>MEDIAN(F63:F80)</f>
        <v>0.25</v>
      </c>
      <c r="G82" s="718">
        <f>MEDIAN(G63:G80)</f>
        <v>0.37</v>
      </c>
      <c r="H82" s="717">
        <f>MEDIAN(H73:H80)</f>
        <v>2955.4849999999997</v>
      </c>
      <c r="I82" s="719">
        <f>MEDIAN(I73:I80)</f>
        <v>3.5</v>
      </c>
      <c r="J82" s="542" t="s">
        <v>187</v>
      </c>
      <c r="K82" s="542" t="s">
        <v>167</v>
      </c>
      <c r="L82" s="629">
        <f>MEDIAN(L73:L80)</f>
        <v>4.9180244999999996</v>
      </c>
      <c r="M82" s="630"/>
      <c r="N82" s="720">
        <f>MEDIAN(N63:N80)</f>
        <v>0.48091935264517882</v>
      </c>
      <c r="O82" s="720">
        <f>MEDIAN(O63:O80)</f>
        <v>9.4083E-2</v>
      </c>
      <c r="P82" s="721">
        <f>MEDIAN(P73:P80)</f>
        <v>2.1779728701803247</v>
      </c>
    </row>
    <row r="83" spans="4:16" ht="15.75">
      <c r="D83" s="49" t="s">
        <v>560</v>
      </c>
    </row>
    <row r="107" spans="9:11" ht="15.75">
      <c r="I107">
        <v>1</v>
      </c>
      <c r="J107" s="591" t="s">
        <v>191</v>
      </c>
      <c r="K107" s="596" t="s">
        <v>474</v>
      </c>
    </row>
    <row r="108" spans="9:11" ht="15.75">
      <c r="I108">
        <f t="shared" ref="I108:I123" si="2">I107+1</f>
        <v>2</v>
      </c>
      <c r="J108" s="499" t="s">
        <v>187</v>
      </c>
      <c r="K108" s="499" t="s">
        <v>167</v>
      </c>
    </row>
    <row r="109" spans="9:11" ht="15.75">
      <c r="I109">
        <f t="shared" si="2"/>
        <v>3</v>
      </c>
      <c r="J109" s="507" t="s">
        <v>187</v>
      </c>
      <c r="K109" s="499" t="s">
        <v>167</v>
      </c>
    </row>
    <row r="110" spans="9:11" ht="15.75">
      <c r="I110">
        <f t="shared" si="2"/>
        <v>4</v>
      </c>
      <c r="J110" s="499" t="s">
        <v>187</v>
      </c>
      <c r="K110" s="515" t="s">
        <v>167</v>
      </c>
    </row>
    <row r="111" spans="9:11" ht="15.75">
      <c r="I111">
        <f t="shared" si="2"/>
        <v>5</v>
      </c>
      <c r="J111" s="429" t="s">
        <v>187</v>
      </c>
      <c r="K111" s="429" t="s">
        <v>167</v>
      </c>
    </row>
    <row r="112" spans="9:11" ht="15.75">
      <c r="I112">
        <f t="shared" si="2"/>
        <v>6</v>
      </c>
      <c r="J112" s="442" t="s">
        <v>187</v>
      </c>
      <c r="K112" s="429" t="s">
        <v>428</v>
      </c>
    </row>
    <row r="113" spans="9:11" ht="15.75">
      <c r="I113">
        <f t="shared" si="2"/>
        <v>7</v>
      </c>
      <c r="J113" s="592" t="s">
        <v>187</v>
      </c>
      <c r="K113" s="499" t="s">
        <v>428</v>
      </c>
    </row>
    <row r="114" spans="9:11" ht="15.75">
      <c r="I114">
        <f t="shared" si="2"/>
        <v>8</v>
      </c>
      <c r="J114" s="595" t="s">
        <v>455</v>
      </c>
      <c r="K114" s="430" t="s">
        <v>428</v>
      </c>
    </row>
    <row r="115" spans="9:11" ht="15.75">
      <c r="I115">
        <f t="shared" si="2"/>
        <v>9</v>
      </c>
      <c r="J115" s="499" t="s">
        <v>442</v>
      </c>
      <c r="K115" s="507" t="s">
        <v>428</v>
      </c>
    </row>
    <row r="116" spans="9:11" ht="15.75">
      <c r="I116">
        <f t="shared" si="2"/>
        <v>10</v>
      </c>
      <c r="J116" s="499" t="s">
        <v>427</v>
      </c>
      <c r="K116" s="499" t="s">
        <v>428</v>
      </c>
    </row>
    <row r="117" spans="9:11" ht="15.75">
      <c r="I117">
        <f t="shared" si="2"/>
        <v>11</v>
      </c>
      <c r="J117" s="430" t="s">
        <v>427</v>
      </c>
      <c r="K117" s="429" t="s">
        <v>428</v>
      </c>
    </row>
    <row r="118" spans="9:11" ht="15.75">
      <c r="I118">
        <f t="shared" si="2"/>
        <v>12</v>
      </c>
      <c r="J118" s="499" t="s">
        <v>427</v>
      </c>
      <c r="K118" s="499" t="s">
        <v>428</v>
      </c>
    </row>
    <row r="119" spans="9:11" ht="15.75">
      <c r="I119">
        <f t="shared" si="2"/>
        <v>13</v>
      </c>
      <c r="J119" s="429" t="s">
        <v>427</v>
      </c>
      <c r="K119" s="429" t="s">
        <v>428</v>
      </c>
    </row>
    <row r="120" spans="9:11" ht="15.75">
      <c r="I120">
        <f t="shared" si="2"/>
        <v>14</v>
      </c>
      <c r="J120" s="429" t="s">
        <v>427</v>
      </c>
      <c r="K120" s="429" t="s">
        <v>429</v>
      </c>
    </row>
    <row r="121" spans="9:11" ht="15.75">
      <c r="I121">
        <f t="shared" si="2"/>
        <v>15</v>
      </c>
      <c r="J121" s="594" t="s">
        <v>427</v>
      </c>
      <c r="K121" s="598" t="s">
        <v>429</v>
      </c>
    </row>
    <row r="122" spans="9:11" ht="15.75">
      <c r="I122">
        <f t="shared" si="2"/>
        <v>16</v>
      </c>
      <c r="J122" s="563" t="s">
        <v>427</v>
      </c>
      <c r="K122" s="563" t="s">
        <v>472</v>
      </c>
    </row>
    <row r="123" spans="9:11" ht="15.75">
      <c r="I123">
        <f t="shared" si="2"/>
        <v>17</v>
      </c>
      <c r="J123" s="429" t="s">
        <v>427</v>
      </c>
      <c r="K123" s="429" t="s">
        <v>545</v>
      </c>
    </row>
    <row r="124" spans="9:11" ht="13.5" thickBot="1">
      <c r="J124" s="593"/>
      <c r="K124" s="597"/>
    </row>
    <row r="125" spans="9:11" ht="15.75">
      <c r="J125" s="429"/>
      <c r="K125" s="429"/>
    </row>
    <row r="126" spans="9:11" ht="15.75">
      <c r="J126" s="429"/>
      <c r="K126" s="429"/>
    </row>
    <row r="127" spans="9:11" ht="16.5" thickBot="1">
      <c r="J127" s="445"/>
      <c r="K127" s="445"/>
    </row>
  </sheetData>
  <sortState ref="K73:K90">
    <sortCondition ref="K73:K90"/>
  </sortState>
  <phoneticPr fontId="82" type="noConversion"/>
  <pageMargins left="0.59" right="0.33999999999999997" top="0.25999999999999995" bottom="0.3" header="0.3" footer="0.3"/>
  <pageSetup scale="4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82"/>
  <sheetViews>
    <sheetView zoomScale="75" zoomScaleNormal="75" workbookViewId="0">
      <selection activeCell="J42" sqref="J42"/>
    </sheetView>
  </sheetViews>
  <sheetFormatPr defaultRowHeight="12.75"/>
  <cols>
    <col min="2" max="2" width="50.140625" customWidth="1"/>
    <col min="3" max="4" width="11.42578125" customWidth="1"/>
    <col min="5" max="5" width="12" customWidth="1"/>
    <col min="6" max="6" width="16" customWidth="1"/>
    <col min="7" max="7" width="14.7109375" customWidth="1"/>
  </cols>
  <sheetData>
    <row r="1" spans="1:7" ht="15.75">
      <c r="B1" s="173"/>
      <c r="C1" s="173"/>
      <c r="D1" s="173"/>
      <c r="E1" s="173"/>
      <c r="F1" s="173"/>
      <c r="G1" s="157" t="s">
        <v>576</v>
      </c>
    </row>
    <row r="2" spans="1:7" ht="18.75" customHeight="1">
      <c r="B2" s="310"/>
      <c r="C2" s="310"/>
      <c r="D2" s="310"/>
      <c r="E2" s="310"/>
      <c r="F2" s="310"/>
      <c r="G2" s="131" t="s">
        <v>532</v>
      </c>
    </row>
    <row r="3" spans="1:7" ht="18.75" customHeight="1">
      <c r="B3" s="310"/>
      <c r="C3" s="310"/>
      <c r="D3" s="310"/>
      <c r="E3" s="310"/>
      <c r="F3" s="310"/>
      <c r="G3" s="257" t="s">
        <v>611</v>
      </c>
    </row>
    <row r="4" spans="1:7" ht="18.75" customHeight="1">
      <c r="B4" s="310"/>
      <c r="C4" s="310"/>
      <c r="D4" s="310"/>
      <c r="E4" s="310"/>
      <c r="F4" s="310"/>
      <c r="G4" s="1" t="s">
        <v>207</v>
      </c>
    </row>
    <row r="5" spans="1:7" ht="18.75" customHeight="1">
      <c r="B5" s="322" t="s">
        <v>532</v>
      </c>
      <c r="C5" s="311"/>
      <c r="D5" s="311"/>
      <c r="E5" s="311"/>
      <c r="F5" s="311"/>
      <c r="G5" s="311"/>
    </row>
    <row r="6" spans="1:7" ht="18.75" customHeight="1">
      <c r="B6" s="322"/>
      <c r="C6" s="311"/>
      <c r="D6" s="311"/>
      <c r="E6" s="311"/>
      <c r="F6" s="311"/>
      <c r="G6" s="311"/>
    </row>
    <row r="7" spans="1:7" ht="18.75" customHeight="1">
      <c r="B7" s="5" t="s">
        <v>577</v>
      </c>
      <c r="C7" s="312"/>
      <c r="D7" s="312"/>
      <c r="E7" s="312"/>
      <c r="F7" s="312"/>
      <c r="G7" s="312"/>
    </row>
    <row r="8" spans="1:7" ht="18.75" customHeight="1">
      <c r="B8" s="323" t="s">
        <v>486</v>
      </c>
      <c r="C8" s="312"/>
      <c r="D8" s="312"/>
      <c r="E8" s="312"/>
      <c r="F8" s="312"/>
      <c r="G8" s="312"/>
    </row>
    <row r="9" spans="1:7" ht="15.75">
      <c r="B9" s="236"/>
      <c r="C9" s="312"/>
      <c r="D9" s="312"/>
      <c r="E9" s="312"/>
      <c r="F9" s="312"/>
      <c r="G9" s="312"/>
    </row>
    <row r="10" spans="1:7" ht="15.75">
      <c r="B10" s="236" t="s">
        <v>176</v>
      </c>
      <c r="C10" s="312"/>
      <c r="D10" s="312"/>
      <c r="E10" s="312"/>
      <c r="F10" s="312"/>
      <c r="G10" s="312"/>
    </row>
    <row r="11" spans="1:7" ht="16.5" thickBot="1">
      <c r="B11" s="48" t="s">
        <v>430</v>
      </c>
      <c r="C11" s="129"/>
      <c r="D11" s="129"/>
      <c r="E11" s="129"/>
      <c r="F11" s="129"/>
      <c r="G11" s="129"/>
    </row>
    <row r="12" spans="1:7" ht="32.25" thickBot="1">
      <c r="B12" s="324" t="s">
        <v>51</v>
      </c>
      <c r="C12" s="139" t="s">
        <v>17</v>
      </c>
      <c r="D12" s="139" t="s">
        <v>487</v>
      </c>
      <c r="E12" s="156" t="s">
        <v>488</v>
      </c>
      <c r="F12" s="156" t="s">
        <v>489</v>
      </c>
      <c r="G12" s="325" t="s">
        <v>490</v>
      </c>
    </row>
    <row r="13" spans="1:7" ht="18" customHeight="1">
      <c r="A13">
        <v>1</v>
      </c>
      <c r="B13" s="266" t="s">
        <v>433</v>
      </c>
      <c r="C13" s="589">
        <v>0.8</v>
      </c>
      <c r="D13" s="339" t="s">
        <v>191</v>
      </c>
      <c r="E13" s="339">
        <v>2</v>
      </c>
      <c r="F13" s="339">
        <v>85</v>
      </c>
      <c r="G13" s="340">
        <v>90</v>
      </c>
    </row>
    <row r="14" spans="1:7" ht="15.75">
      <c r="A14">
        <f t="shared" ref="A14:A42" si="0">A13+1</f>
        <v>2</v>
      </c>
      <c r="B14" s="573" t="s">
        <v>435</v>
      </c>
      <c r="C14" s="584">
        <v>0.7</v>
      </c>
      <c r="D14" s="762" t="s">
        <v>191</v>
      </c>
      <c r="E14" s="762">
        <v>2</v>
      </c>
      <c r="F14" s="762">
        <v>85</v>
      </c>
      <c r="G14" s="763">
        <v>95</v>
      </c>
    </row>
    <row r="15" spans="1:7" ht="15.75">
      <c r="A15">
        <f t="shared" si="0"/>
        <v>3</v>
      </c>
      <c r="B15" s="573" t="s">
        <v>436</v>
      </c>
      <c r="C15" s="584">
        <v>0.65</v>
      </c>
      <c r="D15" s="762" t="s">
        <v>191</v>
      </c>
      <c r="E15" s="762">
        <v>2</v>
      </c>
      <c r="F15" s="762">
        <v>85</v>
      </c>
      <c r="G15" s="763">
        <v>95</v>
      </c>
    </row>
    <row r="16" spans="1:7" ht="15.75">
      <c r="A16">
        <f t="shared" si="0"/>
        <v>4</v>
      </c>
      <c r="B16" s="573" t="s">
        <v>438</v>
      </c>
      <c r="C16" s="584">
        <v>0.65</v>
      </c>
      <c r="D16" s="762" t="s">
        <v>481</v>
      </c>
      <c r="E16" s="762">
        <v>2</v>
      </c>
      <c r="F16" s="762">
        <v>90</v>
      </c>
      <c r="G16" s="763">
        <v>100</v>
      </c>
    </row>
    <row r="17" spans="1:7" ht="15.75">
      <c r="A17">
        <f t="shared" si="0"/>
        <v>5</v>
      </c>
      <c r="B17" s="727" t="s">
        <v>440</v>
      </c>
      <c r="C17" s="584">
        <v>0.7</v>
      </c>
      <c r="D17" s="762" t="s">
        <v>191</v>
      </c>
      <c r="E17" s="762">
        <v>2</v>
      </c>
      <c r="F17" s="762">
        <v>75</v>
      </c>
      <c r="G17" s="763">
        <v>95</v>
      </c>
    </row>
    <row r="18" spans="1:7" ht="15.75">
      <c r="A18">
        <f t="shared" si="0"/>
        <v>6</v>
      </c>
      <c r="B18" s="573" t="s">
        <v>443</v>
      </c>
      <c r="C18" s="584">
        <v>0.65</v>
      </c>
      <c r="D18" s="762" t="s">
        <v>491</v>
      </c>
      <c r="E18" s="762">
        <v>2</v>
      </c>
      <c r="F18" s="762">
        <v>80</v>
      </c>
      <c r="G18" s="763">
        <v>100</v>
      </c>
    </row>
    <row r="19" spans="1:7" ht="15.75">
      <c r="A19">
        <f t="shared" si="0"/>
        <v>7</v>
      </c>
      <c r="B19" s="573" t="s">
        <v>445</v>
      </c>
      <c r="C19" s="584">
        <v>0.5</v>
      </c>
      <c r="D19" s="762" t="s">
        <v>481</v>
      </c>
      <c r="E19" s="762">
        <v>1</v>
      </c>
      <c r="F19" s="762">
        <v>95</v>
      </c>
      <c r="G19" s="763">
        <v>95</v>
      </c>
    </row>
    <row r="20" spans="1:7" ht="15.75">
      <c r="A20">
        <f t="shared" si="0"/>
        <v>8</v>
      </c>
      <c r="B20" s="573" t="s">
        <v>502</v>
      </c>
      <c r="C20" s="584">
        <v>0.65</v>
      </c>
      <c r="D20" s="762" t="s">
        <v>491</v>
      </c>
      <c r="E20" s="762">
        <v>2</v>
      </c>
      <c r="F20" s="762">
        <v>85</v>
      </c>
      <c r="G20" s="763">
        <v>100</v>
      </c>
    </row>
    <row r="21" spans="1:7" ht="15.75">
      <c r="A21">
        <f t="shared" si="0"/>
        <v>9</v>
      </c>
      <c r="B21" s="646" t="s">
        <v>501</v>
      </c>
      <c r="C21" s="584">
        <v>0.65</v>
      </c>
      <c r="D21" s="762" t="s">
        <v>491</v>
      </c>
      <c r="E21" s="762">
        <v>2</v>
      </c>
      <c r="F21" s="762">
        <v>85</v>
      </c>
      <c r="G21" s="763">
        <v>100</v>
      </c>
    </row>
    <row r="22" spans="1:7" ht="15.75">
      <c r="A22">
        <f t="shared" si="0"/>
        <v>10</v>
      </c>
      <c r="B22" s="573" t="s">
        <v>503</v>
      </c>
      <c r="C22" s="584">
        <v>0.6</v>
      </c>
      <c r="D22" s="762" t="s">
        <v>191</v>
      </c>
      <c r="E22" s="762">
        <v>2</v>
      </c>
      <c r="F22" s="762">
        <v>85</v>
      </c>
      <c r="G22" s="763">
        <v>100</v>
      </c>
    </row>
    <row r="23" spans="1:7" ht="15.75">
      <c r="A23">
        <f t="shared" si="0"/>
        <v>11</v>
      </c>
      <c r="B23" s="573" t="s">
        <v>447</v>
      </c>
      <c r="C23" s="584">
        <v>0.6</v>
      </c>
      <c r="D23" s="762" t="s">
        <v>191</v>
      </c>
      <c r="E23" s="762">
        <v>2</v>
      </c>
      <c r="F23" s="762">
        <v>65</v>
      </c>
      <c r="G23" s="763">
        <v>100</v>
      </c>
    </row>
    <row r="24" spans="1:7" ht="15.75">
      <c r="A24">
        <f t="shared" si="0"/>
        <v>12</v>
      </c>
      <c r="B24" s="728" t="s">
        <v>448</v>
      </c>
      <c r="C24" s="584">
        <v>0.75</v>
      </c>
      <c r="D24" s="762" t="s">
        <v>491</v>
      </c>
      <c r="E24" s="762">
        <v>2</v>
      </c>
      <c r="F24" s="762">
        <v>80</v>
      </c>
      <c r="G24" s="763">
        <v>90</v>
      </c>
    </row>
    <row r="25" spans="1:7" ht="15.75">
      <c r="A25">
        <f t="shared" si="0"/>
        <v>13</v>
      </c>
      <c r="B25" s="728" t="s">
        <v>450</v>
      </c>
      <c r="C25" s="584">
        <v>0.65</v>
      </c>
      <c r="D25" s="762" t="s">
        <v>491</v>
      </c>
      <c r="E25" s="762">
        <v>3</v>
      </c>
      <c r="F25" s="762">
        <v>65</v>
      </c>
      <c r="G25" s="763">
        <v>95</v>
      </c>
    </row>
    <row r="26" spans="1:7" ht="15.75">
      <c r="A26">
        <f t="shared" si="0"/>
        <v>14</v>
      </c>
      <c r="B26" s="647" t="s">
        <v>605</v>
      </c>
      <c r="C26" s="584">
        <v>0.65</v>
      </c>
      <c r="D26" s="762" t="s">
        <v>191</v>
      </c>
      <c r="E26" s="762">
        <v>1</v>
      </c>
      <c r="F26" s="762">
        <v>80</v>
      </c>
      <c r="G26" s="763">
        <v>100</v>
      </c>
    </row>
    <row r="27" spans="1:7" ht="16.5" customHeight="1">
      <c r="A27">
        <f t="shared" si="0"/>
        <v>15</v>
      </c>
      <c r="B27" s="573" t="s">
        <v>558</v>
      </c>
      <c r="C27" s="584">
        <v>0.65</v>
      </c>
      <c r="D27" s="762" t="s">
        <v>492</v>
      </c>
      <c r="E27" s="762">
        <v>3</v>
      </c>
      <c r="F27" s="762">
        <v>40</v>
      </c>
      <c r="G27" s="763">
        <v>85</v>
      </c>
    </row>
    <row r="28" spans="1:7" ht="16.5" customHeight="1">
      <c r="A28">
        <f t="shared" si="0"/>
        <v>16</v>
      </c>
      <c r="B28" s="573" t="s">
        <v>543</v>
      </c>
      <c r="C28" s="584">
        <v>0.7</v>
      </c>
      <c r="D28" s="762" t="s">
        <v>191</v>
      </c>
      <c r="E28" s="762">
        <v>2</v>
      </c>
      <c r="F28" s="762">
        <v>75</v>
      </c>
      <c r="G28" s="763">
        <v>95</v>
      </c>
    </row>
    <row r="29" spans="1:7" ht="15.75">
      <c r="A29">
        <f t="shared" si="0"/>
        <v>17</v>
      </c>
      <c r="B29" s="573" t="s">
        <v>453</v>
      </c>
      <c r="C29" s="584">
        <v>0.75</v>
      </c>
      <c r="D29" s="762" t="s">
        <v>191</v>
      </c>
      <c r="E29" s="762">
        <v>2</v>
      </c>
      <c r="F29" s="762">
        <v>90</v>
      </c>
      <c r="G29" s="763">
        <v>95</v>
      </c>
    </row>
    <row r="30" spans="1:7" ht="15.75">
      <c r="A30">
        <f t="shared" si="0"/>
        <v>18</v>
      </c>
      <c r="B30" s="573" t="s">
        <v>480</v>
      </c>
      <c r="C30" s="584">
        <v>0.75</v>
      </c>
      <c r="D30" s="762" t="s">
        <v>191</v>
      </c>
      <c r="E30" s="762">
        <v>1</v>
      </c>
      <c r="F30" s="762">
        <v>90</v>
      </c>
      <c r="G30" s="763">
        <v>90</v>
      </c>
    </row>
    <row r="31" spans="1:7" ht="15.75">
      <c r="A31">
        <f t="shared" si="0"/>
        <v>19</v>
      </c>
      <c r="B31" s="573" t="s">
        <v>456</v>
      </c>
      <c r="C31" s="584">
        <v>0.65</v>
      </c>
      <c r="D31" s="762" t="s">
        <v>492</v>
      </c>
      <c r="E31" s="762">
        <v>3</v>
      </c>
      <c r="F31" s="762">
        <v>90</v>
      </c>
      <c r="G31" s="763">
        <v>95</v>
      </c>
    </row>
    <row r="32" spans="1:7" ht="15.75">
      <c r="A32">
        <f t="shared" si="0"/>
        <v>20</v>
      </c>
      <c r="B32" s="647" t="s">
        <v>457</v>
      </c>
      <c r="C32" s="584">
        <v>0.95</v>
      </c>
      <c r="D32" s="762" t="s">
        <v>191</v>
      </c>
      <c r="E32" s="762">
        <v>2</v>
      </c>
      <c r="F32" s="762">
        <v>80</v>
      </c>
      <c r="G32" s="763">
        <v>85</v>
      </c>
    </row>
    <row r="33" spans="1:7" ht="15.75">
      <c r="A33">
        <f t="shared" si="0"/>
        <v>21</v>
      </c>
      <c r="B33" s="573" t="s">
        <v>477</v>
      </c>
      <c r="C33" s="584">
        <v>0.9</v>
      </c>
      <c r="D33" s="762" t="s">
        <v>191</v>
      </c>
      <c r="E33" s="762">
        <v>2</v>
      </c>
      <c r="F33" s="762">
        <v>55</v>
      </c>
      <c r="G33" s="763">
        <v>85</v>
      </c>
    </row>
    <row r="34" spans="1:7" ht="15.75">
      <c r="A34">
        <f t="shared" si="0"/>
        <v>22</v>
      </c>
      <c r="B34" s="573" t="s">
        <v>459</v>
      </c>
      <c r="C34" s="584">
        <v>0.65</v>
      </c>
      <c r="D34" s="762" t="s">
        <v>492</v>
      </c>
      <c r="E34" s="762">
        <v>3</v>
      </c>
      <c r="F34" s="762">
        <v>50</v>
      </c>
      <c r="G34" s="763">
        <v>95</v>
      </c>
    </row>
    <row r="35" spans="1:7" ht="15.75">
      <c r="A35">
        <f t="shared" si="0"/>
        <v>23</v>
      </c>
      <c r="B35" s="573" t="s">
        <v>460</v>
      </c>
      <c r="C35" s="584">
        <v>0.7</v>
      </c>
      <c r="D35" s="762" t="s">
        <v>481</v>
      </c>
      <c r="E35" s="762">
        <v>1</v>
      </c>
      <c r="F35" s="762">
        <v>90</v>
      </c>
      <c r="G35" s="763">
        <v>95</v>
      </c>
    </row>
    <row r="36" spans="1:7" ht="15.75">
      <c r="A36">
        <f t="shared" si="0"/>
        <v>24</v>
      </c>
      <c r="B36" s="573" t="s">
        <v>462</v>
      </c>
      <c r="C36" s="584">
        <v>0.7</v>
      </c>
      <c r="D36" s="762" t="s">
        <v>493</v>
      </c>
      <c r="E36" s="762">
        <v>3</v>
      </c>
      <c r="F36" s="762">
        <v>65</v>
      </c>
      <c r="G36" s="763">
        <v>90</v>
      </c>
    </row>
    <row r="37" spans="1:7" ht="15.75">
      <c r="A37">
        <f t="shared" si="0"/>
        <v>25</v>
      </c>
      <c r="B37" s="573" t="s">
        <v>464</v>
      </c>
      <c r="C37" s="584">
        <v>0.7</v>
      </c>
      <c r="D37" s="762" t="s">
        <v>491</v>
      </c>
      <c r="E37" s="762">
        <v>2</v>
      </c>
      <c r="F37" s="762">
        <v>70</v>
      </c>
      <c r="G37" s="763">
        <v>95</v>
      </c>
    </row>
    <row r="38" spans="1:7" ht="15.75">
      <c r="A38">
        <f t="shared" si="0"/>
        <v>26</v>
      </c>
      <c r="B38" s="646" t="s">
        <v>513</v>
      </c>
      <c r="C38" s="584">
        <v>0.7</v>
      </c>
      <c r="D38" s="762" t="s">
        <v>491</v>
      </c>
      <c r="E38" s="762">
        <v>2</v>
      </c>
      <c r="F38" s="762">
        <v>65</v>
      </c>
      <c r="G38" s="763">
        <v>95</v>
      </c>
    </row>
    <row r="39" spans="1:7" ht="15.75">
      <c r="A39">
        <f t="shared" si="0"/>
        <v>27</v>
      </c>
      <c r="B39" s="573" t="s">
        <v>466</v>
      </c>
      <c r="C39" s="584">
        <v>0.65</v>
      </c>
      <c r="D39" s="762" t="s">
        <v>491</v>
      </c>
      <c r="E39" s="762">
        <v>2</v>
      </c>
      <c r="F39" s="762">
        <v>100</v>
      </c>
      <c r="G39" s="763">
        <v>95</v>
      </c>
    </row>
    <row r="40" spans="1:7" ht="15.75">
      <c r="A40">
        <f t="shared" si="0"/>
        <v>28</v>
      </c>
      <c r="B40" s="573" t="s">
        <v>504</v>
      </c>
      <c r="C40" s="584">
        <v>0.55000000000000004</v>
      </c>
      <c r="D40" s="762" t="s">
        <v>191</v>
      </c>
      <c r="E40" s="762">
        <v>2</v>
      </c>
      <c r="F40" s="762">
        <v>100</v>
      </c>
      <c r="G40" s="763">
        <v>100</v>
      </c>
    </row>
    <row r="41" spans="1:7" ht="15.75">
      <c r="A41">
        <f t="shared" si="0"/>
        <v>29</v>
      </c>
      <c r="B41" s="646" t="s">
        <v>500</v>
      </c>
      <c r="C41" s="584">
        <v>0.6</v>
      </c>
      <c r="D41" s="762" t="s">
        <v>481</v>
      </c>
      <c r="E41" s="762">
        <v>1</v>
      </c>
      <c r="F41" s="762">
        <v>85</v>
      </c>
      <c r="G41" s="763">
        <v>95</v>
      </c>
    </row>
    <row r="42" spans="1:7" ht="16.5" thickBot="1">
      <c r="A42">
        <f t="shared" si="0"/>
        <v>30</v>
      </c>
      <c r="B42" s="541" t="s">
        <v>468</v>
      </c>
      <c r="C42" s="586">
        <v>0.6</v>
      </c>
      <c r="D42" s="542" t="s">
        <v>481</v>
      </c>
      <c r="E42" s="542">
        <v>1</v>
      </c>
      <c r="F42" s="542">
        <v>100</v>
      </c>
      <c r="G42" s="543">
        <v>100</v>
      </c>
    </row>
    <row r="43" spans="1:7" ht="16.5" thickBot="1">
      <c r="B43" s="341" t="s">
        <v>1</v>
      </c>
      <c r="C43" s="376">
        <f>AVERAGE(C13:C42)</f>
        <v>0.68</v>
      </c>
      <c r="D43" s="377" t="s">
        <v>191</v>
      </c>
      <c r="E43" s="378">
        <f>AVERAGE(E13:E42)</f>
        <v>1.9666666666666666</v>
      </c>
      <c r="F43" s="379">
        <f>AVERAGE(F13:F42)</f>
        <v>79.5</v>
      </c>
      <c r="G43" s="380">
        <f>AVERAGE(G13:G42)</f>
        <v>94.833333333333329</v>
      </c>
    </row>
    <row r="44" spans="1:7" ht="15.75">
      <c r="B44" s="49" t="s">
        <v>547</v>
      </c>
      <c r="C44" s="44"/>
      <c r="D44" s="44"/>
      <c r="E44" s="44"/>
      <c r="F44" s="44"/>
      <c r="G44" s="44"/>
    </row>
    <row r="45" spans="1:7" ht="15.75">
      <c r="B45" s="49"/>
      <c r="C45" s="44"/>
      <c r="D45" s="44"/>
      <c r="E45" s="44"/>
      <c r="F45" s="44"/>
      <c r="G45" s="44"/>
    </row>
    <row r="46" spans="1:7" ht="15.75">
      <c r="B46" s="48" t="s">
        <v>177</v>
      </c>
      <c r="C46" s="46"/>
      <c r="D46" s="46"/>
      <c r="E46" s="46"/>
      <c r="F46" s="46"/>
      <c r="G46" s="46"/>
    </row>
    <row r="47" spans="1:7" ht="16.5" thickBot="1">
      <c r="B47" s="48" t="s">
        <v>578</v>
      </c>
      <c r="C47" s="326"/>
      <c r="D47" s="129"/>
      <c r="E47" s="129"/>
      <c r="F47" s="129"/>
      <c r="G47" s="129"/>
    </row>
    <row r="48" spans="1:7" ht="32.25" thickBot="1">
      <c r="B48" s="159" t="s">
        <v>51</v>
      </c>
      <c r="C48" s="327" t="s">
        <v>17</v>
      </c>
      <c r="D48" s="139" t="s">
        <v>487</v>
      </c>
      <c r="E48" s="156" t="s">
        <v>488</v>
      </c>
      <c r="F48" s="156" t="s">
        <v>489</v>
      </c>
      <c r="G48" s="325" t="s">
        <v>490</v>
      </c>
    </row>
    <row r="49" spans="1:7" ht="15.75">
      <c r="A49">
        <v>1</v>
      </c>
      <c r="B49" s="607" t="s">
        <v>435</v>
      </c>
      <c r="C49" s="249">
        <v>0.7</v>
      </c>
      <c r="D49" s="339" t="s">
        <v>191</v>
      </c>
      <c r="E49" s="339">
        <v>2</v>
      </c>
      <c r="F49" s="339">
        <v>85</v>
      </c>
      <c r="G49" s="340">
        <v>95</v>
      </c>
    </row>
    <row r="50" spans="1:7" ht="15.75">
      <c r="A50">
        <f t="shared" ref="A50:A66" si="1">A49+1</f>
        <v>2</v>
      </c>
      <c r="B50" s="613" t="s">
        <v>436</v>
      </c>
      <c r="C50" s="765">
        <v>0.65</v>
      </c>
      <c r="D50" s="762" t="s">
        <v>191</v>
      </c>
      <c r="E50" s="762">
        <v>2</v>
      </c>
      <c r="F50" s="762">
        <v>85</v>
      </c>
      <c r="G50" s="763">
        <v>95</v>
      </c>
    </row>
    <row r="51" spans="1:7" ht="15.75">
      <c r="A51">
        <f t="shared" si="1"/>
        <v>3</v>
      </c>
      <c r="B51" s="621" t="s">
        <v>440</v>
      </c>
      <c r="C51" s="765">
        <v>0.7</v>
      </c>
      <c r="D51" s="762" t="s">
        <v>191</v>
      </c>
      <c r="E51" s="762">
        <v>2</v>
      </c>
      <c r="F51" s="762">
        <v>75</v>
      </c>
      <c r="G51" s="763">
        <v>95</v>
      </c>
    </row>
    <row r="52" spans="1:7" ht="15.75">
      <c r="A52">
        <f t="shared" si="1"/>
        <v>4</v>
      </c>
      <c r="B52" s="604" t="s">
        <v>562</v>
      </c>
      <c r="C52" s="766">
        <v>0.85</v>
      </c>
      <c r="D52" s="766" t="s">
        <v>492</v>
      </c>
      <c r="E52" s="766">
        <v>3</v>
      </c>
      <c r="F52" s="766">
        <v>85</v>
      </c>
      <c r="G52" s="767">
        <v>90</v>
      </c>
    </row>
    <row r="53" spans="1:7" ht="15.75">
      <c r="A53">
        <f t="shared" si="1"/>
        <v>5</v>
      </c>
      <c r="B53" s="613" t="s">
        <v>591</v>
      </c>
      <c r="C53" s="765">
        <v>0.7</v>
      </c>
      <c r="D53" s="762" t="s">
        <v>491</v>
      </c>
      <c r="E53" s="762">
        <v>2</v>
      </c>
      <c r="F53" s="762">
        <v>95</v>
      </c>
      <c r="G53" s="763">
        <v>75</v>
      </c>
    </row>
    <row r="54" spans="1:7" ht="15.75">
      <c r="A54">
        <f t="shared" si="1"/>
        <v>6</v>
      </c>
      <c r="B54" s="613" t="s">
        <v>445</v>
      </c>
      <c r="C54" s="765">
        <v>0.5</v>
      </c>
      <c r="D54" s="762" t="s">
        <v>481</v>
      </c>
      <c r="E54" s="762">
        <v>1</v>
      </c>
      <c r="F54" s="762">
        <v>95</v>
      </c>
      <c r="G54" s="763">
        <v>95</v>
      </c>
    </row>
    <row r="55" spans="1:7" ht="15.75">
      <c r="A55">
        <f t="shared" si="1"/>
        <v>7</v>
      </c>
      <c r="B55" s="613" t="s">
        <v>443</v>
      </c>
      <c r="C55" s="765">
        <v>0.65</v>
      </c>
      <c r="D55" s="762" t="s">
        <v>491</v>
      </c>
      <c r="E55" s="762">
        <v>2</v>
      </c>
      <c r="F55" s="762">
        <v>80</v>
      </c>
      <c r="G55" s="763">
        <v>100</v>
      </c>
    </row>
    <row r="56" spans="1:7" ht="15.75">
      <c r="A56">
        <f t="shared" si="1"/>
        <v>8</v>
      </c>
      <c r="B56" s="604" t="s">
        <v>501</v>
      </c>
      <c r="C56" s="765">
        <v>0.65</v>
      </c>
      <c r="D56" s="762" t="s">
        <v>491</v>
      </c>
      <c r="E56" s="762">
        <v>2</v>
      </c>
      <c r="F56" s="762">
        <v>85</v>
      </c>
      <c r="G56" s="763">
        <v>100</v>
      </c>
    </row>
    <row r="57" spans="1:7" ht="15.75">
      <c r="A57">
        <f t="shared" si="1"/>
        <v>9</v>
      </c>
      <c r="B57" s="768" t="s">
        <v>605</v>
      </c>
      <c r="C57" s="765">
        <v>0.65</v>
      </c>
      <c r="D57" s="762" t="s">
        <v>191</v>
      </c>
      <c r="E57" s="762">
        <v>1</v>
      </c>
      <c r="F57" s="762">
        <v>80</v>
      </c>
      <c r="G57" s="763">
        <v>100</v>
      </c>
    </row>
    <row r="58" spans="1:7" ht="15.75">
      <c r="A58">
        <f t="shared" si="1"/>
        <v>10</v>
      </c>
      <c r="B58" s="613" t="s">
        <v>480</v>
      </c>
      <c r="C58" s="765">
        <v>0.75</v>
      </c>
      <c r="D58" s="762" t="s">
        <v>191</v>
      </c>
      <c r="E58" s="762">
        <v>1</v>
      </c>
      <c r="F58" s="762">
        <v>90</v>
      </c>
      <c r="G58" s="763">
        <v>90</v>
      </c>
    </row>
    <row r="59" spans="1:7" ht="15.75">
      <c r="A59">
        <f t="shared" si="1"/>
        <v>11</v>
      </c>
      <c r="B59" s="613" t="s">
        <v>456</v>
      </c>
      <c r="C59" s="765">
        <v>0.65</v>
      </c>
      <c r="D59" s="762" t="s">
        <v>492</v>
      </c>
      <c r="E59" s="762">
        <v>3</v>
      </c>
      <c r="F59" s="762">
        <v>90</v>
      </c>
      <c r="G59" s="763">
        <v>95</v>
      </c>
    </row>
    <row r="60" spans="1:7" ht="15.75">
      <c r="A60">
        <f t="shared" si="1"/>
        <v>12</v>
      </c>
      <c r="B60" s="613" t="s">
        <v>459</v>
      </c>
      <c r="C60" s="765">
        <v>0.65</v>
      </c>
      <c r="D60" s="762" t="s">
        <v>492</v>
      </c>
      <c r="E60" s="762">
        <v>3</v>
      </c>
      <c r="F60" s="762">
        <v>50</v>
      </c>
      <c r="G60" s="763">
        <v>95</v>
      </c>
    </row>
    <row r="61" spans="1:7" ht="15.75">
      <c r="A61">
        <f t="shared" si="1"/>
        <v>13</v>
      </c>
      <c r="B61" s="604" t="s">
        <v>568</v>
      </c>
      <c r="C61" s="765">
        <v>0.65</v>
      </c>
      <c r="D61" s="762" t="s">
        <v>548</v>
      </c>
      <c r="E61" s="762">
        <v>1</v>
      </c>
      <c r="F61" s="762">
        <v>65</v>
      </c>
      <c r="G61" s="763">
        <v>95</v>
      </c>
    </row>
    <row r="62" spans="1:7" ht="15.75">
      <c r="A62">
        <f t="shared" si="1"/>
        <v>14</v>
      </c>
      <c r="B62" s="613" t="s">
        <v>466</v>
      </c>
      <c r="C62" s="765">
        <v>0.65</v>
      </c>
      <c r="D62" s="762" t="s">
        <v>491</v>
      </c>
      <c r="E62" s="762">
        <v>2</v>
      </c>
      <c r="F62" s="762">
        <v>100</v>
      </c>
      <c r="G62" s="763">
        <v>95</v>
      </c>
    </row>
    <row r="63" spans="1:7" ht="15.75">
      <c r="A63">
        <f t="shared" si="1"/>
        <v>15</v>
      </c>
      <c r="B63" s="604" t="s">
        <v>569</v>
      </c>
      <c r="C63" s="765">
        <v>0.8</v>
      </c>
      <c r="D63" s="762" t="s">
        <v>191</v>
      </c>
      <c r="E63" s="762">
        <v>2</v>
      </c>
      <c r="F63" s="762">
        <v>80</v>
      </c>
      <c r="G63" s="763">
        <v>95</v>
      </c>
    </row>
    <row r="64" spans="1:7" ht="15.75">
      <c r="A64">
        <f t="shared" si="1"/>
        <v>16</v>
      </c>
      <c r="B64" s="604" t="s">
        <v>570</v>
      </c>
      <c r="C64" s="765">
        <v>0.75</v>
      </c>
      <c r="D64" s="762" t="s">
        <v>191</v>
      </c>
      <c r="E64" s="762">
        <v>2</v>
      </c>
      <c r="F64" s="762">
        <v>75</v>
      </c>
      <c r="G64" s="763">
        <v>95</v>
      </c>
    </row>
    <row r="65" spans="1:7" ht="15.75">
      <c r="A65">
        <f t="shared" si="1"/>
        <v>17</v>
      </c>
      <c r="B65" s="604" t="s">
        <v>500</v>
      </c>
      <c r="C65" s="765">
        <v>0.6</v>
      </c>
      <c r="D65" s="762" t="s">
        <v>481</v>
      </c>
      <c r="E65" s="762">
        <v>1</v>
      </c>
      <c r="F65" s="762">
        <v>85</v>
      </c>
      <c r="G65" s="763">
        <v>95</v>
      </c>
    </row>
    <row r="66" spans="1:7" ht="16.5" thickBot="1">
      <c r="A66">
        <f t="shared" si="1"/>
        <v>18</v>
      </c>
      <c r="B66" s="639" t="s">
        <v>468</v>
      </c>
      <c r="C66" s="688">
        <v>0.6</v>
      </c>
      <c r="D66" s="542" t="s">
        <v>481</v>
      </c>
      <c r="E66" s="542">
        <v>1</v>
      </c>
      <c r="F66" s="542">
        <v>100</v>
      </c>
      <c r="G66" s="543">
        <v>100</v>
      </c>
    </row>
    <row r="67" spans="1:7" ht="16.5" thickBot="1">
      <c r="B67" s="764" t="s">
        <v>1</v>
      </c>
      <c r="C67" s="376">
        <f>AVERAGE(C49:C66)</f>
        <v>0.67500000000000016</v>
      </c>
      <c r="D67" s="377" t="s">
        <v>191</v>
      </c>
      <c r="E67" s="378">
        <f>AVERAGE(E49:E66)</f>
        <v>1.8333333333333333</v>
      </c>
      <c r="F67" s="379">
        <f>AVERAGE(F49:F66)</f>
        <v>83.333333333333329</v>
      </c>
      <c r="G67" s="380">
        <f>AVERAGE(G49:G66)</f>
        <v>94.444444444444443</v>
      </c>
    </row>
    <row r="68" spans="1:7" ht="15.75">
      <c r="B68" s="49" t="s">
        <v>547</v>
      </c>
      <c r="C68" s="44"/>
      <c r="D68" s="44"/>
      <c r="E68" s="44"/>
      <c r="F68" s="44"/>
      <c r="G68" s="44"/>
    </row>
    <row r="70" spans="1:7" ht="15.75">
      <c r="B70" s="48" t="s">
        <v>178</v>
      </c>
      <c r="C70" s="46"/>
      <c r="D70" s="46"/>
      <c r="E70" s="46"/>
      <c r="F70" s="46"/>
      <c r="G70" s="46"/>
    </row>
    <row r="71" spans="1:7" ht="16.5" thickBot="1">
      <c r="B71" s="48" t="s">
        <v>604</v>
      </c>
      <c r="C71" s="326"/>
      <c r="D71" s="129"/>
      <c r="E71" s="129"/>
      <c r="F71" s="129"/>
      <c r="G71" s="129"/>
    </row>
    <row r="72" spans="1:7" ht="32.25" thickBot="1">
      <c r="B72" s="159" t="s">
        <v>51</v>
      </c>
      <c r="C72" s="327" t="s">
        <v>17</v>
      </c>
      <c r="D72" s="139" t="s">
        <v>487</v>
      </c>
      <c r="E72" s="156" t="s">
        <v>488</v>
      </c>
      <c r="F72" s="156" t="s">
        <v>489</v>
      </c>
      <c r="G72" s="325" t="s">
        <v>490</v>
      </c>
    </row>
    <row r="73" spans="1:7" ht="15.75">
      <c r="B73" s="607" t="s">
        <v>588</v>
      </c>
      <c r="C73" s="249">
        <v>0.7</v>
      </c>
      <c r="D73" s="339" t="s">
        <v>191</v>
      </c>
      <c r="E73" s="339">
        <v>1</v>
      </c>
      <c r="F73" s="339">
        <v>95</v>
      </c>
      <c r="G73" s="340">
        <v>95</v>
      </c>
    </row>
    <row r="74" spans="1:7" ht="15.75">
      <c r="B74" s="613" t="s">
        <v>591</v>
      </c>
      <c r="C74" s="687">
        <v>0.7</v>
      </c>
      <c r="D74" s="616" t="s">
        <v>491</v>
      </c>
      <c r="E74" s="616">
        <v>2</v>
      </c>
      <c r="F74" s="616">
        <v>95</v>
      </c>
      <c r="G74" s="659">
        <v>75</v>
      </c>
    </row>
    <row r="75" spans="1:7" ht="15.75">
      <c r="B75" s="613" t="s">
        <v>593</v>
      </c>
      <c r="C75" s="687">
        <v>0.8</v>
      </c>
      <c r="D75" s="616" t="s">
        <v>481</v>
      </c>
      <c r="E75" s="616">
        <v>1</v>
      </c>
      <c r="F75" s="616">
        <v>55</v>
      </c>
      <c r="G75" s="659">
        <v>80</v>
      </c>
    </row>
    <row r="76" spans="1:7" ht="15.75">
      <c r="B76" s="621" t="s">
        <v>595</v>
      </c>
      <c r="C76" s="687">
        <v>0.65</v>
      </c>
      <c r="D76" s="616" t="s">
        <v>492</v>
      </c>
      <c r="E76" s="616">
        <v>3</v>
      </c>
      <c r="F76" s="616">
        <v>45</v>
      </c>
      <c r="G76" s="659">
        <v>90</v>
      </c>
    </row>
    <row r="77" spans="1:7" ht="15.75">
      <c r="B77" s="621" t="s">
        <v>597</v>
      </c>
      <c r="C77" s="687">
        <v>0.65</v>
      </c>
      <c r="D77" s="616" t="s">
        <v>191</v>
      </c>
      <c r="E77" s="616">
        <v>1</v>
      </c>
      <c r="F77" s="616">
        <v>85</v>
      </c>
      <c r="G77" s="659">
        <v>95</v>
      </c>
    </row>
    <row r="78" spans="1:7" ht="15.75">
      <c r="B78" s="613" t="s">
        <v>599</v>
      </c>
      <c r="C78" s="687">
        <v>0.8</v>
      </c>
      <c r="D78" s="616" t="s">
        <v>191</v>
      </c>
      <c r="E78" s="616">
        <v>2</v>
      </c>
      <c r="F78" s="616">
        <v>75</v>
      </c>
      <c r="G78" s="659">
        <v>85</v>
      </c>
    </row>
    <row r="79" spans="1:7" ht="15.75">
      <c r="B79" s="613" t="s">
        <v>600</v>
      </c>
      <c r="C79" s="687">
        <v>0.75</v>
      </c>
      <c r="D79" s="616" t="s">
        <v>491</v>
      </c>
      <c r="E79" s="616">
        <v>3</v>
      </c>
      <c r="F79" s="616">
        <v>90</v>
      </c>
      <c r="G79" s="659">
        <v>85</v>
      </c>
    </row>
    <row r="80" spans="1:7" ht="16.5" thickBot="1">
      <c r="B80" s="639" t="s">
        <v>602</v>
      </c>
      <c r="C80" s="688">
        <v>0.7</v>
      </c>
      <c r="D80" s="542" t="s">
        <v>491</v>
      </c>
      <c r="E80" s="542">
        <v>2</v>
      </c>
      <c r="F80" s="542">
        <v>85</v>
      </c>
      <c r="G80" s="543">
        <v>100</v>
      </c>
    </row>
    <row r="81" spans="2:7" ht="16.5" thickBot="1">
      <c r="B81" s="341" t="s">
        <v>1</v>
      </c>
      <c r="C81" s="689">
        <f>AVERAGE(C73:C80)</f>
        <v>0.71875</v>
      </c>
      <c r="D81" s="691" t="s">
        <v>191</v>
      </c>
      <c r="E81" s="286">
        <f>AVERAGE(E73:E80)</f>
        <v>1.875</v>
      </c>
      <c r="F81" s="692">
        <f>AVERAGE(F73:F80)</f>
        <v>78.125</v>
      </c>
      <c r="G81" s="693">
        <f>AVERAGE(G73:G80)</f>
        <v>88.125</v>
      </c>
    </row>
    <row r="82" spans="2:7" ht="15.75">
      <c r="B82" s="49" t="s">
        <v>547</v>
      </c>
      <c r="C82" s="44"/>
      <c r="D82" s="44"/>
      <c r="E82" s="44"/>
      <c r="F82" s="44"/>
      <c r="G82" s="44"/>
    </row>
  </sheetData>
  <sortState ref="D68:D84">
    <sortCondition ref="D68"/>
  </sortState>
  <pageMargins left="1.69" right="0.79" top="0.71" bottom="0.3" header="0.64" footer="0.3"/>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23"/>
  <sheetViews>
    <sheetView topLeftCell="A7" workbookViewId="0">
      <selection activeCell="D21" sqref="D21"/>
    </sheetView>
  </sheetViews>
  <sheetFormatPr defaultRowHeight="12.75"/>
  <cols>
    <col min="1" max="1" width="82.28515625" customWidth="1"/>
  </cols>
  <sheetData>
    <row r="1" spans="1:1" ht="15.75">
      <c r="A1" s="157" t="s">
        <v>576</v>
      </c>
    </row>
    <row r="2" spans="1:1" ht="15.75">
      <c r="A2" s="131" t="s">
        <v>530</v>
      </c>
    </row>
    <row r="3" spans="1:1" ht="15.75">
      <c r="A3" s="257" t="s">
        <v>485</v>
      </c>
    </row>
    <row r="4" spans="1:1" ht="15.75">
      <c r="A4" s="1" t="s">
        <v>26</v>
      </c>
    </row>
    <row r="5" spans="1:1" ht="15.75">
      <c r="A5" s="1"/>
    </row>
    <row r="6" spans="1:1" ht="15.75">
      <c r="A6" s="323" t="s">
        <v>486</v>
      </c>
    </row>
    <row r="8" spans="1:1" ht="16.5" thickBot="1">
      <c r="A8" s="26" t="s">
        <v>17</v>
      </c>
    </row>
    <row r="9" spans="1:1" ht="111" thickBot="1">
      <c r="A9" s="373" t="s">
        <v>520</v>
      </c>
    </row>
    <row r="10" spans="1:1" ht="15">
      <c r="A10" s="374"/>
    </row>
    <row r="11" spans="1:1" ht="16.5" thickBot="1">
      <c r="A11" s="26" t="s">
        <v>487</v>
      </c>
    </row>
    <row r="12" spans="1:1" ht="32.25" thickBot="1">
      <c r="A12" s="373" t="s">
        <v>521</v>
      </c>
    </row>
    <row r="13" spans="1:1" ht="15">
      <c r="A13" s="374"/>
    </row>
    <row r="14" spans="1:1" ht="16.5" thickBot="1">
      <c r="A14" s="26" t="s">
        <v>522</v>
      </c>
    </row>
    <row r="15" spans="1:1" ht="79.5" thickBot="1">
      <c r="A15" s="373" t="s">
        <v>523</v>
      </c>
    </row>
    <row r="16" spans="1:1" ht="15">
      <c r="A16" s="374"/>
    </row>
    <row r="17" spans="1:1" ht="16.5" thickBot="1">
      <c r="A17" s="26" t="s">
        <v>489</v>
      </c>
    </row>
    <row r="18" spans="1:1" ht="95.25" thickBot="1">
      <c r="A18" s="375" t="s">
        <v>524</v>
      </c>
    </row>
    <row r="19" spans="1:1" ht="15">
      <c r="A19" s="374"/>
    </row>
    <row r="20" spans="1:1" ht="16.5" thickBot="1">
      <c r="A20" s="26" t="s">
        <v>490</v>
      </c>
    </row>
    <row r="21" spans="1:1" ht="48" thickBot="1">
      <c r="A21" s="373" t="s">
        <v>525</v>
      </c>
    </row>
    <row r="22" spans="1:1" ht="15">
      <c r="A22" s="374"/>
    </row>
    <row r="23" spans="1:1">
      <c r="A23" s="4" t="s">
        <v>526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34"/>
  <sheetViews>
    <sheetView workbookViewId="0">
      <selection activeCell="G28" sqref="G28"/>
    </sheetView>
  </sheetViews>
  <sheetFormatPr defaultRowHeight="12.75"/>
  <cols>
    <col min="1" max="1" width="28.5703125" style="79" customWidth="1"/>
    <col min="2" max="2" width="17.5703125" style="79" customWidth="1"/>
    <col min="3" max="3" width="15.5703125" style="79" customWidth="1"/>
    <col min="4" max="4" width="20.140625" style="79" customWidth="1"/>
    <col min="5" max="5" width="11.7109375" style="79" customWidth="1"/>
    <col min="6" max="6" width="27" style="79" customWidth="1"/>
    <col min="7" max="16384" width="9.140625" style="79"/>
  </cols>
  <sheetData>
    <row r="1" spans="1:6" ht="15.75">
      <c r="A1" s="390"/>
      <c r="B1" s="385"/>
      <c r="C1" s="385"/>
      <c r="D1" s="130" t="s">
        <v>576</v>
      </c>
    </row>
    <row r="2" spans="1:6" ht="15.75">
      <c r="A2" s="390"/>
      <c r="B2" s="385"/>
      <c r="C2" s="385"/>
      <c r="D2" s="131" t="s">
        <v>533</v>
      </c>
    </row>
    <row r="3" spans="1:6" ht="15.75">
      <c r="A3" s="385"/>
      <c r="B3" s="385"/>
      <c r="C3" s="385"/>
      <c r="D3" s="132" t="s">
        <v>311</v>
      </c>
    </row>
    <row r="4" spans="1:6" ht="15.75">
      <c r="A4" s="385"/>
      <c r="B4" s="385"/>
      <c r="C4" s="385"/>
      <c r="D4" s="1" t="s">
        <v>50</v>
      </c>
    </row>
    <row r="5" spans="1:6" ht="15.75">
      <c r="A5" s="385"/>
      <c r="B5" s="385"/>
      <c r="C5" s="385"/>
      <c r="D5" s="385"/>
      <c r="E5" s="385"/>
    </row>
    <row r="6" spans="1:6" ht="15.75">
      <c r="A6" s="15" t="s">
        <v>533</v>
      </c>
      <c r="B6" s="15"/>
      <c r="C6" s="85"/>
      <c r="D6" s="385"/>
      <c r="E6" s="385"/>
    </row>
    <row r="7" spans="1:6" ht="15.75">
      <c r="A7" s="15"/>
      <c r="B7" s="15"/>
      <c r="C7" s="85"/>
      <c r="D7" s="385"/>
      <c r="E7" s="385"/>
    </row>
    <row r="8" spans="1:6" ht="15.75">
      <c r="A8" s="5" t="s">
        <v>577</v>
      </c>
      <c r="B8" s="85"/>
      <c r="C8" s="85"/>
      <c r="D8" s="385"/>
      <c r="E8" s="385"/>
    </row>
    <row r="9" spans="1:6" ht="15.75">
      <c r="A9" s="161" t="s">
        <v>311</v>
      </c>
      <c r="B9" s="161"/>
      <c r="C9" s="85"/>
      <c r="D9" s="385"/>
      <c r="E9" s="385"/>
    </row>
    <row r="10" spans="1:6" ht="15.75">
      <c r="A10" s="85"/>
      <c r="B10" s="85"/>
      <c r="C10" s="385"/>
      <c r="D10" s="385"/>
      <c r="E10" s="385"/>
    </row>
    <row r="11" spans="1:6" ht="16.5" thickBot="1">
      <c r="A11" s="389" t="s">
        <v>587</v>
      </c>
      <c r="B11" s="85"/>
      <c r="C11" s="385"/>
      <c r="D11" s="385"/>
      <c r="E11" s="385"/>
    </row>
    <row r="12" spans="1:6" ht="15.75">
      <c r="A12" s="551"/>
      <c r="B12" s="171" t="s">
        <v>14</v>
      </c>
      <c r="C12" s="171" t="s">
        <v>230</v>
      </c>
    </row>
    <row r="13" spans="1:6" ht="16.5" thickBot="1">
      <c r="A13" s="552" t="s">
        <v>13</v>
      </c>
      <c r="B13" s="386" t="s">
        <v>229</v>
      </c>
      <c r="C13" s="386" t="s">
        <v>11</v>
      </c>
    </row>
    <row r="14" spans="1:6" ht="15.75">
      <c r="A14" s="550" t="s">
        <v>553</v>
      </c>
      <c r="B14" s="415">
        <v>0.01</v>
      </c>
      <c r="C14" s="416">
        <v>3.0599999999999999E-2</v>
      </c>
      <c r="E14" s="425"/>
      <c r="F14" s="425"/>
    </row>
    <row r="15" spans="1:6" ht="15.75">
      <c r="A15" s="550" t="s">
        <v>223</v>
      </c>
      <c r="B15" s="417">
        <v>0.505</v>
      </c>
      <c r="C15" s="418">
        <v>5.7299999999999997E-2</v>
      </c>
      <c r="E15" s="425"/>
      <c r="F15" s="425"/>
    </row>
    <row r="16" spans="1:6" ht="16.5" thickBot="1">
      <c r="A16" s="245" t="s">
        <v>224</v>
      </c>
      <c r="B16" s="419">
        <v>0.48499999999999999</v>
      </c>
      <c r="C16" s="420"/>
      <c r="E16" s="425"/>
      <c r="F16" s="425"/>
    </row>
    <row r="17" spans="1:4" ht="16.5" thickBot="1">
      <c r="A17" s="170" t="s">
        <v>228</v>
      </c>
      <c r="B17" s="221">
        <f>SUM(B14:B16)</f>
        <v>1</v>
      </c>
      <c r="C17" s="421"/>
    </row>
    <row r="18" spans="1:4">
      <c r="A18" s="428"/>
      <c r="B18" s="165"/>
    </row>
    <row r="19" spans="1:4" ht="16.5" thickBot="1">
      <c r="A19" s="389" t="s">
        <v>619</v>
      </c>
      <c r="B19" s="422"/>
    </row>
    <row r="20" spans="1:4" ht="15.75">
      <c r="A20" s="164"/>
      <c r="B20" s="171" t="s">
        <v>14</v>
      </c>
    </row>
    <row r="21" spans="1:4" ht="16.5" thickBot="1">
      <c r="A21" s="414" t="s">
        <v>13</v>
      </c>
      <c r="B21" s="386" t="s">
        <v>229</v>
      </c>
    </row>
    <row r="22" spans="1:4" ht="15.75">
      <c r="A22" s="736" t="s">
        <v>430</v>
      </c>
      <c r="B22" s="737">
        <f>'JRW-6.1'!N42</f>
        <v>0.46911030334408499</v>
      </c>
    </row>
    <row r="23" spans="1:4" ht="15.75">
      <c r="A23" s="738" t="s">
        <v>578</v>
      </c>
      <c r="B23" s="739">
        <f>'JRW-6.1'!N67</f>
        <v>0.47091956761325465</v>
      </c>
    </row>
    <row r="24" spans="1:4" ht="16.5" thickBot="1">
      <c r="A24" s="740" t="s">
        <v>604</v>
      </c>
      <c r="B24" s="741">
        <f>'JRW-6.1'!N82</f>
        <v>0.48091935264517882</v>
      </c>
    </row>
    <row r="25" spans="1:4" ht="16.5" thickBot="1">
      <c r="A25" s="742" t="s">
        <v>2</v>
      </c>
      <c r="B25" s="743">
        <f>AVERAGE(B22:B24)</f>
        <v>0.47364974120083952</v>
      </c>
    </row>
    <row r="26" spans="1:4" ht="15.75">
      <c r="A26" s="549" t="s">
        <v>618</v>
      </c>
      <c r="B26" s="427"/>
    </row>
    <row r="27" spans="1:4" ht="15.75">
      <c r="A27" s="162"/>
      <c r="B27" s="162"/>
    </row>
    <row r="28" spans="1:4" ht="16.5" thickBot="1">
      <c r="A28" s="423" t="s">
        <v>563</v>
      </c>
      <c r="B28" s="424"/>
      <c r="C28" s="424"/>
      <c r="D28" s="423"/>
    </row>
    <row r="29" spans="1:4" ht="15.75">
      <c r="A29" s="551"/>
      <c r="B29" s="171" t="s">
        <v>14</v>
      </c>
      <c r="C29" s="171" t="s">
        <v>230</v>
      </c>
    </row>
    <row r="30" spans="1:4" ht="16.5" thickBot="1">
      <c r="A30" s="552" t="s">
        <v>13</v>
      </c>
      <c r="B30" s="386" t="s">
        <v>229</v>
      </c>
      <c r="C30" s="386" t="s">
        <v>11</v>
      </c>
    </row>
    <row r="31" spans="1:4" ht="15.75">
      <c r="A31" s="550" t="s">
        <v>553</v>
      </c>
      <c r="B31" s="415">
        <v>0.01</v>
      </c>
      <c r="C31" s="416">
        <v>3.0599999999999999E-2</v>
      </c>
    </row>
    <row r="32" spans="1:4" ht="15.75">
      <c r="A32" s="550" t="s">
        <v>223</v>
      </c>
      <c r="B32" s="417">
        <v>0.505</v>
      </c>
      <c r="C32" s="418">
        <v>5.7299999999999997E-2</v>
      </c>
    </row>
    <row r="33" spans="1:3" ht="16.5" thickBot="1">
      <c r="A33" s="245" t="s">
        <v>224</v>
      </c>
      <c r="B33" s="419">
        <v>0.48499999999999999</v>
      </c>
      <c r="C33" s="420"/>
    </row>
    <row r="34" spans="1:3" ht="16.5" thickBot="1">
      <c r="A34" s="170" t="s">
        <v>228</v>
      </c>
      <c r="B34" s="221">
        <f>SUM(B31:B33)</f>
        <v>1</v>
      </c>
      <c r="C34" s="421"/>
    </row>
  </sheetData>
  <phoneticPr fontId="0" type="noConversion"/>
  <pageMargins left="1.47" right="0.75" top="0.45999999999999996" bottom="0.37999999999999995" header="0.43" footer="0.4399999999999999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57"/>
  <sheetViews>
    <sheetView workbookViewId="0">
      <selection activeCell="J38" sqref="J38"/>
    </sheetView>
  </sheetViews>
  <sheetFormatPr defaultRowHeight="12.75"/>
  <cols>
    <col min="1" max="1" width="19.42578125" style="79" customWidth="1"/>
    <col min="2" max="2" width="16.42578125" style="79" customWidth="1"/>
    <col min="3" max="3" width="10" style="79" customWidth="1"/>
    <col min="4" max="4" width="8.85546875" style="79" customWidth="1"/>
    <col min="5" max="5" width="9.42578125" style="79" customWidth="1"/>
    <col min="6" max="6" width="10.28515625" style="79" customWidth="1"/>
    <col min="7" max="9" width="9.140625" style="79"/>
    <col min="10" max="10" width="18.42578125" style="79" customWidth="1"/>
    <col min="11" max="11" width="12.7109375" style="79" customWidth="1"/>
    <col min="12" max="12" width="13.28515625" style="79" customWidth="1"/>
    <col min="13" max="16384" width="9.140625" style="79"/>
  </cols>
  <sheetData>
    <row r="1" spans="1:6" ht="15.75">
      <c r="E1" s="132"/>
      <c r="F1" s="27" t="s">
        <v>576</v>
      </c>
    </row>
    <row r="2" spans="1:6" ht="15.75">
      <c r="E2" s="1"/>
      <c r="F2" s="131" t="s">
        <v>534</v>
      </c>
    </row>
    <row r="3" spans="1:6" ht="15.75">
      <c r="F3" s="130" t="s">
        <v>309</v>
      </c>
    </row>
    <row r="4" spans="1:6" ht="15.75">
      <c r="F4" s="1" t="s">
        <v>169</v>
      </c>
    </row>
    <row r="6" spans="1:6" ht="15.75">
      <c r="A6" s="128" t="s">
        <v>534</v>
      </c>
      <c r="B6" s="86"/>
      <c r="C6" s="86"/>
      <c r="D6" s="86"/>
      <c r="E6" s="86"/>
      <c r="F6" s="86"/>
    </row>
    <row r="7" spans="1:6" ht="15.75">
      <c r="A7" s="128" t="s">
        <v>232</v>
      </c>
      <c r="B7" s="86"/>
      <c r="C7" s="86"/>
      <c r="D7" s="86"/>
      <c r="E7" s="86"/>
      <c r="F7" s="86"/>
    </row>
    <row r="8" spans="1:6" ht="15.75">
      <c r="A8" s="85" t="s">
        <v>176</v>
      </c>
      <c r="B8" s="86"/>
      <c r="C8" s="86"/>
      <c r="D8" s="86"/>
      <c r="E8" s="86"/>
      <c r="F8" s="86"/>
    </row>
    <row r="9" spans="1:6" ht="15.75">
      <c r="A9" s="359" t="s">
        <v>509</v>
      </c>
      <c r="B9" s="86"/>
      <c r="C9" s="86"/>
      <c r="D9" s="86"/>
      <c r="E9" s="86"/>
      <c r="F9" s="86"/>
    </row>
    <row r="10" spans="1:6" ht="15.75">
      <c r="A10" s="85"/>
      <c r="B10" s="134"/>
      <c r="C10" s="134"/>
      <c r="D10" s="86"/>
      <c r="E10" s="86"/>
      <c r="F10" s="86"/>
    </row>
    <row r="11" spans="1:6" ht="15">
      <c r="A11" s="86"/>
      <c r="B11" s="86"/>
      <c r="C11" s="86"/>
      <c r="D11" s="133"/>
      <c r="E11" s="133"/>
      <c r="F11" s="133"/>
    </row>
    <row r="29" spans="1:6" ht="15.75">
      <c r="A29" s="85" t="s">
        <v>510</v>
      </c>
      <c r="B29" s="87"/>
      <c r="C29" s="87"/>
      <c r="D29" s="87"/>
      <c r="E29" s="87"/>
      <c r="F29" s="87"/>
    </row>
    <row r="30" spans="1:6" ht="15.75">
      <c r="A30" s="85" t="s">
        <v>506</v>
      </c>
      <c r="B30" s="87"/>
      <c r="C30" s="87"/>
      <c r="D30" s="87"/>
      <c r="E30" s="87"/>
      <c r="F30" s="87"/>
    </row>
    <row r="31" spans="1:6">
      <c r="A31" s="127" t="s">
        <v>507</v>
      </c>
    </row>
    <row r="33" spans="1:6" ht="15.75">
      <c r="A33" s="85" t="s">
        <v>177</v>
      </c>
      <c r="B33" s="87"/>
      <c r="C33" s="87"/>
      <c r="D33" s="87"/>
      <c r="E33" s="87"/>
      <c r="F33" s="87"/>
    </row>
    <row r="34" spans="1:6" ht="15.75">
      <c r="A34" s="85" t="s">
        <v>233</v>
      </c>
      <c r="B34" s="87"/>
      <c r="C34" s="87"/>
      <c r="D34" s="87"/>
      <c r="E34" s="87"/>
      <c r="F34" s="87"/>
    </row>
    <row r="35" spans="1:6" ht="15.75">
      <c r="A35" s="359" t="s">
        <v>509</v>
      </c>
      <c r="B35" s="87"/>
      <c r="C35" s="87"/>
      <c r="D35" s="87"/>
      <c r="E35" s="87"/>
      <c r="F35" s="87"/>
    </row>
    <row r="36" spans="1:6" ht="15.75">
      <c r="A36" s="85"/>
      <c r="B36" s="87"/>
      <c r="C36" s="87"/>
      <c r="D36" s="87"/>
      <c r="E36" s="87"/>
      <c r="F36" s="87"/>
    </row>
    <row r="38" spans="1:6" ht="15.75">
      <c r="A38" s="85"/>
      <c r="B38" s="87"/>
      <c r="C38" s="87"/>
      <c r="D38" s="87"/>
      <c r="E38" s="87"/>
      <c r="F38" s="87"/>
    </row>
    <row r="39" spans="1:6" ht="15.75">
      <c r="A39" s="85"/>
      <c r="B39" s="87"/>
      <c r="C39" s="87"/>
      <c r="D39" s="87"/>
      <c r="E39" s="87"/>
      <c r="F39" s="87"/>
    </row>
    <row r="55" spans="1:6" ht="15.75">
      <c r="A55" s="85" t="s">
        <v>510</v>
      </c>
      <c r="B55" s="87"/>
      <c r="C55" s="87"/>
      <c r="D55" s="87"/>
      <c r="E55" s="87"/>
      <c r="F55" s="87"/>
    </row>
    <row r="56" spans="1:6" ht="15.75">
      <c r="A56" s="85" t="s">
        <v>508</v>
      </c>
      <c r="B56" s="87"/>
      <c r="C56" s="87"/>
      <c r="D56" s="87"/>
      <c r="E56" s="87"/>
      <c r="F56" s="87"/>
    </row>
    <row r="57" spans="1:6">
      <c r="A57" s="127" t="s">
        <v>507</v>
      </c>
      <c r="B57" s="87"/>
      <c r="C57" s="87"/>
      <c r="D57" s="87"/>
      <c r="E57" s="87"/>
      <c r="F57" s="87"/>
    </row>
  </sheetData>
  <pageMargins left="1.6199999999999999" right="0.75" top="0.53999999999999992" bottom="0.57999999999999996" header="0.5" footer="0.5"/>
  <pageSetup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51"/>
  <sheetViews>
    <sheetView workbookViewId="0">
      <selection activeCell="J35" sqref="J35"/>
    </sheetView>
  </sheetViews>
  <sheetFormatPr defaultRowHeight="12.75"/>
  <cols>
    <col min="1" max="1" width="19.42578125" style="79" customWidth="1"/>
    <col min="2" max="2" width="16.42578125" style="79" customWidth="1"/>
    <col min="3" max="3" width="10" style="79" customWidth="1"/>
    <col min="4" max="4" width="8.85546875" style="79" customWidth="1"/>
    <col min="5" max="5" width="9.42578125" style="79" customWidth="1"/>
    <col min="6" max="6" width="8.7109375" style="79" customWidth="1"/>
    <col min="7" max="7" width="4.7109375" style="79" customWidth="1"/>
    <col min="8" max="9" width="9.140625" style="79"/>
    <col min="10" max="10" width="18.42578125" style="79" customWidth="1"/>
    <col min="11" max="11" width="12.7109375" style="79" customWidth="1"/>
    <col min="12" max="12" width="13.28515625" style="79" customWidth="1"/>
    <col min="13" max="16384" width="9.140625" style="79"/>
  </cols>
  <sheetData>
    <row r="1" spans="1:7" ht="15.75">
      <c r="E1" s="132"/>
      <c r="G1" s="27" t="s">
        <v>576</v>
      </c>
    </row>
    <row r="2" spans="1:7" ht="15.75">
      <c r="E2" s="1"/>
      <c r="G2" s="131" t="s">
        <v>534</v>
      </c>
    </row>
    <row r="3" spans="1:7" ht="15.75">
      <c r="G3" s="130" t="s">
        <v>310</v>
      </c>
    </row>
    <row r="4" spans="1:7" ht="15.75">
      <c r="G4" s="1" t="s">
        <v>168</v>
      </c>
    </row>
    <row r="6" spans="1:7" ht="15.75">
      <c r="A6" s="128" t="s">
        <v>534</v>
      </c>
      <c r="B6" s="86"/>
      <c r="C6" s="86"/>
      <c r="D6" s="86"/>
      <c r="E6" s="86"/>
      <c r="F6" s="86"/>
      <c r="G6" s="87"/>
    </row>
    <row r="7" spans="1:7" ht="15.75">
      <c r="A7" s="128" t="s">
        <v>234</v>
      </c>
      <c r="B7" s="86"/>
      <c r="C7" s="86"/>
      <c r="D7" s="86"/>
      <c r="E7" s="86"/>
      <c r="F7" s="86"/>
      <c r="G7" s="87"/>
    </row>
    <row r="8" spans="1:7" ht="15.75">
      <c r="A8" s="85" t="s">
        <v>178</v>
      </c>
      <c r="B8" s="86"/>
      <c r="C8" s="86"/>
      <c r="D8" s="86"/>
      <c r="E8" s="86"/>
      <c r="F8" s="86"/>
      <c r="G8" s="87"/>
    </row>
    <row r="9" spans="1:7" ht="15.75">
      <c r="A9" s="359" t="s">
        <v>509</v>
      </c>
      <c r="B9" s="134"/>
      <c r="C9" s="134"/>
      <c r="D9" s="86"/>
      <c r="E9" s="86"/>
      <c r="F9" s="133"/>
    </row>
    <row r="10" spans="1:7" ht="15">
      <c r="A10" s="86"/>
      <c r="B10" s="86"/>
      <c r="C10" s="86"/>
      <c r="D10" s="133"/>
      <c r="E10" s="133"/>
      <c r="F10" s="133"/>
    </row>
    <row r="27" spans="1:6">
      <c r="B27" s="87"/>
      <c r="C27" s="87"/>
      <c r="D27" s="87"/>
      <c r="E27" s="87"/>
      <c r="F27" s="87"/>
    </row>
    <row r="28" spans="1:6" ht="15.75">
      <c r="A28" s="85" t="s">
        <v>510</v>
      </c>
      <c r="B28" s="87"/>
      <c r="C28" s="87"/>
      <c r="D28" s="87"/>
      <c r="E28" s="87"/>
      <c r="F28" s="87"/>
    </row>
    <row r="29" spans="1:6" ht="15.75">
      <c r="A29" s="85" t="s">
        <v>511</v>
      </c>
      <c r="B29" s="87"/>
      <c r="C29" s="87"/>
      <c r="D29" s="87"/>
      <c r="E29" s="87"/>
      <c r="F29" s="87"/>
    </row>
    <row r="30" spans="1:6">
      <c r="A30" s="127" t="s">
        <v>507</v>
      </c>
      <c r="B30" s="87"/>
      <c r="C30" s="87"/>
      <c r="D30" s="87"/>
      <c r="E30" s="87"/>
      <c r="F30" s="87"/>
    </row>
    <row r="32" spans="1:6" ht="15.75">
      <c r="A32" s="85"/>
      <c r="B32" s="87"/>
      <c r="C32" s="87"/>
      <c r="D32" s="87"/>
      <c r="E32" s="87"/>
      <c r="F32" s="87"/>
    </row>
    <row r="33" spans="1:6" ht="15.75">
      <c r="A33" s="85"/>
      <c r="B33" s="87"/>
      <c r="C33" s="87"/>
      <c r="D33" s="87"/>
      <c r="E33" s="87"/>
      <c r="F33" s="87"/>
    </row>
    <row r="51" spans="1:6" ht="15.75">
      <c r="A51" s="85"/>
      <c r="B51" s="87"/>
      <c r="C51" s="87"/>
      <c r="D51" s="87"/>
      <c r="E51" s="87"/>
      <c r="F51" s="87"/>
    </row>
  </sheetData>
  <pageMargins left="1.2" right="0.75" top="0.53999999999999992" bottom="1"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2017-01-13T08:00:00+00:00</OpenedDate>
    <Date1 xmlns="dc463f71-b30c-4ab2-9473-d307f9d35888">2017-06-30T07:00:00+00:00</Date1>
    <IsDocumentOrder xmlns="dc463f71-b30c-4ab2-9473-d307f9d35888" xsi:nil="true"/>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170033</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B96E2BC4-38EF-4F91-9A3E-35E6E1F89A37}"/>
</file>

<file path=customXml/itemProps2.xml><?xml version="1.0" encoding="utf-8"?>
<ds:datastoreItem xmlns:ds="http://schemas.openxmlformats.org/officeDocument/2006/customXml" ds:itemID="{24804E7B-BD0F-424C-A7BB-EECCE6B17679}"/>
</file>

<file path=customXml/itemProps3.xml><?xml version="1.0" encoding="utf-8"?>
<ds:datastoreItem xmlns:ds="http://schemas.openxmlformats.org/officeDocument/2006/customXml" ds:itemID="{3729409F-E8F4-461D-9575-E37135D87234}"/>
</file>

<file path=customXml/itemProps4.xml><?xml version="1.0" encoding="utf-8"?>
<ds:datastoreItem xmlns:ds="http://schemas.openxmlformats.org/officeDocument/2006/customXml" ds:itemID="{B15D48F7-589E-48F6-BD38-2691C3E9E6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29</vt:i4>
      </vt:variant>
    </vt:vector>
  </HeadingPairs>
  <TitlesOfParts>
    <vt:vector size="58" baseType="lpstr">
      <vt:lpstr>JRW-3</vt:lpstr>
      <vt:lpstr>JRW-4</vt:lpstr>
      <vt:lpstr>JRW-5</vt:lpstr>
      <vt:lpstr>JRW-6.1</vt:lpstr>
      <vt:lpstr>JRW-6.2</vt:lpstr>
      <vt:lpstr>JRW-6.3</vt:lpstr>
      <vt:lpstr>JRW-7</vt:lpstr>
      <vt:lpstr>JRW-8.1</vt:lpstr>
      <vt:lpstr>JRW-8.2</vt:lpstr>
      <vt:lpstr>JRW-9.1 </vt:lpstr>
      <vt:lpstr>JRW-9.2</vt:lpstr>
      <vt:lpstr>JRW-9.3</vt:lpstr>
      <vt:lpstr>JRW-10</vt:lpstr>
      <vt:lpstr>JRW-11.1</vt:lpstr>
      <vt:lpstr>JRW-11.2</vt:lpstr>
      <vt:lpstr>JRW-12.1</vt:lpstr>
      <vt:lpstr>JRW-12.2</vt:lpstr>
      <vt:lpstr>JRW 12.3</vt:lpstr>
      <vt:lpstr>JRW-12.4</vt:lpstr>
      <vt:lpstr>JRW-12.5</vt:lpstr>
      <vt:lpstr>JRW-12.6</vt:lpstr>
      <vt:lpstr>JRW-13.1</vt:lpstr>
      <vt:lpstr>JRW-13.2</vt:lpstr>
      <vt:lpstr>JRW-13.3</vt:lpstr>
      <vt:lpstr>JRW-13.4</vt:lpstr>
      <vt:lpstr>JRW-13.5 </vt:lpstr>
      <vt:lpstr>JRW-13.6</vt:lpstr>
      <vt:lpstr>JRW-14</vt:lpstr>
      <vt:lpstr>JRW-15</vt:lpstr>
      <vt:lpstr>'JRW 12.3'!Print_Area</vt:lpstr>
      <vt:lpstr>'JRW-10'!Print_Area</vt:lpstr>
      <vt:lpstr>'JRW-11.1'!Print_Area</vt:lpstr>
      <vt:lpstr>'JRW-11.2'!Print_Area</vt:lpstr>
      <vt:lpstr>'JRW-12.1'!Print_Area</vt:lpstr>
      <vt:lpstr>'JRW-12.2'!Print_Area</vt:lpstr>
      <vt:lpstr>'JRW-12.4'!Print_Area</vt:lpstr>
      <vt:lpstr>'JRW-12.5'!Print_Area</vt:lpstr>
      <vt:lpstr>'JRW-12.6'!Print_Area</vt:lpstr>
      <vt:lpstr>'JRW-13.1'!Print_Area</vt:lpstr>
      <vt:lpstr>'JRW-13.2'!Print_Area</vt:lpstr>
      <vt:lpstr>'JRW-13.3'!Print_Area</vt:lpstr>
      <vt:lpstr>'JRW-13.4'!Print_Area</vt:lpstr>
      <vt:lpstr>'JRW-13.5 '!Print_Area</vt:lpstr>
      <vt:lpstr>'JRW-13.6'!Print_Area</vt:lpstr>
      <vt:lpstr>'JRW-14'!Print_Area</vt:lpstr>
      <vt:lpstr>'JRW-15'!Print_Area</vt:lpstr>
      <vt:lpstr>'JRW-3'!Print_Area</vt:lpstr>
      <vt:lpstr>'JRW-4'!Print_Area</vt:lpstr>
      <vt:lpstr>'JRW-5'!Print_Area</vt:lpstr>
      <vt:lpstr>'JRW-6.1'!Print_Area</vt:lpstr>
      <vt:lpstr>'JRW-6.2'!Print_Area</vt:lpstr>
      <vt:lpstr>'JRW-7'!Print_Area</vt:lpstr>
      <vt:lpstr>'JRW-8.1'!Print_Area</vt:lpstr>
      <vt:lpstr>'JRW-8.2'!Print_Area</vt:lpstr>
      <vt:lpstr>'JRW-9.1 '!Print_Area</vt:lpstr>
      <vt:lpstr>'JRW-9.2'!Print_Area</vt:lpstr>
      <vt:lpstr>'JRW-9.3'!Print_Area</vt:lpstr>
      <vt:lpstr>'JRW-3'!Print_Area_MI</vt:lpstr>
    </vt:vector>
  </TitlesOfParts>
  <Company>Pennsylvannia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Randy Woolridge</dc:creator>
  <cp:lastModifiedBy>Mak, Chanda (ATG)</cp:lastModifiedBy>
  <cp:lastPrinted>2017-06-29T03:03:59Z</cp:lastPrinted>
  <dcterms:created xsi:type="dcterms:W3CDTF">2004-07-08T15:39:03Z</dcterms:created>
  <dcterms:modified xsi:type="dcterms:W3CDTF">2017-06-29T23:03:41Z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{C4D6D47F-925A-4E07-91C0-FAFB190145AE}</vt:lpwstr>
  </property>
  <property fmtid="{D5CDD505-2E9C-101B-9397-08002B2CF9AE}" pid="3" name="ContentTypeId">
    <vt:lpwstr>0x0101006E56B4D1795A2E4DB2F0B01679ED314A00718D2FBB09848246B6FD4A5A815592E3</vt:lpwstr>
  </property>
  <property fmtid="{D5CDD505-2E9C-101B-9397-08002B2CF9AE}" pid="4" name="_docset_NoMedatataSyncRequired">
    <vt:lpwstr>False</vt:lpwstr>
  </property>
  <property fmtid="{D5CDD505-2E9C-101B-9397-08002B2CF9AE}" pid="5" name="IsEFSEC">
    <vt:bool>false</vt:bool>
  </property>
</Properties>
</file>