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4" yWindow="65524" windowWidth="9720" windowHeight="7320" activeTab="0"/>
  </bookViews>
  <sheets>
    <sheet name="gas inventory wksht" sheetId="1" r:id="rId1"/>
  </sheets>
  <definedNames>
    <definedName name="_xlnm.Print_Area" localSheetId="0">'gas inventory wksht'!$A$1:$F$43</definedName>
  </definedNames>
  <calcPr fullCalcOnLoad="1" fullPrecision="0"/>
</workbook>
</file>

<file path=xl/sharedStrings.xml><?xml version="1.0" encoding="utf-8"?>
<sst xmlns="http://schemas.openxmlformats.org/spreadsheetml/2006/main" count="22" uniqueCount="22">
  <si>
    <t>AVISTA UTILITIES</t>
  </si>
  <si>
    <t>Calculation of Gas Inventory</t>
  </si>
  <si>
    <t>GAS IN STORAGE:</t>
  </si>
  <si>
    <t xml:space="preserve">Jackson Prairie </t>
  </si>
  <si>
    <t>Total</t>
  </si>
  <si>
    <t>Divide by 2</t>
  </si>
  <si>
    <t>÷ 2</t>
  </si>
  <si>
    <t>Beg/End mo avg.</t>
  </si>
  <si>
    <t>Totals</t>
  </si>
  <si>
    <t>÷12</t>
  </si>
  <si>
    <t>Average Monthly Average</t>
  </si>
  <si>
    <t>Allocation to Jurisdictions:</t>
  </si>
  <si>
    <t xml:space="preserve">  Total  </t>
  </si>
  <si>
    <t>Washington</t>
  </si>
  <si>
    <t xml:space="preserve">   Idaho   </t>
  </si>
  <si>
    <t xml:space="preserve">     System Contract Demand-SGS-1 Demand</t>
  </si>
  <si>
    <t>INVENTORY STORAGE ADJ</t>
  </si>
  <si>
    <t>NOTES:</t>
  </si>
  <si>
    <t>(1)     From account balance listing - Jackson Prairie.</t>
  </si>
  <si>
    <t>Allocation Note 1</t>
  </si>
  <si>
    <t>Acct 164100 GDAN</t>
  </si>
  <si>
    <t>Twelve Months Ended September 30,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</si>
</sst>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÷ &quot;0"/>
    <numFmt numFmtId="165" formatCode="#,##0\ ;\(#,##0\)"/>
    <numFmt numFmtId="166" formatCode="0.0000%"/>
    <numFmt numFmtId="167" formatCode="#,##0.0\ ;\(#,##0.0\)"/>
    <numFmt numFmtId="168" formatCode="#,##0.00\ ;\(#,##0.00\)"/>
  </numFmts>
  <fonts count="10">
    <font>
      <sz val="10"/>
      <color indexed="12"/>
      <name val="Tms Rmn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color indexed="12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3" fontId="6" fillId="0" borderId="0" xfId="0" applyNumberFormat="1" applyFont="1" applyAlignment="1">
      <alignment horizontal="centerContinuous"/>
    </xf>
    <xf numFmtId="3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65" fontId="6" fillId="0" borderId="0" xfId="0" applyNumberFormat="1" applyFont="1" applyAlignment="1">
      <alignment horizontal="center"/>
    </xf>
    <xf numFmtId="165" fontId="6" fillId="0" borderId="0" xfId="0" applyNumberFormat="1" applyFont="1" applyAlignment="1">
      <alignment/>
    </xf>
    <xf numFmtId="17" fontId="6" fillId="0" borderId="0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/>
    </xf>
    <xf numFmtId="5" fontId="6" fillId="0" borderId="2" xfId="0" applyNumberFormat="1" applyFont="1" applyBorder="1" applyAlignment="1">
      <alignment/>
    </xf>
    <xf numFmtId="5" fontId="6" fillId="0" borderId="0" xfId="0" applyNumberFormat="1" applyFont="1" applyAlignment="1">
      <alignment/>
    </xf>
    <xf numFmtId="165" fontId="6" fillId="0" borderId="1" xfId="0" applyNumberFormat="1" applyFont="1" applyBorder="1" applyAlignment="1">
      <alignment horizontal="right"/>
    </xf>
    <xf numFmtId="165" fontId="7" fillId="0" borderId="0" xfId="0" applyNumberFormat="1" applyFont="1" applyAlignment="1">
      <alignment horizontal="right"/>
    </xf>
    <xf numFmtId="10" fontId="6" fillId="0" borderId="0" xfId="0" applyNumberFormat="1" applyFont="1" applyAlignment="1">
      <alignment/>
    </xf>
    <xf numFmtId="0" fontId="8" fillId="0" borderId="0" xfId="0" applyFont="1" applyAlignment="1">
      <alignment/>
    </xf>
    <xf numFmtId="165" fontId="6" fillId="0" borderId="3" xfId="0" applyNumberFormat="1" applyFont="1" applyBorder="1" applyAlignment="1">
      <alignment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3" fontId="8" fillId="0" borderId="0" xfId="0" applyNumberFormat="1" applyFont="1" applyAlignment="1">
      <alignment horizontal="centerContinuous"/>
    </xf>
    <xf numFmtId="3" fontId="8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165" fontId="9" fillId="0" borderId="0" xfId="0" applyNumberFormat="1" applyFont="1" applyBorder="1" applyAlignment="1">
      <alignment/>
    </xf>
    <xf numFmtId="165" fontId="9" fillId="0" borderId="1" xfId="0" applyNumberFormat="1" applyFont="1" applyBorder="1" applyAlignment="1">
      <alignment/>
    </xf>
    <xf numFmtId="17" fontId="9" fillId="0" borderId="0" xfId="0" applyNumberFormat="1" applyFont="1" applyBorder="1" applyAlignment="1">
      <alignment horizontal="center"/>
    </xf>
    <xf numFmtId="165" fontId="9" fillId="0" borderId="0" xfId="0" applyNumberFormat="1" applyFont="1" applyAlignment="1">
      <alignment/>
    </xf>
    <xf numFmtId="165" fontId="6" fillId="0" borderId="0" xfId="0" applyNumberFormat="1" applyFont="1" applyFill="1" applyAlignment="1">
      <alignment/>
    </xf>
    <xf numFmtId="10" fontId="9" fillId="0" borderId="0" xfId="0" applyNumberFormat="1" applyFont="1" applyFill="1" applyAlignment="1">
      <alignment/>
    </xf>
    <xf numFmtId="3" fontId="6" fillId="0" borderId="0" xfId="0" applyNumberFormat="1" applyFont="1" applyBorder="1" applyAlignment="1">
      <alignment horizontal="center"/>
    </xf>
    <xf numFmtId="9" fontId="6" fillId="0" borderId="0" xfId="17" applyFont="1" applyAlignment="1">
      <alignment/>
    </xf>
    <xf numFmtId="8" fontId="6" fillId="0" borderId="0" xfId="16" applyFont="1" applyAlignment="1">
      <alignment/>
    </xf>
    <xf numFmtId="0" fontId="8" fillId="0" borderId="0" xfId="0" applyFont="1" applyBorder="1" applyAlignment="1">
      <alignment/>
    </xf>
    <xf numFmtId="165" fontId="6" fillId="2" borderId="3" xfId="0" applyNumberFormat="1" applyFont="1" applyFill="1" applyBorder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workbookViewId="0" topLeftCell="A10">
      <selection activeCell="E38" sqref="E38"/>
    </sheetView>
  </sheetViews>
  <sheetFormatPr defaultColWidth="9.00390625" defaultRowHeight="12.75"/>
  <cols>
    <col min="1" max="1" width="18.00390625" style="3" customWidth="1"/>
    <col min="2" max="3" width="13.00390625" style="3" customWidth="1"/>
    <col min="4" max="4" width="15.00390625" style="3" customWidth="1"/>
    <col min="5" max="5" width="20.375" style="3" customWidth="1"/>
    <col min="6" max="6" width="19.125" style="5" customWidth="1"/>
    <col min="7" max="8" width="11.00390625" style="5" customWidth="1"/>
    <col min="9" max="16384" width="11.00390625" style="3" customWidth="1"/>
  </cols>
  <sheetData>
    <row r="1" spans="1:6" s="20" customFormat="1" ht="12.75">
      <c r="A1" s="19" t="s">
        <v>0</v>
      </c>
      <c r="B1" s="19"/>
      <c r="C1" s="19"/>
      <c r="D1" s="19"/>
      <c r="E1" s="19"/>
      <c r="F1" s="19"/>
    </row>
    <row r="2" spans="1:8" s="20" customFormat="1" ht="12.75">
      <c r="A2" s="19" t="s">
        <v>1</v>
      </c>
      <c r="B2" s="19"/>
      <c r="C2" s="19"/>
      <c r="D2" s="19"/>
      <c r="E2" s="19"/>
      <c r="F2" s="21"/>
      <c r="G2" s="22"/>
      <c r="H2" s="22"/>
    </row>
    <row r="3" spans="1:8" s="20" customFormat="1" ht="12.75">
      <c r="A3" s="19" t="s">
        <v>21</v>
      </c>
      <c r="B3" s="19"/>
      <c r="C3" s="19"/>
      <c r="D3" s="19"/>
      <c r="E3" s="19"/>
      <c r="F3" s="21"/>
      <c r="G3" s="22"/>
      <c r="H3" s="22"/>
    </row>
    <row r="4" spans="1:6" ht="12.75">
      <c r="A4" s="2"/>
      <c r="B4" s="2"/>
      <c r="C4" s="2"/>
      <c r="D4" s="2"/>
      <c r="E4" s="2"/>
      <c r="F4" s="4"/>
    </row>
    <row r="6" spans="1:8" ht="12.75">
      <c r="A6" s="3" t="s">
        <v>2</v>
      </c>
      <c r="E6" s="6"/>
      <c r="G6" s="3"/>
      <c r="H6" s="3"/>
    </row>
    <row r="7" spans="1:7" s="5" customFormat="1" ht="12.75">
      <c r="A7" s="3"/>
      <c r="B7" s="3"/>
      <c r="C7" s="3"/>
      <c r="D7" s="31"/>
      <c r="E7" s="7" t="s">
        <v>3</v>
      </c>
      <c r="G7" s="3"/>
    </row>
    <row r="8" spans="4:5" ht="12.75">
      <c r="D8" s="8"/>
      <c r="E8" s="8" t="s">
        <v>20</v>
      </c>
    </row>
    <row r="9" spans="4:5" ht="12.75">
      <c r="D9" s="9"/>
      <c r="E9" s="9"/>
    </row>
    <row r="10" spans="1:8" s="23" customFormat="1" ht="12.75">
      <c r="A10" s="27">
        <v>37893</v>
      </c>
      <c r="D10" s="11"/>
      <c r="E10" s="25">
        <v>13505647</v>
      </c>
      <c r="G10" s="24"/>
      <c r="H10" s="24"/>
    </row>
    <row r="11" spans="1:5" ht="12.75">
      <c r="A11" s="27">
        <v>38259</v>
      </c>
      <c r="D11" s="9"/>
      <c r="E11" s="26">
        <v>40133925</v>
      </c>
    </row>
    <row r="12" spans="2:5" ht="12.75">
      <c r="B12" s="3" t="s">
        <v>4</v>
      </c>
      <c r="D12" s="9"/>
      <c r="E12" s="9">
        <f>E10+E11</f>
        <v>53639572</v>
      </c>
    </row>
    <row r="13" spans="1:5" ht="12.75">
      <c r="A13" s="6" t="s">
        <v>5</v>
      </c>
      <c r="D13" s="9"/>
      <c r="E13" s="6" t="s">
        <v>6</v>
      </c>
    </row>
    <row r="14" spans="1:5" ht="12.75">
      <c r="A14" s="3" t="s">
        <v>7</v>
      </c>
      <c r="D14" s="1"/>
      <c r="E14" s="9">
        <f>ROUND(E12/2,0)</f>
        <v>26819786</v>
      </c>
    </row>
    <row r="15" spans="1:5" ht="12.75">
      <c r="A15" s="27">
        <v>37894</v>
      </c>
      <c r="C15" s="9"/>
      <c r="E15" s="28">
        <v>13645483</v>
      </c>
    </row>
    <row r="16" spans="1:5" ht="12.75">
      <c r="A16" s="27">
        <v>37925</v>
      </c>
      <c r="B16" s="10"/>
      <c r="C16" s="9"/>
      <c r="E16" s="28">
        <v>13362298</v>
      </c>
    </row>
    <row r="17" spans="1:5" ht="12.75">
      <c r="A17" s="27">
        <v>37955</v>
      </c>
      <c r="C17" s="9"/>
      <c r="E17" s="28">
        <v>11597586</v>
      </c>
    </row>
    <row r="18" spans="1:5" ht="12.75">
      <c r="A18" s="27">
        <v>37986</v>
      </c>
      <c r="C18" s="9"/>
      <c r="E18" s="28">
        <v>7272449</v>
      </c>
    </row>
    <row r="19" spans="1:5" ht="12.75">
      <c r="A19" s="27">
        <v>38017</v>
      </c>
      <c r="C19" s="9"/>
      <c r="E19" s="25">
        <v>1988738</v>
      </c>
    </row>
    <row r="20" spans="1:5" ht="12.75">
      <c r="A20" s="27">
        <v>38046</v>
      </c>
      <c r="C20" s="9"/>
      <c r="E20" s="25">
        <v>4450</v>
      </c>
    </row>
    <row r="21" spans="1:5" ht="12.75">
      <c r="A21" s="27">
        <v>38077</v>
      </c>
      <c r="C21" s="9"/>
      <c r="D21" s="9"/>
      <c r="E21" s="28">
        <v>605606</v>
      </c>
    </row>
    <row r="22" spans="1:5" ht="12.75">
      <c r="A22" s="27">
        <v>38107</v>
      </c>
      <c r="B22" s="10"/>
      <c r="C22" s="9"/>
      <c r="E22" s="28">
        <v>10364088</v>
      </c>
    </row>
    <row r="23" spans="1:5" ht="12.75">
      <c r="A23" s="27">
        <v>38138</v>
      </c>
      <c r="C23" s="9"/>
      <c r="E23" s="28">
        <v>19710482</v>
      </c>
    </row>
    <row r="24" spans="1:5" ht="12.75">
      <c r="A24" s="27">
        <v>38168</v>
      </c>
      <c r="C24" s="9"/>
      <c r="E24" s="28">
        <v>39749627</v>
      </c>
    </row>
    <row r="25" spans="1:5" ht="12.75">
      <c r="A25" s="27">
        <v>38199</v>
      </c>
      <c r="C25" s="9"/>
      <c r="E25" s="25">
        <v>42062187</v>
      </c>
    </row>
    <row r="26" spans="1:5" ht="12.75">
      <c r="A26" s="10"/>
      <c r="D26" s="9"/>
      <c r="E26" s="12"/>
    </row>
    <row r="27" spans="1:5" ht="12.75">
      <c r="A27" s="10"/>
      <c r="B27" s="3" t="s">
        <v>8</v>
      </c>
      <c r="D27" s="13"/>
      <c r="E27" s="13">
        <f>SUM(E14:E26)</f>
        <v>187182780</v>
      </c>
    </row>
    <row r="28" spans="4:5" ht="12.75">
      <c r="D28" s="9"/>
      <c r="E28" s="14" t="s">
        <v>9</v>
      </c>
    </row>
    <row r="29" spans="4:5" ht="12.75">
      <c r="D29" s="9"/>
      <c r="E29" s="9"/>
    </row>
    <row r="30" spans="1:5" ht="12.75">
      <c r="A30" s="3" t="s">
        <v>10</v>
      </c>
      <c r="D30" s="13"/>
      <c r="E30" s="13">
        <f>ROUND(E27/12,0)</f>
        <v>15598565</v>
      </c>
    </row>
    <row r="31" spans="4:6" ht="12.75">
      <c r="D31" s="9"/>
      <c r="E31" s="9"/>
      <c r="F31" s="9"/>
    </row>
    <row r="32" spans="4:6" ht="12.75">
      <c r="D32" s="9"/>
      <c r="E32" s="9"/>
      <c r="F32" s="9"/>
    </row>
    <row r="33" spans="1:6" ht="12.75">
      <c r="A33" s="3" t="s">
        <v>11</v>
      </c>
      <c r="D33" s="15" t="s">
        <v>12</v>
      </c>
      <c r="E33" s="15" t="s">
        <v>13</v>
      </c>
      <c r="F33" s="15" t="s">
        <v>14</v>
      </c>
    </row>
    <row r="34" spans="4:6" ht="12.75">
      <c r="D34" s="9"/>
      <c r="E34" s="29"/>
      <c r="F34" s="29"/>
    </row>
    <row r="35" spans="1:6" ht="12.75">
      <c r="A35" s="3" t="s">
        <v>19</v>
      </c>
      <c r="D35" s="16">
        <f>E35+F35</f>
        <v>1</v>
      </c>
      <c r="E35" s="30">
        <v>0.7093</v>
      </c>
      <c r="F35" s="30">
        <v>0.2907</v>
      </c>
    </row>
    <row r="36" spans="1:6" ht="12.75">
      <c r="A36" s="3" t="s">
        <v>15</v>
      </c>
      <c r="D36" s="9"/>
      <c r="E36" s="9"/>
      <c r="F36" s="9"/>
    </row>
    <row r="37" spans="4:6" ht="12.75">
      <c r="D37" s="9"/>
      <c r="E37" s="9"/>
      <c r="F37" s="9"/>
    </row>
    <row r="38" spans="1:6" ht="12.75">
      <c r="A38" s="3" t="s">
        <v>16</v>
      </c>
      <c r="B38" s="17"/>
      <c r="C38" s="17"/>
      <c r="D38" s="18">
        <f>E30</f>
        <v>15598565</v>
      </c>
      <c r="E38" s="35">
        <f>D38*E35</f>
        <v>11064062</v>
      </c>
      <c r="F38" s="18">
        <f>D38*F35</f>
        <v>4534503</v>
      </c>
    </row>
    <row r="39" spans="4:6" ht="12.75">
      <c r="D39" s="9"/>
      <c r="E39" s="9"/>
      <c r="F39" s="32"/>
    </row>
    <row r="40" spans="1:6" ht="12.75">
      <c r="A40" s="34"/>
      <c r="B40" s="23"/>
      <c r="C40" s="23"/>
      <c r="D40" s="11"/>
      <c r="E40" s="11"/>
      <c r="F40" s="11"/>
    </row>
    <row r="42" spans="1:8" ht="12.75">
      <c r="A42" s="3" t="s">
        <v>17</v>
      </c>
      <c r="H42" s="33"/>
    </row>
    <row r="43" ht="12.75">
      <c r="A43" s="3" t="s">
        <v>18</v>
      </c>
    </row>
  </sheetData>
  <printOptions/>
  <pageMargins left="1.25" right="1" top="1.25" bottom="1" header="0.5" footer="0.5"/>
  <pageSetup fitToHeight="1" fitToWidth="1" horizontalDpi="300" verticalDpi="300" orientation="portrait" scale="90" r:id="rId1"/>
  <headerFooter alignWithMargins="0">
    <oddFooter>&amp;Lfile: &amp;F&amp;RKKS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Corp Employee</cp:lastModifiedBy>
  <cp:lastPrinted>2008-11-24T23:15:38Z</cp:lastPrinted>
  <dcterms:created xsi:type="dcterms:W3CDTF">1997-04-21T22:22:23Z</dcterms:created>
  <dcterms:modified xsi:type="dcterms:W3CDTF">2009-04-30T00:54:29Z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090134</vt:lpwstr>
  </property>
  <property fmtid="{D5CDD505-2E9C-101B-9397-08002B2CF9AE}" pid="6" name="IsConfidenti">
    <vt:lpwstr>0</vt:lpwstr>
  </property>
  <property fmtid="{D5CDD505-2E9C-101B-9397-08002B2CF9AE}" pid="7" name="Dat">
    <vt:lpwstr>2009-05-01T00:00:00Z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2009-01-23T00:00:00Z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