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COVID-19\WUTC U-200281 COVID-19 Docket\2022-WA-COVID-19 Reporting\07-2022 WA COVID-19 Report\"/>
    </mc:Choice>
  </mc:AlternateContent>
  <xr:revisionPtr revIDLastSave="0" documentId="13_ncr:1_{6FE814DD-02DA-4542-AC9E-F83D3E4A9534}" xr6:coauthVersionLast="46" xr6:coauthVersionMax="46" xr10:uidLastSave="{00000000-0000-0000-0000-000000000000}"/>
  <bookViews>
    <workbookView xWindow="33120" yWindow="3525" windowWidth="21600" windowHeight="11505" xr2:uid="{00000000-000D-0000-FFFF-FFFF00000000}"/>
  </bookViews>
  <sheets>
    <sheet name="Section K. #1 " sheetId="9" r:id="rId1"/>
    <sheet name="Section K. #2. a,b,c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9" l="1"/>
  <c r="F12" i="9"/>
  <c r="L11" i="9"/>
  <c r="K11" i="9"/>
  <c r="D14" i="10" l="1"/>
  <c r="C14" i="10"/>
  <c r="H7" i="10"/>
  <c r="G7" i="10"/>
  <c r="F7" i="10"/>
  <c r="E7" i="10"/>
  <c r="D7" i="10"/>
  <c r="C7" i="10"/>
  <c r="J6" i="10"/>
  <c r="I6" i="10"/>
  <c r="J5" i="10"/>
  <c r="I5" i="10"/>
  <c r="J4" i="10"/>
  <c r="I4" i="10"/>
  <c r="I7" i="10" l="1"/>
  <c r="J7" i="10"/>
</calcChain>
</file>

<file path=xl/sharedStrings.xml><?xml version="1.0" encoding="utf-8"?>
<sst xmlns="http://schemas.openxmlformats.org/spreadsheetml/2006/main" count="62" uniqueCount="39">
  <si>
    <t>Commercial</t>
  </si>
  <si>
    <t>Residential</t>
  </si>
  <si>
    <t>Temporary COVID Debt Relief Programs</t>
  </si>
  <si>
    <t>Automatic Grants</t>
  </si>
  <si>
    <t>Total</t>
  </si>
  <si>
    <t>Number of accounts</t>
  </si>
  <si>
    <t>Average Benefits</t>
  </si>
  <si>
    <t>Forgiveness Grants</t>
  </si>
  <si>
    <t>Electric</t>
  </si>
  <si>
    <t>Gas</t>
  </si>
  <si>
    <t>Dual</t>
  </si>
  <si>
    <t>N/A*</t>
  </si>
  <si>
    <t>*Account no longer active</t>
  </si>
  <si>
    <t>Debt Relief Total</t>
  </si>
  <si>
    <t>Low-Income*</t>
  </si>
  <si>
    <t>*Low-income residential customers are also included in the residential category</t>
  </si>
  <si>
    <t>Industrial</t>
  </si>
  <si>
    <t>Grand Total</t>
  </si>
  <si>
    <t>Days Past Due</t>
  </si>
  <si>
    <t># of Customers</t>
  </si>
  <si>
    <t>Past Due Amt.</t>
  </si>
  <si>
    <t>30+</t>
  </si>
  <si>
    <t>60+</t>
  </si>
  <si>
    <t>90+</t>
  </si>
  <si>
    <t>Avista - Jul 2022 COVID-19 Credit and Collections Monthly Reporting</t>
  </si>
  <si>
    <t>Total LIHEAP</t>
  </si>
  <si>
    <t>Total LIRAP</t>
  </si>
  <si>
    <t>Current Amount</t>
  </si>
  <si>
    <t>Number of Payments</t>
  </si>
  <si>
    <t>AMP*</t>
  </si>
  <si>
    <t>Housing</t>
  </si>
  <si>
    <t>LIHEAP</t>
  </si>
  <si>
    <t>LIRAP</t>
  </si>
  <si>
    <t>MISC EA</t>
  </si>
  <si>
    <t>Project Share</t>
  </si>
  <si>
    <t>Rate Discount**</t>
  </si>
  <si>
    <t>COVID-19 Debt Relief</t>
  </si>
  <si>
    <t>*For AMP only: number of payments=number of accounts receiving credits.  This is LIRAP funding.                                                                **For rate discount only: number of payments = number of customers actively enrolled.  This is also LIRAP funding.</t>
  </si>
  <si>
    <t xml:space="preserve">July 2022 Residential Debt Relief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</si>
</sst>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Tahoma"/>
      <family val="2"/>
    </font>
    <font>
      <sz val="11"/>
      <color rgb="FF454545"/>
      <name val="Calibri"/>
      <family val="2"/>
      <scheme val="minor"/>
    </font>
    <font>
      <b/>
      <sz val="11"/>
      <color rgb="FF454545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120">
    <xf numFmtId="0" fontId="0" fillId="0" borderId="0" xfId="0"/>
    <xf numFmtId="0" fontId="1" fillId="0" borderId="2" xfId="0" applyFont="1" applyBorder="1" applyAlignment="1">
      <alignment vertical="center" wrapText="1"/>
    </xf>
    <xf numFmtId="0" fontId="3" fillId="0" borderId="0" xfId="0" applyFont="1"/>
    <xf numFmtId="44" fontId="0" fillId="0" borderId="11" xfId="2" applyFont="1" applyBorder="1"/>
    <xf numFmtId="0" fontId="0" fillId="0" borderId="18" xfId="0" applyBorder="1"/>
    <xf numFmtId="0" fontId="1" fillId="0" borderId="1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9" xfId="0" applyFont="1" applyBorder="1"/>
    <xf numFmtId="3" fontId="4" fillId="0" borderId="10" xfId="0" applyNumberFormat="1" applyFont="1" applyBorder="1" applyAlignment="1">
      <alignment horizontal="right" vertical="top"/>
    </xf>
    <xf numFmtId="44" fontId="0" fillId="0" borderId="20" xfId="2" applyFont="1" applyBorder="1"/>
    <xf numFmtId="164" fontId="0" fillId="0" borderId="10" xfId="1" applyNumberFormat="1" applyFont="1" applyBorder="1" applyAlignment="1"/>
    <xf numFmtId="164" fontId="0" fillId="0" borderId="10" xfId="1" applyNumberFormat="1" applyFont="1" applyBorder="1"/>
    <xf numFmtId="44" fontId="0" fillId="0" borderId="3" xfId="2" applyFont="1" applyBorder="1"/>
    <xf numFmtId="164" fontId="4" fillId="0" borderId="10" xfId="1" applyNumberFormat="1" applyFont="1" applyBorder="1" applyAlignment="1">
      <alignment vertical="top"/>
    </xf>
    <xf numFmtId="3" fontId="0" fillId="0" borderId="21" xfId="0" applyNumberFormat="1" applyBorder="1"/>
    <xf numFmtId="44" fontId="4" fillId="0" borderId="11" xfId="2" applyFont="1" applyBorder="1" applyAlignment="1">
      <alignment horizontal="right" vertical="top"/>
    </xf>
    <xf numFmtId="44" fontId="4" fillId="0" borderId="20" xfId="2" applyFont="1" applyBorder="1" applyAlignment="1">
      <alignment horizontal="right" vertical="top"/>
    </xf>
    <xf numFmtId="164" fontId="4" fillId="0" borderId="10" xfId="1" applyNumberFormat="1" applyFont="1" applyBorder="1" applyAlignment="1">
      <alignment horizontal="right" vertical="top"/>
    </xf>
    <xf numFmtId="44" fontId="4" fillId="0" borderId="3" xfId="2" applyFont="1" applyBorder="1" applyAlignment="1">
      <alignment horizontal="right" vertical="top"/>
    </xf>
    <xf numFmtId="0" fontId="1" fillId="0" borderId="22" xfId="0" applyFont="1" applyBorder="1"/>
    <xf numFmtId="44" fontId="5" fillId="0" borderId="14" xfId="2" applyFont="1" applyBorder="1" applyAlignment="1">
      <alignment horizontal="right" vertical="top"/>
    </xf>
    <xf numFmtId="164" fontId="5" fillId="0" borderId="12" xfId="1" applyNumberFormat="1" applyFont="1" applyBorder="1" applyAlignment="1">
      <alignment horizontal="right" vertical="top"/>
    </xf>
    <xf numFmtId="44" fontId="5" fillId="0" borderId="23" xfId="2" applyFont="1" applyBorder="1" applyAlignment="1">
      <alignment horizontal="right" vertical="top"/>
    </xf>
    <xf numFmtId="44" fontId="1" fillId="0" borderId="14" xfId="2" applyFont="1" applyBorder="1"/>
    <xf numFmtId="0" fontId="0" fillId="0" borderId="7" xfId="0" applyBorder="1"/>
    <xf numFmtId="0" fontId="1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" fillId="0" borderId="10" xfId="0" applyFont="1" applyBorder="1"/>
    <xf numFmtId="164" fontId="4" fillId="0" borderId="2" xfId="1" applyNumberFormat="1" applyFont="1" applyBorder="1" applyAlignment="1">
      <alignment horizontal="right" vertical="top"/>
    </xf>
    <xf numFmtId="164" fontId="0" fillId="0" borderId="0" xfId="0" applyNumberFormat="1"/>
    <xf numFmtId="0" fontId="1" fillId="0" borderId="12" xfId="0" applyFont="1" applyBorder="1"/>
    <xf numFmtId="164" fontId="5" fillId="0" borderId="13" xfId="1" applyNumberFormat="1" applyFont="1" applyBorder="1" applyAlignment="1">
      <alignment horizontal="right" vertical="top"/>
    </xf>
    <xf numFmtId="164" fontId="0" fillId="0" borderId="12" xfId="1" applyNumberFormat="1" applyFont="1" applyBorder="1"/>
    <xf numFmtId="3" fontId="1" fillId="0" borderId="12" xfId="0" applyNumberFormat="1" applyFont="1" applyBorder="1"/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65" fontId="0" fillId="0" borderId="2" xfId="2" applyNumberFormat="1" applyFont="1" applyBorder="1"/>
    <xf numFmtId="164" fontId="0" fillId="0" borderId="11" xfId="1" applyNumberFormat="1" applyFont="1" applyBorder="1"/>
    <xf numFmtId="0" fontId="1" fillId="0" borderId="7" xfId="0" applyFont="1" applyBorder="1" applyAlignment="1">
      <alignment horizontal="center" vertical="center"/>
    </xf>
    <xf numFmtId="0" fontId="1" fillId="0" borderId="36" xfId="0" applyFont="1" applyBorder="1"/>
    <xf numFmtId="0" fontId="2" fillId="3" borderId="7" xfId="0" applyFont="1" applyFill="1" applyBorder="1" applyAlignment="1">
      <alignment horizontal="right" wrapText="1"/>
    </xf>
    <xf numFmtId="0" fontId="2" fillId="3" borderId="8" xfId="0" applyFont="1" applyFill="1" applyBorder="1" applyAlignment="1">
      <alignment horizontal="right" wrapText="1"/>
    </xf>
    <xf numFmtId="0" fontId="2" fillId="3" borderId="9" xfId="0" applyFont="1" applyFill="1" applyBorder="1" applyAlignment="1">
      <alignment horizontal="center" wrapText="1"/>
    </xf>
    <xf numFmtId="0" fontId="2" fillId="0" borderId="37" xfId="0" applyFont="1" applyBorder="1" applyAlignment="1">
      <alignment vertical="center"/>
    </xf>
    <xf numFmtId="0" fontId="2" fillId="0" borderId="37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/>
    <xf numFmtId="0" fontId="2" fillId="3" borderId="12" xfId="0" applyFont="1" applyFill="1" applyBorder="1" applyAlignment="1">
      <alignment horizontal="right" wrapText="1"/>
    </xf>
    <xf numFmtId="44" fontId="2" fillId="3" borderId="13" xfId="2" applyFont="1" applyFill="1" applyBorder="1" applyAlignment="1">
      <alignment horizontal="right" wrapText="1"/>
    </xf>
    <xf numFmtId="44" fontId="2" fillId="3" borderId="14" xfId="0" applyNumberFormat="1" applyFont="1" applyFill="1" applyBorder="1" applyAlignment="1">
      <alignment horizontal="center" wrapText="1"/>
    </xf>
    <xf numFmtId="44" fontId="2" fillId="0" borderId="38" xfId="2" applyFont="1" applyBorder="1" applyAlignment="1">
      <alignment vertical="center"/>
    </xf>
    <xf numFmtId="44" fontId="2" fillId="0" borderId="38" xfId="2" applyFont="1" applyBorder="1" applyAlignment="1">
      <alignment vertical="center" wrapText="1"/>
    </xf>
    <xf numFmtId="165" fontId="0" fillId="0" borderId="0" xfId="2" applyNumberFormat="1" applyFont="1" applyBorder="1"/>
    <xf numFmtId="0" fontId="2" fillId="3" borderId="12" xfId="0" applyFont="1" applyFill="1" applyBorder="1" applyAlignment="1">
      <alignment horizontal="right" vertical="center" wrapText="1"/>
    </xf>
    <xf numFmtId="44" fontId="2" fillId="3" borderId="13" xfId="2" applyFont="1" applyFill="1" applyBorder="1" applyAlignment="1">
      <alignment horizontal="right" vertical="center" wrapText="1"/>
    </xf>
    <xf numFmtId="44" fontId="2" fillId="3" borderId="14" xfId="0" applyNumberFormat="1" applyFont="1" applyFill="1" applyBorder="1" applyAlignment="1">
      <alignment vertical="center"/>
    </xf>
    <xf numFmtId="165" fontId="0" fillId="0" borderId="41" xfId="2" applyNumberFormat="1" applyFont="1" applyBorder="1"/>
    <xf numFmtId="164" fontId="0" fillId="0" borderId="42" xfId="1" applyNumberFormat="1" applyFont="1" applyBorder="1"/>
    <xf numFmtId="0" fontId="1" fillId="0" borderId="32" xfId="0" applyFont="1" applyBorder="1" applyAlignment="1">
      <alignment horizontal="center" vertical="center"/>
    </xf>
    <xf numFmtId="0" fontId="1" fillId="0" borderId="43" xfId="0" applyFont="1" applyBorder="1"/>
    <xf numFmtId="0" fontId="2" fillId="3" borderId="32" xfId="0" applyFont="1" applyFill="1" applyBorder="1" applyAlignment="1">
      <alignment horizontal="right" vertical="center" wrapText="1"/>
    </xf>
    <xf numFmtId="44" fontId="2" fillId="3" borderId="33" xfId="2" applyFont="1" applyFill="1" applyBorder="1" applyAlignment="1">
      <alignment horizontal="right" vertical="center" wrapText="1"/>
    </xf>
    <xf numFmtId="44" fontId="2" fillId="3" borderId="34" xfId="0" applyNumberFormat="1" applyFont="1" applyFill="1" applyBorder="1" applyAlignment="1">
      <alignment vertical="center"/>
    </xf>
    <xf numFmtId="44" fontId="2" fillId="0" borderId="44" xfId="2" applyFont="1" applyBorder="1" applyAlignment="1">
      <alignment vertical="center"/>
    </xf>
    <xf numFmtId="44" fontId="2" fillId="0" borderId="44" xfId="2" applyFont="1" applyBorder="1" applyAlignment="1">
      <alignment vertical="center" wrapText="1"/>
    </xf>
    <xf numFmtId="165" fontId="0" fillId="0" borderId="46" xfId="2" applyNumberFormat="1" applyFont="1" applyBorder="1"/>
    <xf numFmtId="164" fontId="0" fillId="0" borderId="47" xfId="1" applyNumberFormat="1" applyFont="1" applyBorder="1"/>
    <xf numFmtId="0" fontId="7" fillId="3" borderId="7" xfId="0" applyFont="1" applyFill="1" applyBorder="1"/>
    <xf numFmtId="0" fontId="7" fillId="3" borderId="8" xfId="0" applyFont="1" applyFill="1" applyBorder="1" applyAlignment="1">
      <alignment horizontal="right"/>
    </xf>
    <xf numFmtId="0" fontId="7" fillId="3" borderId="9" xfId="0" applyFont="1" applyFill="1" applyBorder="1"/>
    <xf numFmtId="0" fontId="7" fillId="0" borderId="37" xfId="0" applyFont="1" applyBorder="1"/>
    <xf numFmtId="44" fontId="7" fillId="3" borderId="32" xfId="2" applyFont="1" applyFill="1" applyBorder="1"/>
    <xf numFmtId="44" fontId="7" fillId="3" borderId="33" xfId="2" applyFont="1" applyFill="1" applyBorder="1" applyAlignment="1">
      <alignment horizontal="right"/>
    </xf>
    <xf numFmtId="44" fontId="7" fillId="3" borderId="34" xfId="2" applyFont="1" applyFill="1" applyBorder="1"/>
    <xf numFmtId="44" fontId="7" fillId="0" borderId="44" xfId="2" applyFont="1" applyBorder="1"/>
    <xf numFmtId="0" fontId="1" fillId="0" borderId="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17" fontId="6" fillId="2" borderId="18" xfId="3" applyNumberFormat="1" applyFont="1" applyFill="1" applyBorder="1" applyAlignment="1">
      <alignment horizontal="center" vertical="center" wrapText="1"/>
    </xf>
    <xf numFmtId="17" fontId="6" fillId="2" borderId="29" xfId="3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17" fontId="6" fillId="2" borderId="25" xfId="3" applyNumberFormat="1" applyFont="1" applyFill="1" applyBorder="1" applyAlignment="1">
      <alignment horizontal="center" vertical="center"/>
    </xf>
    <xf numFmtId="0" fontId="6" fillId="2" borderId="26" xfId="3" applyFont="1" applyFill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2 2" xfId="3" xr:uid="{30A11186-17C8-4296-A019-E501674AD6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workbookViewId="0">
      <selection activeCell="D22" sqref="D22"/>
    </sheetView>
  </sheetViews>
  <sheetFormatPr defaultRowHeight="14.25" x14ac:dyDescent="0.45"/>
  <cols>
    <col min="1" max="1" width="23.1328125" bestFit="1" customWidth="1"/>
    <col min="2" max="2" width="19" bestFit="1" customWidth="1"/>
    <col min="3" max="3" width="10.1328125" bestFit="1" customWidth="1"/>
    <col min="4" max="4" width="18.1328125" bestFit="1" customWidth="1"/>
    <col min="5" max="5" width="10.59765625" bestFit="1" customWidth="1"/>
    <col min="6" max="6" width="12" bestFit="1" customWidth="1"/>
    <col min="7" max="7" width="10.86328125" bestFit="1" customWidth="1"/>
    <col min="9" max="9" width="14.53125" customWidth="1"/>
    <col min="10" max="10" width="7.19921875" customWidth="1"/>
    <col min="11" max="11" width="10.86328125" bestFit="1" customWidth="1"/>
    <col min="12" max="12" width="10.46484375" bestFit="1" customWidth="1"/>
  </cols>
  <sheetData>
    <row r="1" spans="1:12" ht="14.65" thickBot="1" x14ac:dyDescent="0.5">
      <c r="A1" s="98" t="s">
        <v>38</v>
      </c>
      <c r="B1" s="99"/>
      <c r="C1" s="100"/>
      <c r="D1" s="100"/>
      <c r="E1" s="100"/>
      <c r="F1" s="99"/>
      <c r="G1" s="101"/>
    </row>
    <row r="2" spans="1:12" ht="28.35" customHeight="1" x14ac:dyDescent="0.45">
      <c r="A2" s="107">
        <v>44764</v>
      </c>
      <c r="B2" s="108"/>
      <c r="C2" s="104" t="s">
        <v>2</v>
      </c>
      <c r="D2" s="105"/>
      <c r="E2" s="106"/>
      <c r="F2" s="102" t="s">
        <v>25</v>
      </c>
      <c r="G2" s="96" t="s">
        <v>26</v>
      </c>
      <c r="I2" s="94">
        <v>44764</v>
      </c>
      <c r="J2" s="95"/>
      <c r="K2" s="36" t="s">
        <v>27</v>
      </c>
      <c r="L2" s="37" t="s">
        <v>28</v>
      </c>
    </row>
    <row r="3" spans="1:12" ht="28.9" thickBot="1" x14ac:dyDescent="0.5">
      <c r="A3" s="109"/>
      <c r="B3" s="110"/>
      <c r="C3" s="38" t="s">
        <v>3</v>
      </c>
      <c r="D3" s="39" t="s">
        <v>7</v>
      </c>
      <c r="E3" s="40" t="s">
        <v>13</v>
      </c>
      <c r="F3" s="103"/>
      <c r="G3" s="97"/>
      <c r="I3" s="88" t="s">
        <v>29</v>
      </c>
      <c r="J3" s="89"/>
      <c r="K3" s="41">
        <v>1704.33</v>
      </c>
      <c r="L3" s="42">
        <v>15</v>
      </c>
    </row>
    <row r="4" spans="1:12" x14ac:dyDescent="0.45">
      <c r="A4" s="43" t="s">
        <v>8</v>
      </c>
      <c r="B4" s="44" t="s">
        <v>5</v>
      </c>
      <c r="C4" s="45"/>
      <c r="D4" s="46"/>
      <c r="E4" s="47"/>
      <c r="F4" s="48">
        <v>529</v>
      </c>
      <c r="G4" s="49">
        <v>811</v>
      </c>
      <c r="I4" s="88" t="s">
        <v>30</v>
      </c>
      <c r="J4" s="89"/>
      <c r="K4" s="41">
        <v>15783.47</v>
      </c>
      <c r="L4" s="42">
        <v>259</v>
      </c>
    </row>
    <row r="5" spans="1:12" ht="14.65" thickBot="1" x14ac:dyDescent="0.5">
      <c r="A5" s="50"/>
      <c r="B5" s="51" t="s">
        <v>6</v>
      </c>
      <c r="C5" s="52"/>
      <c r="D5" s="53"/>
      <c r="E5" s="54"/>
      <c r="F5" s="55">
        <v>682.34</v>
      </c>
      <c r="G5" s="56">
        <v>414.98</v>
      </c>
      <c r="I5" s="88" t="s">
        <v>31</v>
      </c>
      <c r="J5" s="89"/>
      <c r="K5" s="41">
        <v>582144.93999999994</v>
      </c>
      <c r="L5" s="42">
        <v>914</v>
      </c>
    </row>
    <row r="6" spans="1:12" x14ac:dyDescent="0.45">
      <c r="A6" s="43" t="s">
        <v>9</v>
      </c>
      <c r="B6" s="44" t="s">
        <v>5</v>
      </c>
      <c r="C6" s="45"/>
      <c r="D6" s="46"/>
      <c r="E6" s="47"/>
      <c r="F6" s="48">
        <v>7</v>
      </c>
      <c r="G6" s="49">
        <v>18</v>
      </c>
      <c r="I6" s="88" t="s">
        <v>32</v>
      </c>
      <c r="J6" s="89"/>
      <c r="K6" s="57">
        <v>588872</v>
      </c>
      <c r="L6" s="42">
        <v>1623</v>
      </c>
    </row>
    <row r="7" spans="1:12" ht="14.65" thickBot="1" x14ac:dyDescent="0.5">
      <c r="A7" s="50"/>
      <c r="B7" s="51" t="s">
        <v>6</v>
      </c>
      <c r="C7" s="52"/>
      <c r="D7" s="53"/>
      <c r="E7" s="54"/>
      <c r="F7" s="55">
        <v>545.86</v>
      </c>
      <c r="G7" s="56">
        <v>401.58</v>
      </c>
      <c r="I7" s="88" t="s">
        <v>33</v>
      </c>
      <c r="J7" s="89"/>
      <c r="K7" s="41">
        <v>261100.39</v>
      </c>
      <c r="L7" s="42">
        <v>449</v>
      </c>
    </row>
    <row r="8" spans="1:12" x14ac:dyDescent="0.45">
      <c r="A8" s="43" t="s">
        <v>10</v>
      </c>
      <c r="B8" s="44" t="s">
        <v>5</v>
      </c>
      <c r="C8" s="45"/>
      <c r="D8" s="46"/>
      <c r="E8" s="47"/>
      <c r="F8" s="48">
        <v>285</v>
      </c>
      <c r="G8" s="49">
        <v>554</v>
      </c>
      <c r="I8" s="88" t="s">
        <v>34</v>
      </c>
      <c r="J8" s="89"/>
      <c r="K8" s="41">
        <v>1568.34</v>
      </c>
      <c r="L8" s="42">
        <v>7</v>
      </c>
    </row>
    <row r="9" spans="1:12" ht="14.65" thickBot="1" x14ac:dyDescent="0.5">
      <c r="A9" s="50"/>
      <c r="B9" s="51" t="s">
        <v>6</v>
      </c>
      <c r="C9" s="58"/>
      <c r="D9" s="59"/>
      <c r="E9" s="60"/>
      <c r="F9" s="55">
        <v>732.98</v>
      </c>
      <c r="G9" s="56">
        <v>424.8</v>
      </c>
      <c r="I9" s="88" t="s">
        <v>35</v>
      </c>
      <c r="J9" s="89"/>
      <c r="K9" s="41">
        <v>20817</v>
      </c>
      <c r="L9" s="42">
        <v>1266</v>
      </c>
    </row>
    <row r="10" spans="1:12" ht="14.65" thickBot="1" x14ac:dyDescent="0.5">
      <c r="A10" s="43" t="s">
        <v>11</v>
      </c>
      <c r="B10" s="44" t="s">
        <v>5</v>
      </c>
      <c r="C10" s="45"/>
      <c r="D10" s="46"/>
      <c r="E10" s="47"/>
      <c r="F10" s="48">
        <v>28</v>
      </c>
      <c r="G10" s="49">
        <v>46</v>
      </c>
      <c r="I10" s="90" t="s">
        <v>36</v>
      </c>
      <c r="J10" s="91"/>
      <c r="K10" s="61">
        <v>0</v>
      </c>
      <c r="L10" s="62">
        <v>0</v>
      </c>
    </row>
    <row r="11" spans="1:12" ht="15" thickTop="1" thickBot="1" x14ac:dyDescent="0.5">
      <c r="A11" s="63"/>
      <c r="B11" s="64" t="s">
        <v>6</v>
      </c>
      <c r="C11" s="65"/>
      <c r="D11" s="66"/>
      <c r="E11" s="67"/>
      <c r="F11" s="68">
        <v>778.35</v>
      </c>
      <c r="G11" s="69">
        <v>413.14</v>
      </c>
      <c r="I11" s="92" t="s">
        <v>4</v>
      </c>
      <c r="J11" s="93"/>
      <c r="K11" s="70">
        <f>SUM(K3:K10)</f>
        <v>1471990.47</v>
      </c>
      <c r="L11" s="71">
        <f>SUM(L3:L10)</f>
        <v>4533</v>
      </c>
    </row>
    <row r="12" spans="1:12" ht="33.75" customHeight="1" x14ac:dyDescent="0.45">
      <c r="A12" s="80" t="s">
        <v>4</v>
      </c>
      <c r="B12" s="44" t="s">
        <v>5</v>
      </c>
      <c r="C12" s="72"/>
      <c r="D12" s="73"/>
      <c r="E12" s="74"/>
      <c r="F12" s="75">
        <f>SUM(F4,F6,F8,F10)</f>
        <v>849</v>
      </c>
      <c r="G12" s="75">
        <f>SUM(G4,G6,G8,G10)</f>
        <v>1429</v>
      </c>
      <c r="I12" s="82" t="s">
        <v>37</v>
      </c>
      <c r="J12" s="83"/>
      <c r="K12" s="83"/>
      <c r="L12" s="84"/>
    </row>
    <row r="13" spans="1:12" ht="32.25" customHeight="1" x14ac:dyDescent="0.45">
      <c r="A13" s="81"/>
      <c r="B13" s="64" t="s">
        <v>6</v>
      </c>
      <c r="C13" s="76"/>
      <c r="D13" s="77"/>
      <c r="E13" s="78"/>
      <c r="F13" s="79">
        <v>701.38</v>
      </c>
      <c r="G13" s="79">
        <v>418.55</v>
      </c>
      <c r="I13" s="85"/>
      <c r="J13" s="86"/>
      <c r="K13" s="86"/>
      <c r="L13" s="87"/>
    </row>
    <row r="15" spans="1:12" x14ac:dyDescent="0.45">
      <c r="A15" s="2" t="s">
        <v>12</v>
      </c>
    </row>
  </sheetData>
  <mergeCells count="17">
    <mergeCell ref="G2:G3"/>
    <mergeCell ref="A1:G1"/>
    <mergeCell ref="F2:F3"/>
    <mergeCell ref="C2:E2"/>
    <mergeCell ref="A2:B3"/>
    <mergeCell ref="I2:J2"/>
    <mergeCell ref="I3:J3"/>
    <mergeCell ref="I4:J4"/>
    <mergeCell ref="I5:J5"/>
    <mergeCell ref="I6:J6"/>
    <mergeCell ref="A12:A13"/>
    <mergeCell ref="I12:L13"/>
    <mergeCell ref="I7:J7"/>
    <mergeCell ref="I8:J8"/>
    <mergeCell ref="I9:J9"/>
    <mergeCell ref="I10:J10"/>
    <mergeCell ref="I11:J1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5"/>
  <sheetViews>
    <sheetView workbookViewId="0">
      <selection activeCell="A16" sqref="A16:XFD31"/>
    </sheetView>
  </sheetViews>
  <sheetFormatPr defaultRowHeight="14.25" x14ac:dyDescent="0.45"/>
  <cols>
    <col min="1" max="1" width="6.86328125" customWidth="1"/>
    <col min="2" max="2" width="16.265625" customWidth="1"/>
    <col min="3" max="3" width="14.265625" bestFit="1" customWidth="1"/>
    <col min="4" max="7" width="16.86328125" bestFit="1" customWidth="1"/>
    <col min="8" max="8" width="13.59765625" bestFit="1" customWidth="1"/>
    <col min="10" max="10" width="15.265625" bestFit="1" customWidth="1"/>
  </cols>
  <sheetData>
    <row r="1" spans="2:10" ht="14.65" thickBot="1" x14ac:dyDescent="0.5">
      <c r="B1" s="113" t="s">
        <v>24</v>
      </c>
      <c r="C1" s="114"/>
      <c r="D1" s="114"/>
      <c r="E1" s="114"/>
      <c r="F1" s="114"/>
      <c r="G1" s="114"/>
      <c r="H1" s="114"/>
      <c r="I1" s="114"/>
      <c r="J1" s="115"/>
    </row>
    <row r="2" spans="2:10" ht="15" customHeight="1" x14ac:dyDescent="0.45">
      <c r="B2" s="4"/>
      <c r="C2" s="116" t="s">
        <v>1</v>
      </c>
      <c r="D2" s="117"/>
      <c r="E2" s="116" t="s">
        <v>0</v>
      </c>
      <c r="F2" s="117"/>
      <c r="G2" s="116" t="s">
        <v>16</v>
      </c>
      <c r="H2" s="117"/>
      <c r="I2" s="118" t="s">
        <v>17</v>
      </c>
      <c r="J2" s="119"/>
    </row>
    <row r="3" spans="2:10" x14ac:dyDescent="0.45">
      <c r="B3" s="5" t="s">
        <v>18</v>
      </c>
      <c r="C3" s="6" t="s">
        <v>19</v>
      </c>
      <c r="D3" s="7" t="s">
        <v>20</v>
      </c>
      <c r="E3" s="6" t="s">
        <v>19</v>
      </c>
      <c r="F3" s="7" t="s">
        <v>20</v>
      </c>
      <c r="G3" s="6" t="s">
        <v>19</v>
      </c>
      <c r="H3" s="8" t="s">
        <v>20</v>
      </c>
      <c r="I3" s="6" t="s">
        <v>19</v>
      </c>
      <c r="J3" s="7" t="s">
        <v>20</v>
      </c>
    </row>
    <row r="4" spans="2:10" x14ac:dyDescent="0.45">
      <c r="B4" s="9" t="s">
        <v>21</v>
      </c>
      <c r="C4" s="10">
        <v>15094</v>
      </c>
      <c r="D4" s="11">
        <v>1523760.78</v>
      </c>
      <c r="E4" s="12">
        <v>1559</v>
      </c>
      <c r="F4" s="11">
        <v>1596202.76</v>
      </c>
      <c r="G4" s="13">
        <v>34</v>
      </c>
      <c r="H4" s="14">
        <v>78244.22</v>
      </c>
      <c r="I4" s="13">
        <f>C4+E4+G4</f>
        <v>16687</v>
      </c>
      <c r="J4" s="3">
        <f>D4+F4+H4</f>
        <v>3198207.7600000002</v>
      </c>
    </row>
    <row r="5" spans="2:10" x14ac:dyDescent="0.45">
      <c r="B5" s="9" t="s">
        <v>22</v>
      </c>
      <c r="C5" s="10">
        <v>7182</v>
      </c>
      <c r="D5" s="11">
        <v>1530844.35</v>
      </c>
      <c r="E5" s="15">
        <v>390</v>
      </c>
      <c r="F5" s="11">
        <v>404040.05</v>
      </c>
      <c r="G5" s="13">
        <v>6</v>
      </c>
      <c r="H5" s="14">
        <v>6754.05</v>
      </c>
      <c r="I5" s="13">
        <f t="shared" ref="I5:J7" si="0">C5+E5+G5</f>
        <v>7578</v>
      </c>
      <c r="J5" s="3">
        <f t="shared" si="0"/>
        <v>1941638.4500000002</v>
      </c>
    </row>
    <row r="6" spans="2:10" x14ac:dyDescent="0.45">
      <c r="B6" s="9" t="s">
        <v>23</v>
      </c>
      <c r="C6" s="16">
        <v>10828</v>
      </c>
      <c r="D6" s="17">
        <v>6202195.7400000002</v>
      </c>
      <c r="E6" s="15">
        <v>564</v>
      </c>
      <c r="F6" s="18">
        <v>1764181.98</v>
      </c>
      <c r="G6" s="19">
        <v>6</v>
      </c>
      <c r="H6" s="20">
        <v>25244.02</v>
      </c>
      <c r="I6" s="13">
        <f t="shared" si="0"/>
        <v>11398</v>
      </c>
      <c r="J6" s="3">
        <f t="shared" si="0"/>
        <v>7991621.7400000002</v>
      </c>
    </row>
    <row r="7" spans="2:10" ht="14.65" thickBot="1" x14ac:dyDescent="0.5">
      <c r="B7" s="21" t="s">
        <v>4</v>
      </c>
      <c r="C7" s="35">
        <f t="shared" ref="C7:J7" si="1">SUM(C4:C6)</f>
        <v>33104</v>
      </c>
      <c r="D7" s="22">
        <f t="shared" si="1"/>
        <v>9256800.870000001</v>
      </c>
      <c r="E7" s="23">
        <f t="shared" si="1"/>
        <v>2513</v>
      </c>
      <c r="F7" s="22">
        <f t="shared" si="1"/>
        <v>3764424.79</v>
      </c>
      <c r="G7" s="23">
        <f t="shared" si="1"/>
        <v>46</v>
      </c>
      <c r="H7" s="24">
        <f t="shared" si="1"/>
        <v>110242.29000000001</v>
      </c>
      <c r="I7" s="34">
        <f t="shared" si="0"/>
        <v>35663</v>
      </c>
      <c r="J7" s="25">
        <f t="shared" si="1"/>
        <v>13131467.950000001</v>
      </c>
    </row>
    <row r="8" spans="2:10" ht="14.65" thickBot="1" x14ac:dyDescent="0.5"/>
    <row r="9" spans="2:10" x14ac:dyDescent="0.45">
      <c r="B9" s="26"/>
      <c r="C9" s="111" t="s">
        <v>14</v>
      </c>
      <c r="D9" s="112"/>
    </row>
    <row r="10" spans="2:10" x14ac:dyDescent="0.45">
      <c r="B10" s="27" t="s">
        <v>18</v>
      </c>
      <c r="C10" s="1" t="s">
        <v>19</v>
      </c>
      <c r="D10" s="28" t="s">
        <v>20</v>
      </c>
    </row>
    <row r="11" spans="2:10" x14ac:dyDescent="0.45">
      <c r="B11" s="29" t="s">
        <v>21</v>
      </c>
      <c r="C11" s="30">
        <v>2124</v>
      </c>
      <c r="D11" s="3">
        <v>214323.66</v>
      </c>
    </row>
    <row r="12" spans="2:10" x14ac:dyDescent="0.45">
      <c r="B12" s="29" t="s">
        <v>22</v>
      </c>
      <c r="C12" s="30">
        <v>1716</v>
      </c>
      <c r="D12" s="3">
        <v>359960.69</v>
      </c>
      <c r="G12" s="31"/>
    </row>
    <row r="13" spans="2:10" x14ac:dyDescent="0.45">
      <c r="B13" s="29" t="s">
        <v>23</v>
      </c>
      <c r="C13" s="30">
        <v>3480</v>
      </c>
      <c r="D13" s="17">
        <v>2051913.39</v>
      </c>
    </row>
    <row r="14" spans="2:10" ht="14.65" thickBot="1" x14ac:dyDescent="0.5">
      <c r="B14" s="32" t="s">
        <v>4</v>
      </c>
      <c r="C14" s="33">
        <f>C11+C12+C13</f>
        <v>7320</v>
      </c>
      <c r="D14" s="22">
        <f>SUM(D11:D13)</f>
        <v>2626197.7399999998</v>
      </c>
    </row>
    <row r="15" spans="2:10" x14ac:dyDescent="0.45">
      <c r="B15" t="s">
        <v>15</v>
      </c>
    </row>
  </sheetData>
  <mergeCells count="6">
    <mergeCell ref="C9:D9"/>
    <mergeCell ref="B1:J1"/>
    <mergeCell ref="C2:D2"/>
    <mergeCell ref="E2:F2"/>
    <mergeCell ref="G2:H2"/>
    <mergeCell ref="I2:J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2022-08-23T07:00:00+00:00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28341C-6C43-44E3-BD73-40F1A4E4D51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0E7D1B-8E43-4C7B-862D-E87DE31D3295}"/>
</file>

<file path=customXml/itemProps3.xml><?xml version="1.0" encoding="utf-8"?>
<ds:datastoreItem xmlns:ds="http://schemas.openxmlformats.org/officeDocument/2006/customXml" ds:itemID="{651E281B-8913-4377-A360-24BF70AAC4BF}"/>
</file>

<file path=customXml/itemProps4.xml><?xml version="1.0" encoding="utf-8"?>
<ds:datastoreItem xmlns:ds="http://schemas.openxmlformats.org/officeDocument/2006/customXml" ds:itemID="{5A61B5D2-0757-4BAD-B823-FF9FD63979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Section K. #1 </vt:lpstr>
      <vt:lpstr>Section K. #2. a,b,c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Ghering, Amanda</dc:creator>
  <cp:lastModifiedBy>Ghering, Amanda</cp:lastModifiedBy>
  <dcterms:created xsi:type="dcterms:W3CDTF">2021-05-07T15:36:02Z</dcterms:created>
  <dcterms:modified xsi:type="dcterms:W3CDTF">2022-08-19T15:02:59Z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