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donah\Documents\LNG-Tacoma\DATA REQUESTS\"/>
    </mc:Choice>
  </mc:AlternateContent>
  <bookViews>
    <workbookView xWindow="0" yWindow="0" windowWidth="25206" windowHeight="11245" tabRatio="877"/>
  </bookViews>
  <sheets>
    <sheet name="Peak Load Forecast (Gross)" sheetId="14" r:id="rId1"/>
    <sheet name="Peak Load Forecast (Proj. DSR)" sheetId="15" r:id="rId2"/>
    <sheet name="Peak Load Forecast (Net)" sheetId="16" r:id="rId3"/>
    <sheet name="PSE Resources" sheetId="17" r:id="rId4"/>
    <sheet name="Load-Resource Balance" sheetId="18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Regression_Out" hidden="1">[1]FIA!#REF!</definedName>
    <definedName name="a" hidden="1">{"Plat Summary",#N/A,FALSE,"PLAT DESIGN"}</definedName>
    <definedName name="After_Tax_WACC">[2]Assumptions!$B$50</definedName>
    <definedName name="b" hidden="1">{"Plat Summary",#N/A,FALSE,"PLAT DESIGN"}</definedName>
    <definedName name="B_Marine_Loading">[3]Assumptions!$B$19</definedName>
    <definedName name="BandO_Tax">[2]Assumptions!$B$65</definedName>
    <definedName name="Book_Depreciation_Rate">[3]Assumptions!$B$103</definedName>
    <definedName name="DGE_to_LNG">[2]Assumptions!$B$20</definedName>
    <definedName name="Equity_Invst_MARKETER">[2]Assumptions!$C$28</definedName>
    <definedName name="Equity_Invst_TOTE">[2]Assumptions!$B$28</definedName>
    <definedName name="FIT_rate">'[4]Gen Inputs'!$B$34</definedName>
    <definedName name="Gal_Year_Plant">[2]Assumptions!$E$37</definedName>
    <definedName name="Gossup_Other_Tax_Rate">'[3]Distribution Cost-&gt; Rev Req'!$D$29</definedName>
    <definedName name="High_Tax">[2]Assumptions!$C$111</definedName>
    <definedName name="Inflation">[2]Assumptions!$B$47</definedName>
    <definedName name="inflation_labor">[2]Assumptions!$B$48</definedName>
    <definedName name="M_Term">[2]Assumptions!$B$24</definedName>
    <definedName name="MMBTU_per_BOE">[2]Assumptions!$B$16</definedName>
    <definedName name="MMBTU_to_LNGgal_HHV">[2]Assumptions!$B$17</definedName>
    <definedName name="MMBTU_to_LNGgal_LHV">[2]Assumptions!$B$18</definedName>
    <definedName name="Model_years">'[4]Gen Inputs'!$B$21</definedName>
    <definedName name="O_M_Input">'[5]Operations(Input)'!$B$6:$AO$9,'[5]Operations(Input)'!$B$14:$AO$14,'[5]Operations(Input)'!$B$16:$B$18,'[5]Operations(Input)'!$B$18:$AO$18,'[5]Operations(Input)'!$B$16:$AO$16</definedName>
    <definedName name="Peaking_Allocation">'[2]Capital Inputs'!$E$29</definedName>
    <definedName name="Plant_Input">'[5]Plant(Input)'!$B$7:$AP$9,'[5]Plant(Input)'!$B$11,'[5]Plant(Input)'!$B$15:$AP$15,'[5]Plant(Input)'!$B$18,'[5]Plant(Input)'!$B$20:$AP$20</definedName>
    <definedName name="_xlnm.Print_Titles" localSheetId="4">'Load-Resource Balance'!$1:$2</definedName>
    <definedName name="_xlnm.Print_Titles" localSheetId="0">'Peak Load Forecast (Gross)'!$1:$2</definedName>
    <definedName name="_xlnm.Print_Titles" localSheetId="2">'Peak Load Forecast (Net)'!$1:$2</definedName>
    <definedName name="_xlnm.Print_Titles" localSheetId="1">'Peak Load Forecast (Proj. DSR)'!$1:$2</definedName>
    <definedName name="_xlnm.Print_Titles" localSheetId="3">'PSE Resources'!$1:$1</definedName>
    <definedName name="Property_Tax_Rate">[2]Assumptions!$B$71</definedName>
    <definedName name="Revenue_Gross_Up">[2]Assumptions!$B$113</definedName>
    <definedName name="Small_Plant">[2]Assumptions!$G$11</definedName>
    <definedName name="Start_Year">[2]Assumptions!$B$5</definedName>
    <definedName name="summary" hidden="1">{"Plat Summary",#N/A,FALSE,"PLAT DESIGN"}</definedName>
    <definedName name="T_Term">[2]Assumptions!$B$23</definedName>
    <definedName name="Tax_Rate">[2]Assumptions!$B$70</definedName>
    <definedName name="Tax_Rate_GasMains">'[2]Dist Plant Rev Req'!$C$49</definedName>
    <definedName name="Tax_Rate_Market">[2]Assumptions!$C$70</definedName>
    <definedName name="Tax_Rate_TOTE">[2]Assumptions!$B$70</definedName>
    <definedName name="Tax_SalesTax">[2]Assumptions!$B$61</definedName>
    <definedName name="Tax_Utility_Gross">[2]Assumptions!$D$70</definedName>
    <definedName name="wacc">[2]Assumptions!$B$51</definedName>
    <definedName name="Working_Capital">[2]Assumptions!$B$58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18" l="1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L13" i="16"/>
  <c r="L12" i="16"/>
  <c r="L11" i="16"/>
  <c r="K13" i="17" l="1"/>
  <c r="K10" i="17"/>
  <c r="K8" i="17"/>
  <c r="K29" i="16"/>
  <c r="K29" i="18" s="1"/>
  <c r="J29" i="16"/>
  <c r="J29" i="18" s="1"/>
  <c r="J27" i="16"/>
  <c r="J27" i="18" s="1"/>
  <c r="I27" i="16"/>
  <c r="I27" i="18" s="1"/>
  <c r="G26" i="16"/>
  <c r="G26" i="18" s="1"/>
  <c r="F26" i="16"/>
  <c r="F26" i="18" s="1"/>
  <c r="K24" i="16"/>
  <c r="K24" i="18" s="1"/>
  <c r="J24" i="16"/>
  <c r="J24" i="18" s="1"/>
  <c r="J23" i="16"/>
  <c r="J23" i="18" s="1"/>
  <c r="I23" i="16"/>
  <c r="I23" i="18" s="1"/>
  <c r="J22" i="16"/>
  <c r="J22" i="18" s="1"/>
  <c r="I22" i="16"/>
  <c r="I22" i="18" s="1"/>
  <c r="K21" i="16"/>
  <c r="K21" i="18" s="1"/>
  <c r="J21" i="16"/>
  <c r="J21" i="18" s="1"/>
  <c r="C21" i="16"/>
  <c r="C21" i="18" s="1"/>
  <c r="B21" i="16"/>
  <c r="B21" i="18" s="1"/>
  <c r="E20" i="16"/>
  <c r="E20" i="18" s="1"/>
  <c r="D20" i="16"/>
  <c r="D20" i="18" s="1"/>
  <c r="G19" i="16"/>
  <c r="G19" i="18" s="1"/>
  <c r="F19" i="16"/>
  <c r="F19" i="18" s="1"/>
  <c r="I18" i="16"/>
  <c r="I18" i="18" s="1"/>
  <c r="H18" i="16"/>
  <c r="H18" i="18" s="1"/>
  <c r="K17" i="16"/>
  <c r="K17" i="18" s="1"/>
  <c r="J17" i="16"/>
  <c r="J17" i="18" s="1"/>
  <c r="C17" i="16"/>
  <c r="C17" i="18" s="1"/>
  <c r="B17" i="16"/>
  <c r="B17" i="18" s="1"/>
  <c r="E16" i="16"/>
  <c r="E16" i="18" s="1"/>
  <c r="G15" i="16"/>
  <c r="G15" i="18" s="1"/>
  <c r="I14" i="16"/>
  <c r="I14" i="18" s="1"/>
  <c r="K13" i="16"/>
  <c r="K13" i="18" s="1"/>
  <c r="C13" i="16"/>
  <c r="C13" i="18" s="1"/>
  <c r="E12" i="16"/>
  <c r="E12" i="18" s="1"/>
  <c r="G11" i="16"/>
  <c r="G11" i="18" s="1"/>
  <c r="I10" i="16"/>
  <c r="I10" i="18" s="1"/>
  <c r="J9" i="16"/>
  <c r="J9" i="18" s="1"/>
  <c r="B9" i="16"/>
  <c r="B9" i="18" s="1"/>
  <c r="B8" i="16"/>
  <c r="B8" i="18" s="1"/>
  <c r="G6" i="16"/>
  <c r="G6" i="18" s="1"/>
  <c r="D5" i="16"/>
  <c r="D5" i="18" s="1"/>
  <c r="C3" i="16"/>
  <c r="C3" i="18" s="1"/>
  <c r="K31" i="16"/>
  <c r="K31" i="18" s="1"/>
  <c r="K30" i="16"/>
  <c r="K30" i="18" s="1"/>
  <c r="J30" i="16"/>
  <c r="J30" i="18" s="1"/>
  <c r="I29" i="16"/>
  <c r="I29" i="18" s="1"/>
  <c r="K28" i="16"/>
  <c r="K28" i="18" s="1"/>
  <c r="J28" i="16"/>
  <c r="J28" i="18" s="1"/>
  <c r="I28" i="16"/>
  <c r="I28" i="18" s="1"/>
  <c r="H28" i="16"/>
  <c r="H28" i="18" s="1"/>
  <c r="K27" i="16"/>
  <c r="K27" i="18" s="1"/>
  <c r="H27" i="16"/>
  <c r="H27" i="18" s="1"/>
  <c r="G27" i="16"/>
  <c r="G27" i="18" s="1"/>
  <c r="K26" i="16"/>
  <c r="K26" i="18" s="1"/>
  <c r="J26" i="16"/>
  <c r="J26" i="18" s="1"/>
  <c r="I26" i="16"/>
  <c r="I26" i="18" s="1"/>
  <c r="H26" i="16"/>
  <c r="H26" i="18" s="1"/>
  <c r="K25" i="16"/>
  <c r="K25" i="18" s="1"/>
  <c r="J25" i="16"/>
  <c r="J25" i="18" s="1"/>
  <c r="I25" i="16"/>
  <c r="I25" i="18" s="1"/>
  <c r="H25" i="16"/>
  <c r="H25" i="18" s="1"/>
  <c r="G25" i="16"/>
  <c r="G25" i="18" s="1"/>
  <c r="F25" i="16"/>
  <c r="F25" i="18" s="1"/>
  <c r="I24" i="16"/>
  <c r="I24" i="18" s="1"/>
  <c r="H24" i="16"/>
  <c r="H24" i="18" s="1"/>
  <c r="G24" i="16"/>
  <c r="G24" i="18" s="1"/>
  <c r="F24" i="16"/>
  <c r="F24" i="18" s="1"/>
  <c r="E24" i="16"/>
  <c r="E24" i="18" s="1"/>
  <c r="K23" i="16"/>
  <c r="K23" i="18" s="1"/>
  <c r="H23" i="16"/>
  <c r="H23" i="18" s="1"/>
  <c r="G23" i="16"/>
  <c r="G23" i="18" s="1"/>
  <c r="F23" i="16"/>
  <c r="F23" i="18" s="1"/>
  <c r="E23" i="16"/>
  <c r="E23" i="18" s="1"/>
  <c r="D23" i="16"/>
  <c r="D23" i="18" s="1"/>
  <c r="K22" i="16"/>
  <c r="K22" i="18" s="1"/>
  <c r="H22" i="16"/>
  <c r="H22" i="18" s="1"/>
  <c r="G22" i="16"/>
  <c r="G22" i="18" s="1"/>
  <c r="F22" i="16"/>
  <c r="F22" i="18" s="1"/>
  <c r="E22" i="16"/>
  <c r="E22" i="18" s="1"/>
  <c r="D22" i="16"/>
  <c r="D22" i="18" s="1"/>
  <c r="C22" i="16"/>
  <c r="C22" i="18" s="1"/>
  <c r="I21" i="16"/>
  <c r="I21" i="18" s="1"/>
  <c r="H21" i="16"/>
  <c r="H21" i="18" s="1"/>
  <c r="G21" i="16"/>
  <c r="G21" i="18" s="1"/>
  <c r="F21" i="16"/>
  <c r="F21" i="18" s="1"/>
  <c r="E21" i="16"/>
  <c r="E21" i="18" s="1"/>
  <c r="D21" i="16"/>
  <c r="D21" i="18" s="1"/>
  <c r="K20" i="16"/>
  <c r="K20" i="18" s="1"/>
  <c r="J20" i="16"/>
  <c r="J20" i="18" s="1"/>
  <c r="I20" i="16"/>
  <c r="I20" i="18" s="1"/>
  <c r="H20" i="16"/>
  <c r="H20" i="18" s="1"/>
  <c r="G20" i="16"/>
  <c r="G20" i="18" s="1"/>
  <c r="F20" i="16"/>
  <c r="F20" i="18" s="1"/>
  <c r="C20" i="16"/>
  <c r="C20" i="18" s="1"/>
  <c r="B20" i="16"/>
  <c r="B20" i="18" s="1"/>
  <c r="K19" i="16"/>
  <c r="K19" i="18" s="1"/>
  <c r="J19" i="16"/>
  <c r="J19" i="18" s="1"/>
  <c r="I19" i="16"/>
  <c r="I19" i="18" s="1"/>
  <c r="H19" i="16"/>
  <c r="H19" i="18" s="1"/>
  <c r="E19" i="16"/>
  <c r="E19" i="18" s="1"/>
  <c r="D19" i="16"/>
  <c r="D19" i="18" s="1"/>
  <c r="C19" i="16"/>
  <c r="C19" i="18" s="1"/>
  <c r="B19" i="16"/>
  <c r="B19" i="18" s="1"/>
  <c r="K18" i="16"/>
  <c r="K18" i="18" s="1"/>
  <c r="J18" i="16"/>
  <c r="J18" i="18" s="1"/>
  <c r="G18" i="16"/>
  <c r="G18" i="18" s="1"/>
  <c r="F18" i="16"/>
  <c r="F18" i="18" s="1"/>
  <c r="E18" i="16"/>
  <c r="E18" i="18" s="1"/>
  <c r="D18" i="16"/>
  <c r="D18" i="18" s="1"/>
  <c r="C18" i="16"/>
  <c r="C18" i="18" s="1"/>
  <c r="B18" i="16"/>
  <c r="B18" i="18" s="1"/>
  <c r="I17" i="16"/>
  <c r="I17" i="18" s="1"/>
  <c r="H17" i="16"/>
  <c r="H17" i="18" s="1"/>
  <c r="G17" i="16"/>
  <c r="G17" i="18" s="1"/>
  <c r="F17" i="16"/>
  <c r="F17" i="18" s="1"/>
  <c r="E17" i="16"/>
  <c r="E17" i="18" s="1"/>
  <c r="D17" i="16"/>
  <c r="D17" i="18" s="1"/>
  <c r="K16" i="16"/>
  <c r="K16" i="18" s="1"/>
  <c r="J16" i="16"/>
  <c r="J16" i="18" s="1"/>
  <c r="I16" i="16"/>
  <c r="I16" i="18" s="1"/>
  <c r="H16" i="16"/>
  <c r="H16" i="18" s="1"/>
  <c r="G16" i="16"/>
  <c r="G16" i="18" s="1"/>
  <c r="F16" i="16"/>
  <c r="F16" i="18" s="1"/>
  <c r="D16" i="16"/>
  <c r="D16" i="18" s="1"/>
  <c r="C16" i="16"/>
  <c r="C16" i="18" s="1"/>
  <c r="B16" i="16"/>
  <c r="B16" i="18" s="1"/>
  <c r="K15" i="16"/>
  <c r="K15" i="18" s="1"/>
  <c r="J15" i="16"/>
  <c r="J15" i="18" s="1"/>
  <c r="I15" i="16"/>
  <c r="I15" i="18" s="1"/>
  <c r="H15" i="16"/>
  <c r="H15" i="18" s="1"/>
  <c r="F15" i="16"/>
  <c r="F15" i="18" s="1"/>
  <c r="E15" i="16"/>
  <c r="E15" i="18" s="1"/>
  <c r="D15" i="16"/>
  <c r="D15" i="18" s="1"/>
  <c r="C15" i="16"/>
  <c r="C15" i="18" s="1"/>
  <c r="B15" i="16"/>
  <c r="B15" i="18" s="1"/>
  <c r="K14" i="16"/>
  <c r="K14" i="18" s="1"/>
  <c r="J14" i="16"/>
  <c r="J14" i="18" s="1"/>
  <c r="H14" i="16"/>
  <c r="H14" i="18" s="1"/>
  <c r="G14" i="16"/>
  <c r="G14" i="18" s="1"/>
  <c r="F14" i="16"/>
  <c r="F14" i="18" s="1"/>
  <c r="E14" i="16"/>
  <c r="E14" i="18" s="1"/>
  <c r="D14" i="16"/>
  <c r="D14" i="18" s="1"/>
  <c r="C14" i="16"/>
  <c r="C14" i="18" s="1"/>
  <c r="B14" i="16"/>
  <c r="B14" i="18" s="1"/>
  <c r="J13" i="16"/>
  <c r="J13" i="18" s="1"/>
  <c r="I13" i="16"/>
  <c r="I13" i="18" s="1"/>
  <c r="H13" i="16"/>
  <c r="H13" i="18" s="1"/>
  <c r="G13" i="16"/>
  <c r="G13" i="18" s="1"/>
  <c r="F13" i="16"/>
  <c r="F13" i="18" s="1"/>
  <c r="E13" i="16"/>
  <c r="E13" i="18" s="1"/>
  <c r="D13" i="16"/>
  <c r="D13" i="18" s="1"/>
  <c r="B13" i="16"/>
  <c r="B13" i="18" s="1"/>
  <c r="K12" i="16"/>
  <c r="K12" i="18" s="1"/>
  <c r="J12" i="16"/>
  <c r="J12" i="18" s="1"/>
  <c r="I12" i="16"/>
  <c r="I12" i="18" s="1"/>
  <c r="H12" i="16"/>
  <c r="H12" i="18" s="1"/>
  <c r="G12" i="16"/>
  <c r="G12" i="18" s="1"/>
  <c r="F12" i="16"/>
  <c r="F12" i="18" s="1"/>
  <c r="D12" i="16"/>
  <c r="D12" i="18" s="1"/>
  <c r="C12" i="16"/>
  <c r="C12" i="18" s="1"/>
  <c r="B12" i="16"/>
  <c r="B12" i="18" s="1"/>
  <c r="K11" i="16"/>
  <c r="K11" i="18" s="1"/>
  <c r="J11" i="16"/>
  <c r="J11" i="18" s="1"/>
  <c r="I11" i="16"/>
  <c r="I11" i="18" s="1"/>
  <c r="H11" i="16"/>
  <c r="H11" i="18" s="1"/>
  <c r="F11" i="16"/>
  <c r="F11" i="18" s="1"/>
  <c r="E11" i="16"/>
  <c r="E11" i="18" s="1"/>
  <c r="D11" i="16"/>
  <c r="D11" i="18" s="1"/>
  <c r="C11" i="16"/>
  <c r="C11" i="18" s="1"/>
  <c r="B11" i="16"/>
  <c r="B11" i="18" s="1"/>
  <c r="K10" i="16"/>
  <c r="K10" i="18" s="1"/>
  <c r="J10" i="16"/>
  <c r="J10" i="18" s="1"/>
  <c r="H10" i="16"/>
  <c r="H10" i="18" s="1"/>
  <c r="G10" i="16"/>
  <c r="G10" i="18" s="1"/>
  <c r="F10" i="16"/>
  <c r="F10" i="18" s="1"/>
  <c r="E10" i="16"/>
  <c r="E10" i="18" s="1"/>
  <c r="D10" i="16"/>
  <c r="D10" i="18" s="1"/>
  <c r="C10" i="16"/>
  <c r="C10" i="18" s="1"/>
  <c r="B10" i="16"/>
  <c r="B10" i="18" s="1"/>
  <c r="I9" i="16"/>
  <c r="I9" i="18" s="1"/>
  <c r="H9" i="16"/>
  <c r="H9" i="18" s="1"/>
  <c r="G9" i="16"/>
  <c r="G9" i="18" s="1"/>
  <c r="F9" i="16"/>
  <c r="F9" i="18" s="1"/>
  <c r="E9" i="16"/>
  <c r="E9" i="18" s="1"/>
  <c r="D9" i="16"/>
  <c r="D9" i="18" s="1"/>
  <c r="C9" i="16"/>
  <c r="C9" i="18" s="1"/>
  <c r="I8" i="16"/>
  <c r="I8" i="18" s="1"/>
  <c r="H8" i="16"/>
  <c r="H8" i="18" s="1"/>
  <c r="G8" i="16"/>
  <c r="G8" i="18" s="1"/>
  <c r="F8" i="16"/>
  <c r="F8" i="18" s="1"/>
  <c r="E8" i="16"/>
  <c r="E8" i="18" s="1"/>
  <c r="D8" i="16"/>
  <c r="D8" i="18" s="1"/>
  <c r="C8" i="16"/>
  <c r="C8" i="18" s="1"/>
  <c r="H7" i="16"/>
  <c r="H7" i="18" s="1"/>
  <c r="G7" i="16"/>
  <c r="G7" i="18" s="1"/>
  <c r="F7" i="16"/>
  <c r="F7" i="18" s="1"/>
  <c r="E7" i="16"/>
  <c r="E7" i="18" s="1"/>
  <c r="D7" i="16"/>
  <c r="D7" i="18" s="1"/>
  <c r="C7" i="16"/>
  <c r="C7" i="18" s="1"/>
  <c r="B7" i="16"/>
  <c r="B7" i="18" s="1"/>
  <c r="F6" i="16"/>
  <c r="F6" i="18" s="1"/>
  <c r="E6" i="16"/>
  <c r="E6" i="18" s="1"/>
  <c r="D6" i="16"/>
  <c r="D6" i="18" s="1"/>
  <c r="C6" i="16"/>
  <c r="C6" i="18" s="1"/>
  <c r="B6" i="16"/>
  <c r="B6" i="18" s="1"/>
  <c r="F5" i="16"/>
  <c r="F5" i="18" s="1"/>
  <c r="E5" i="16"/>
  <c r="E5" i="18" s="1"/>
  <c r="C5" i="16"/>
  <c r="C5" i="18" s="1"/>
  <c r="B5" i="16"/>
  <c r="B5" i="18" s="1"/>
  <c r="E4" i="16"/>
  <c r="E4" i="18" s="1"/>
  <c r="D4" i="16"/>
  <c r="D4" i="18" s="1"/>
  <c r="C4" i="16"/>
  <c r="C4" i="18" s="1"/>
  <c r="B4" i="16"/>
  <c r="B4" i="18" s="1"/>
  <c r="D3" i="16"/>
  <c r="D3" i="18" s="1"/>
  <c r="B3" i="16"/>
  <c r="B3" i="18" s="1"/>
</calcChain>
</file>

<file path=xl/sharedStrings.xml><?xml version="1.0" encoding="utf-8"?>
<sst xmlns="http://schemas.openxmlformats.org/spreadsheetml/2006/main" count="554" uniqueCount="58">
  <si>
    <t>2041-42</t>
  </si>
  <si>
    <t>2040-41</t>
  </si>
  <si>
    <t>2039-40</t>
  </si>
  <si>
    <t>2038-39</t>
  </si>
  <si>
    <t>2037-38</t>
  </si>
  <si>
    <t>2036-37</t>
  </si>
  <si>
    <t>2035-36</t>
  </si>
  <si>
    <t>2034-35</t>
  </si>
  <si>
    <t>2033-34</t>
  </si>
  <si>
    <t>2032-33</t>
  </si>
  <si>
    <t>2031-32</t>
  </si>
  <si>
    <t>2030-31</t>
  </si>
  <si>
    <t>2029-30</t>
  </si>
  <si>
    <t>2028-29</t>
  </si>
  <si>
    <t>2027-28</t>
  </si>
  <si>
    <t>2026-27</t>
  </si>
  <si>
    <t>2025-26</t>
  </si>
  <si>
    <t>2024-25</t>
  </si>
  <si>
    <t>2023-24</t>
  </si>
  <si>
    <t>2022-23</t>
  </si>
  <si>
    <t>2021-22</t>
  </si>
  <si>
    <t>2020-21</t>
  </si>
  <si>
    <t>2019-20</t>
  </si>
  <si>
    <t>2018-19</t>
  </si>
  <si>
    <t>2017-18</t>
  </si>
  <si>
    <t>2016-17</t>
  </si>
  <si>
    <t>2015-16</t>
  </si>
  <si>
    <t>2014-15</t>
  </si>
  <si>
    <t>F2020</t>
  </si>
  <si>
    <t>F2018</t>
  </si>
  <si>
    <t>F2016</t>
  </si>
  <si>
    <t>F2014</t>
  </si>
  <si>
    <t>F2012</t>
  </si>
  <si>
    <t>Forecast</t>
  </si>
  <si>
    <t>2042-43</t>
  </si>
  <si>
    <t>F2017</t>
  </si>
  <si>
    <t>F2019</t>
  </si>
  <si>
    <t>F2013</t>
  </si>
  <si>
    <t>F2015</t>
  </si>
  <si>
    <t>F2021</t>
  </si>
  <si>
    <t>Firm Pipeline for jurisdictional service</t>
  </si>
  <si>
    <t>Gig Harbor LNG</t>
  </si>
  <si>
    <t>Jackson Prairie plus firm pipeline</t>
  </si>
  <si>
    <t>Total Resources</t>
  </si>
  <si>
    <t>Capacity paid for by &amp; dedicated to serve PLNG, after WUTC Order and Air Permit requirements</t>
  </si>
  <si>
    <t>PSE Gas Peak Load Forecasts by Year
Gross of Conservation
(MDth per day)</t>
  </si>
  <si>
    <t>PSE Gas Peak Load Forecasts by Year
Projected DSR
(MDth per day)</t>
  </si>
  <si>
    <t>PSE Gas Peak Load Forecasts by Year
Net of Conservation
(MDth per day)</t>
  </si>
  <si>
    <t>-</t>
  </si>
  <si>
    <t xml:space="preserve">
PSE Core Gas Resources
(MDth per day)</t>
  </si>
  <si>
    <t>Pipeline held prior to plans to build Tacoma LNG Project</t>
  </si>
  <si>
    <t>Capacity acquired to serve Tote (when PSE planned to serve Tote jurisdictionally)</t>
  </si>
  <si>
    <t>−</t>
  </si>
  <si>
    <t>+</t>
  </si>
  <si>
    <t>(excluding Tacoma LNG)</t>
  </si>
  <si>
    <t>F2022</t>
  </si>
  <si>
    <t>2043-44</t>
  </si>
  <si>
    <r>
      <t>PSE Gas Peak Load Forecasts by Year
Load-Resource Balance Without Tacoma LNG Facility
Surplus/</t>
    </r>
    <r>
      <rPr>
        <b/>
        <sz val="14"/>
        <color rgb="FFFF0000"/>
        <rFont val="Times New Roman"/>
        <family val="1"/>
      </rPr>
      <t xml:space="preserve"> (Shortfall) </t>
    </r>
    <r>
      <rPr>
        <b/>
        <sz val="14"/>
        <color theme="1"/>
        <rFont val="Times New Roman"/>
        <family val="1"/>
      </rPr>
      <t>in MDth per day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</si>
</sst>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00_);_(* \(#,##0.000\);_(* &quot;-&quot;??_);_(@_)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Fill="1" applyBorder="1"/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1" applyNumberFormat="1" applyFont="1" applyFill="1" applyBorder="1" applyAlignment="1">
      <alignment vertical="center"/>
    </xf>
    <xf numFmtId="43" fontId="4" fillId="0" borderId="2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43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3" fontId="4" fillId="0" borderId="2" xfId="1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0" fontId="4" fillId="0" borderId="2" xfId="1" applyNumberFormat="1" applyFont="1" applyFill="1" applyBorder="1" applyAlignment="1">
      <alignment horizontal="right" vertical="center" indent="1"/>
    </xf>
    <xf numFmtId="43" fontId="4" fillId="0" borderId="2" xfId="1" applyNumberFormat="1" applyFont="1" applyFill="1" applyBorder="1" applyAlignment="1">
      <alignment horizontal="right" vertical="center" indent="1"/>
    </xf>
    <xf numFmtId="40" fontId="4" fillId="0" borderId="1" xfId="1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 vertical="center" wrapText="1"/>
    </xf>
    <xf numFmtId="165" fontId="6" fillId="0" borderId="0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vertical="center"/>
    </xf>
    <xf numFmtId="165" fontId="8" fillId="0" borderId="3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indent="1"/>
    </xf>
    <xf numFmtId="0" fontId="3" fillId="0" borderId="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EPJ/AppData/Local/Temp/Workshare/pyzx3hee.wuh/1/Documents%20and%20Settings/bdonah/Local%20Settings/Temporary%20Internet%20Files/OLK86B/FIA--kb%20edits--scenario%202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EPJ/AppData/Local/Temp/Workshare/pyzx3hee.wuh/1/LNG%20DEVELOPMENT/11.%20Analytics/%23LNG%20Financial%20Model/%23%23LNG%20Financial%20Model%200119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EPJ/AppData/Local/Temp/Workshare/pyzx3hee.wuh/1/LNG%20DEVELOPMENT/1.%20Project%20Development%20&amp;%20Strategy/BOD%20Materials/Board%20Meeting%2001.2014/%23%23LNG%20Financial%20Model%20082613%20_%202014%205%20Year%20Pla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EPJ/AppData/Local/Temp/Workshare/pyzx3hee.wuh/1/Documents%20and%20Settings/bdonah/Local%20Settings/Temporary%20Internet%20Files/OLK6D/1_EV%20&amp;%20CNG/EV%20Proforma_Case%201&amp;2&amp;3_11%2010%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EPJ/AppData/Local/Temp/Workshare/pyzx3hee.wuh/1/Documents%20and%20Settings/rwilli/Local%20Settings/Temporary%20Internet%20Files/Content.Outlook/RL9YYJBD/Analyzer2011%20v5%20-%20Template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titive Analysis"/>
      <sheetName val="PM and Change Log"/>
      <sheetName val="Assumptions"/>
      <sheetName val="Inventory &amp; Allocation"/>
      <sheetName val="Capital Inputs"/>
      <sheetName val="O&amp;M Inputs"/>
      <sheetName val="Energy Costs"/>
      <sheetName val="LNG Plant COS Rev Req "/>
      <sheetName val="Contract Premium"/>
      <sheetName val="Contract Revenues"/>
      <sheetName val="FIN STMT PLANT"/>
      <sheetName val="Dist Plant Rev Req"/>
      <sheetName val="FIN STMT DIST UPGRADES"/>
      <sheetName val="LNG Plant Summary for Kelly"/>
      <sheetName val="Fuel Charge"/>
      <sheetName val="Alt. Analysis"/>
      <sheetName val="Stand Alone Peaker"/>
      <sheetName val="Rev &amp; Inc Stm for BOD"/>
      <sheetName val="May Board Tables"/>
      <sheetName val="TOTE Price History"/>
      <sheetName val="TOTE LOI&amp;FSA Support"/>
      <sheetName val="TOTE Price Cap"/>
      <sheetName val="TOTE Pricing Analysis"/>
      <sheetName val="TOTE LOI BackEND"/>
      <sheetName val="BP Pricing 6.05.2014"/>
      <sheetName val="BP Pricing 6.02.2014"/>
      <sheetName val="BP Pricing 4.29.2014"/>
      <sheetName val="BLU 03.05.14"/>
      <sheetName val="State Tax Benefits"/>
      <sheetName val="For Credit Folks"/>
      <sheetName val="5 Year Plan - 09.25.13"/>
      <sheetName val="Chart1"/>
      <sheetName val="MACRS Schedule"/>
      <sheetName val="Clean Energy 12.21"/>
      <sheetName val="Sheet1"/>
      <sheetName val="Ratebased Liab."/>
      <sheetName val="Blu Pricing"/>
      <sheetName val="FP&amp;A Tab (Last Updated 08 14)"/>
    </sheetNames>
    <sheetDataSet>
      <sheetData sheetId="0"/>
      <sheetData sheetId="1"/>
      <sheetData sheetId="2">
        <row r="5">
          <cell r="B5">
            <v>2019</v>
          </cell>
        </row>
        <row r="11">
          <cell r="G11" t="b">
            <v>1</v>
          </cell>
        </row>
        <row r="16">
          <cell r="B16">
            <v>5.9837400000000001</v>
          </cell>
        </row>
        <row r="17">
          <cell r="B17">
            <v>11.709190543657716</v>
          </cell>
        </row>
        <row r="18">
          <cell r="B18">
            <v>12.990555865885501</v>
          </cell>
        </row>
        <row r="20">
          <cell r="B20">
            <v>1.68</v>
          </cell>
        </row>
        <row r="23">
          <cell r="B23">
            <v>10</v>
          </cell>
        </row>
        <row r="24">
          <cell r="B24">
            <v>25</v>
          </cell>
        </row>
        <row r="28">
          <cell r="B28">
            <v>0</v>
          </cell>
          <cell r="C28">
            <v>0</v>
          </cell>
        </row>
        <row r="37">
          <cell r="E37">
            <v>39643375.466036282</v>
          </cell>
        </row>
        <row r="47">
          <cell r="B47">
            <v>2.5000000000000001E-2</v>
          </cell>
        </row>
        <row r="48">
          <cell r="B48">
            <v>0.03</v>
          </cell>
        </row>
        <row r="50">
          <cell r="B50">
            <v>6.6900000000000001E-2</v>
          </cell>
        </row>
        <row r="51">
          <cell r="B51">
            <v>7.7700000000000005E-2</v>
          </cell>
        </row>
        <row r="58">
          <cell r="B58">
            <v>0.63689265895742597</v>
          </cell>
        </row>
        <row r="61">
          <cell r="B61">
            <v>9.5000000000000001E-2</v>
          </cell>
        </row>
        <row r="65">
          <cell r="B65">
            <v>5.8100000000000001E-3</v>
          </cell>
        </row>
        <row r="70">
          <cell r="B70">
            <v>2.3964870499999957E-2</v>
          </cell>
          <cell r="C70">
            <v>5.94E-3</v>
          </cell>
          <cell r="D70">
            <v>4.0063235844739357E-2</v>
          </cell>
        </row>
        <row r="71">
          <cell r="B71">
            <v>1.4196421833144247E-2</v>
          </cell>
        </row>
        <row r="111">
          <cell r="C111">
            <v>0.10845025089865867</v>
          </cell>
        </row>
        <row r="113">
          <cell r="B113">
            <v>0.89948000000000006</v>
          </cell>
        </row>
      </sheetData>
      <sheetData sheetId="3"/>
      <sheetData sheetId="4">
        <row r="29">
          <cell r="E29">
            <v>0.54659029502071854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49">
          <cell r="C49">
            <v>4.5872999999999997E-2</v>
          </cell>
        </row>
      </sheetData>
      <sheetData sheetId="12"/>
      <sheetData sheetId="13"/>
      <sheetData sheetId="14"/>
      <sheetData sheetId="15">
        <row r="36">
          <cell r="H36" t="str">
            <v>Tacoma LNG Facility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Year Plan"/>
      <sheetName val="Inventory&amp;Allocation"/>
      <sheetName val="Assumptions"/>
      <sheetName val="Capital Inputs"/>
      <sheetName val="$ per BOE"/>
      <sheetName val="O&amp;M Inputs"/>
      <sheetName val="Gas Cost"/>
      <sheetName val="Distribution Cost-&gt; Rev Req"/>
      <sheetName val="Distr Inc Stmt"/>
      <sheetName val="Stnd Revenue "/>
      <sheetName val="Stnd  Inc Stmt"/>
      <sheetName val="Def. Revenue"/>
      <sheetName val="Revenue Req"/>
      <sheetName val="Income Stmt"/>
      <sheetName val="FIN STMT Total Project"/>
      <sheetName val="FIN STMT LNG Total"/>
      <sheetName val="FIN STMT LNG "/>
      <sheetName val="FIN STMT Distribution"/>
      <sheetName val="FIN STMT Deferred revenue"/>
      <sheetName val="Deferred Rev Calc"/>
      <sheetName val="Rev. Exp. EBITDA. Cash."/>
      <sheetName val="Reg Liability"/>
      <sheetName val="Scenarios"/>
      <sheetName val="Chart2"/>
      <sheetName val="MACRS Schedule"/>
      <sheetName val="LNG SALES &amp; Gas Cost"/>
      <sheetName val="Variable Stream"/>
      <sheetName val="Sheet1"/>
      <sheetName val="Ratebased Liab."/>
      <sheetName val="BP JV Pricing 050113"/>
      <sheetName val="TOTE Summary 2012"/>
      <sheetName val="Pricing 05102013"/>
      <sheetName val="BP Pricing 042913"/>
      <sheetName val="BP Pricing 042513"/>
      <sheetName val="Pricing 04182013"/>
      <sheetName val="BP Pricing 030812"/>
      <sheetName val="Linde Pricing 03 13 13"/>
      <sheetName val="BP Pricing 05 23 13"/>
      <sheetName val="Summary for Janet"/>
    </sheetNames>
    <sheetDataSet>
      <sheetData sheetId="0"/>
      <sheetData sheetId="1"/>
      <sheetData sheetId="2">
        <row r="19">
          <cell r="B19" t="b">
            <v>1</v>
          </cell>
        </row>
        <row r="103">
          <cell r="B103">
            <v>0.04</v>
          </cell>
        </row>
      </sheetData>
      <sheetData sheetId="3"/>
      <sheetData sheetId="4"/>
      <sheetData sheetId="5"/>
      <sheetData sheetId="6"/>
      <sheetData sheetId="7">
        <row r="29">
          <cell r="D29">
            <v>0.10500200000000001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Gen Inputs"/>
      <sheetName val="Inc Stmt"/>
      <sheetName val="Load &amp; Rev"/>
      <sheetName val="O&amp;M"/>
      <sheetName val="Case 3a - Differentiated Cust"/>
      <sheetName val="CapEx Case3"/>
      <sheetName val="Case 2 - Enhanced Cust Service"/>
      <sheetName val="CapEx Case2"/>
      <sheetName val="Case 1 - Basic Cust Service"/>
      <sheetName val="Stmts|Cost+"/>
      <sheetName val="DATA=&gt;"/>
      <sheetName val="Elec Vehicle Load Estimates"/>
      <sheetName val="Old=&gt;"/>
      <sheetName val="Stmts| Take rate"/>
      <sheetName val="Stmts|Rate Case"/>
      <sheetName val="Rates"/>
    </sheetNames>
    <sheetDataSet>
      <sheetData sheetId="0"/>
      <sheetData sheetId="1">
        <row r="20">
          <cell r="B20">
            <v>2011</v>
          </cell>
        </row>
        <row r="21">
          <cell r="B21">
            <v>20</v>
          </cell>
        </row>
        <row r="34">
          <cell r="B34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NG SALES &amp; Gas Cost"/>
      <sheetName val="Instructions"/>
      <sheetName val="Description"/>
      <sheetName val="Assumptions (Input)"/>
      <sheetName val="Capital Projects(Input)"/>
      <sheetName val="Plant(Input)"/>
      <sheetName val="Operations(Input)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6">
        <row r="6">
          <cell r="B6">
            <v>5000000</v>
          </cell>
          <cell r="C6">
            <v>5000000</v>
          </cell>
          <cell r="D6">
            <v>5000000</v>
          </cell>
          <cell r="E6">
            <v>5000000</v>
          </cell>
          <cell r="F6">
            <v>5000000</v>
          </cell>
          <cell r="G6">
            <v>5000000</v>
          </cell>
          <cell r="H6">
            <v>5000000</v>
          </cell>
          <cell r="I6">
            <v>5000000</v>
          </cell>
          <cell r="J6">
            <v>5000000</v>
          </cell>
          <cell r="K6">
            <v>5000000</v>
          </cell>
          <cell r="L6">
            <v>5000000</v>
          </cell>
          <cell r="M6">
            <v>5000000</v>
          </cell>
          <cell r="N6">
            <v>5000000</v>
          </cell>
          <cell r="O6">
            <v>5000000</v>
          </cell>
          <cell r="P6">
            <v>5000000</v>
          </cell>
          <cell r="Q6">
            <v>5000000</v>
          </cell>
          <cell r="R6">
            <v>5000000</v>
          </cell>
          <cell r="S6">
            <v>5000000</v>
          </cell>
          <cell r="T6">
            <v>5000000</v>
          </cell>
          <cell r="U6">
            <v>5000000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1" ySplit="2" topLeftCell="B5" activePane="bottomRight" state="frozen"/>
      <selection pane="topRight" activeCell="B1" sqref="B1"/>
      <selection pane="bottomLeft" activeCell="A7" sqref="A7"/>
      <selection pane="bottomRight" activeCell="O31" sqref="O31"/>
    </sheetView>
  </sheetViews>
  <sheetFormatPr defaultColWidth="8.88671875" defaultRowHeight="14.4" x14ac:dyDescent="0.25"/>
  <cols>
    <col min="1" max="1" width="12.44140625" style="1" customWidth="1"/>
    <col min="2" max="10" width="10.88671875" style="1" customWidth="1"/>
    <col min="11" max="11" width="10.88671875" style="2" customWidth="1"/>
    <col min="12" max="12" width="11" style="1" bestFit="1" customWidth="1"/>
    <col min="13" max="14" width="8.88671875" style="1"/>
    <col min="15" max="15" width="12" style="1" customWidth="1"/>
    <col min="16" max="16384" width="8.88671875" style="1"/>
  </cols>
  <sheetData>
    <row r="1" spans="1:12" ht="70.3" customHeight="1" x14ac:dyDescent="0.25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9" customFormat="1" ht="15.05" customHeight="1" x14ac:dyDescent="0.3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55</v>
      </c>
    </row>
    <row r="3" spans="1:12" s="13" customFormat="1" ht="15.05" customHeight="1" x14ac:dyDescent="0.3">
      <c r="A3" s="10" t="s">
        <v>27</v>
      </c>
      <c r="B3" s="11">
        <v>935.60735544274394</v>
      </c>
      <c r="C3" s="12">
        <v>924.63059913957363</v>
      </c>
      <c r="D3" s="12">
        <v>958.67072391969361</v>
      </c>
      <c r="E3" s="16" t="s">
        <v>48</v>
      </c>
      <c r="F3" s="16" t="s">
        <v>48</v>
      </c>
      <c r="G3" s="16" t="s">
        <v>48</v>
      </c>
      <c r="H3" s="16" t="s">
        <v>48</v>
      </c>
      <c r="I3" s="16" t="s">
        <v>48</v>
      </c>
      <c r="J3" s="16" t="s">
        <v>48</v>
      </c>
      <c r="K3" s="16" t="s">
        <v>48</v>
      </c>
      <c r="L3" s="16" t="s">
        <v>48</v>
      </c>
    </row>
    <row r="4" spans="1:12" s="13" customFormat="1" ht="15.05" customHeight="1" x14ac:dyDescent="0.3">
      <c r="A4" s="3" t="s">
        <v>26</v>
      </c>
      <c r="B4" s="11">
        <v>952.1739448874531</v>
      </c>
      <c r="C4" s="12">
        <v>951.78692846508193</v>
      </c>
      <c r="D4" s="12">
        <v>988.61093033539521</v>
      </c>
      <c r="E4" s="12">
        <v>962.92909999999995</v>
      </c>
      <c r="F4" s="16" t="s">
        <v>48</v>
      </c>
      <c r="G4" s="16" t="s">
        <v>48</v>
      </c>
      <c r="H4" s="16" t="s">
        <v>48</v>
      </c>
      <c r="I4" s="16" t="s">
        <v>48</v>
      </c>
      <c r="J4" s="16" t="s">
        <v>48</v>
      </c>
      <c r="K4" s="16" t="s">
        <v>48</v>
      </c>
      <c r="L4" s="16" t="s">
        <v>48</v>
      </c>
    </row>
    <row r="5" spans="1:12" s="13" customFormat="1" ht="15.05" customHeight="1" x14ac:dyDescent="0.3">
      <c r="A5" s="3" t="s">
        <v>25</v>
      </c>
      <c r="B5" s="11">
        <v>970.58586031266861</v>
      </c>
      <c r="C5" s="12">
        <v>979.35948257811197</v>
      </c>
      <c r="D5" s="12">
        <v>1014.5030243874867</v>
      </c>
      <c r="E5" s="12">
        <v>981.11450000000002</v>
      </c>
      <c r="F5" s="14">
        <v>982.42229999999995</v>
      </c>
      <c r="G5" s="16" t="s">
        <v>48</v>
      </c>
      <c r="H5" s="16" t="s">
        <v>48</v>
      </c>
      <c r="I5" s="16" t="s">
        <v>48</v>
      </c>
      <c r="J5" s="16" t="s">
        <v>48</v>
      </c>
      <c r="K5" s="16" t="s">
        <v>48</v>
      </c>
      <c r="L5" s="16" t="s">
        <v>48</v>
      </c>
    </row>
    <row r="6" spans="1:12" s="13" customFormat="1" ht="15.05" customHeight="1" x14ac:dyDescent="0.3">
      <c r="A6" s="3" t="s">
        <v>24</v>
      </c>
      <c r="B6" s="11">
        <v>990.00087055586164</v>
      </c>
      <c r="C6" s="12">
        <v>1006.5604944070758</v>
      </c>
      <c r="D6" s="12">
        <v>1040.8628673766198</v>
      </c>
      <c r="E6" s="12">
        <v>1002.8117</v>
      </c>
      <c r="F6" s="14">
        <v>996.6309</v>
      </c>
      <c r="G6" s="14">
        <v>1001.6883</v>
      </c>
      <c r="H6" s="16" t="s">
        <v>48</v>
      </c>
      <c r="I6" s="16" t="s">
        <v>48</v>
      </c>
      <c r="J6" s="16" t="s">
        <v>48</v>
      </c>
      <c r="K6" s="16" t="s">
        <v>48</v>
      </c>
      <c r="L6" s="16" t="s">
        <v>48</v>
      </c>
    </row>
    <row r="7" spans="1:12" s="13" customFormat="1" ht="15.05" customHeight="1" x14ac:dyDescent="0.3">
      <c r="A7" s="3" t="s">
        <v>23</v>
      </c>
      <c r="B7" s="11">
        <v>1010.0683214596422</v>
      </c>
      <c r="C7" s="12">
        <v>1031.3018898641062</v>
      </c>
      <c r="D7" s="12">
        <v>1062.2378589529158</v>
      </c>
      <c r="E7" s="12">
        <v>1025.9519</v>
      </c>
      <c r="F7" s="14">
        <v>1017.3588999999999</v>
      </c>
      <c r="G7" s="14">
        <v>1021.2071999999999</v>
      </c>
      <c r="H7" s="14">
        <v>1017.8987</v>
      </c>
      <c r="I7" s="16" t="s">
        <v>48</v>
      </c>
      <c r="J7" s="16" t="s">
        <v>48</v>
      </c>
      <c r="K7" s="16" t="s">
        <v>48</v>
      </c>
      <c r="L7" s="16" t="s">
        <v>48</v>
      </c>
    </row>
    <row r="8" spans="1:12" s="13" customFormat="1" ht="15.05" customHeight="1" x14ac:dyDescent="0.3">
      <c r="A8" s="3" t="s">
        <v>22</v>
      </c>
      <c r="B8" s="11">
        <v>1031.3116454012365</v>
      </c>
      <c r="C8" s="12">
        <v>1049.4713731824502</v>
      </c>
      <c r="D8" s="12">
        <v>1076.2621391399516</v>
      </c>
      <c r="E8" s="12">
        <v>1040.2592</v>
      </c>
      <c r="F8" s="14">
        <v>1030.6180999999999</v>
      </c>
      <c r="G8" s="14">
        <v>1032.9262000000001</v>
      </c>
      <c r="H8" s="14">
        <v>1033.7293999999999</v>
      </c>
      <c r="I8" s="14">
        <v>981.29330000000004</v>
      </c>
      <c r="J8" s="16" t="s">
        <v>48</v>
      </c>
      <c r="K8" s="16" t="s">
        <v>48</v>
      </c>
      <c r="L8" s="16" t="s">
        <v>48</v>
      </c>
    </row>
    <row r="9" spans="1:12" s="13" customFormat="1" ht="15.05" customHeight="1" x14ac:dyDescent="0.3">
      <c r="A9" s="3" t="s">
        <v>21</v>
      </c>
      <c r="B9" s="11">
        <v>1053.0538849744978</v>
      </c>
      <c r="C9" s="12">
        <v>1071.0837459806476</v>
      </c>
      <c r="D9" s="12">
        <v>1091.7476401958102</v>
      </c>
      <c r="E9" s="12">
        <v>1053.7263</v>
      </c>
      <c r="F9" s="14">
        <v>1044.1505999999999</v>
      </c>
      <c r="G9" s="14">
        <v>1047.0826999999999</v>
      </c>
      <c r="H9" s="14">
        <v>1048.3780999999999</v>
      </c>
      <c r="I9" s="14">
        <v>987.05560000000003</v>
      </c>
      <c r="J9" s="14">
        <v>960.5136</v>
      </c>
      <c r="K9" s="16" t="s">
        <v>48</v>
      </c>
      <c r="L9" s="16" t="s">
        <v>48</v>
      </c>
    </row>
    <row r="10" spans="1:12" s="13" customFormat="1" ht="15.05" customHeight="1" x14ac:dyDescent="0.3">
      <c r="A10" s="3" t="s">
        <v>20</v>
      </c>
      <c r="B10" s="11">
        <v>1075.4997403976599</v>
      </c>
      <c r="C10" s="12">
        <v>1093.7768265584702</v>
      </c>
      <c r="D10" s="12">
        <v>1107.9658264948894</v>
      </c>
      <c r="E10" s="12">
        <v>1070.4474</v>
      </c>
      <c r="F10" s="14">
        <v>1057.0358000000001</v>
      </c>
      <c r="G10" s="14">
        <v>1058.7556999999999</v>
      </c>
      <c r="H10" s="14">
        <v>1058.4878000000001</v>
      </c>
      <c r="I10" s="14">
        <v>1000.509</v>
      </c>
      <c r="J10" s="14">
        <v>967.19970000000001</v>
      </c>
      <c r="K10" s="14">
        <v>982.70479999999998</v>
      </c>
      <c r="L10" s="14">
        <v>0</v>
      </c>
    </row>
    <row r="11" spans="1:12" s="15" customFormat="1" ht="15.05" customHeight="1" x14ac:dyDescent="0.3">
      <c r="A11" s="4" t="s">
        <v>19</v>
      </c>
      <c r="B11" s="11">
        <v>1097.9545357114669</v>
      </c>
      <c r="C11" s="12">
        <v>1117.1918867985121</v>
      </c>
      <c r="D11" s="12">
        <v>1124.4718396894541</v>
      </c>
      <c r="E11" s="12">
        <v>1088.1885</v>
      </c>
      <c r="F11" s="14">
        <v>1065.4460999999999</v>
      </c>
      <c r="G11" s="14">
        <v>1070.7528</v>
      </c>
      <c r="H11" s="14">
        <v>1066.4182000000001</v>
      </c>
      <c r="I11" s="14">
        <v>1011.6054</v>
      </c>
      <c r="J11" s="14">
        <v>976.97640000000001</v>
      </c>
      <c r="K11" s="14">
        <v>996.20479999999998</v>
      </c>
      <c r="L11" s="14">
        <v>986.82821999999987</v>
      </c>
    </row>
    <row r="12" spans="1:12" s="13" customFormat="1" ht="15.05" customHeight="1" x14ac:dyDescent="0.3">
      <c r="A12" s="3" t="s">
        <v>18</v>
      </c>
      <c r="B12" s="11">
        <v>1121.2912657134279</v>
      </c>
      <c r="C12" s="12">
        <v>1143.7943410230025</v>
      </c>
      <c r="D12" s="12">
        <v>1140.4046678017007</v>
      </c>
      <c r="E12" s="12">
        <v>1100.1448</v>
      </c>
      <c r="F12" s="14">
        <v>1081.8027</v>
      </c>
      <c r="G12" s="14">
        <v>1083.5934999999999</v>
      </c>
      <c r="H12" s="14">
        <v>1075.587</v>
      </c>
      <c r="I12" s="14">
        <v>1023.0577</v>
      </c>
      <c r="J12" s="14">
        <v>986.92629999999997</v>
      </c>
      <c r="K12" s="14">
        <v>1003.1757</v>
      </c>
      <c r="L12" s="14">
        <v>990.78398000000004</v>
      </c>
    </row>
    <row r="13" spans="1:12" s="13" customFormat="1" ht="15.05" customHeight="1" x14ac:dyDescent="0.3">
      <c r="A13" s="3" t="s">
        <v>17</v>
      </c>
      <c r="B13" s="11">
        <v>1144.5268617817217</v>
      </c>
      <c r="C13" s="12">
        <v>1170.85718278748</v>
      </c>
      <c r="D13" s="12">
        <v>1155.2686247771094</v>
      </c>
      <c r="E13" s="12">
        <v>1110.6655000000001</v>
      </c>
      <c r="F13" s="14">
        <v>1096.1300000000001</v>
      </c>
      <c r="G13" s="14">
        <v>1096.82</v>
      </c>
      <c r="H13" s="14">
        <v>1082.7529</v>
      </c>
      <c r="I13" s="14">
        <v>1034.1025999999999</v>
      </c>
      <c r="J13" s="14">
        <v>998.36530000000005</v>
      </c>
      <c r="K13" s="14">
        <v>1008.5856</v>
      </c>
      <c r="L13" s="14">
        <v>992.77530000000002</v>
      </c>
    </row>
    <row r="14" spans="1:12" s="13" customFormat="1" ht="15.05" customHeight="1" x14ac:dyDescent="0.3">
      <c r="A14" s="3" t="s">
        <v>16</v>
      </c>
      <c r="B14" s="11">
        <v>1167.9066033256802</v>
      </c>
      <c r="C14" s="12">
        <v>1200.7826396734922</v>
      </c>
      <c r="D14" s="12">
        <v>1180.1234585884665</v>
      </c>
      <c r="E14" s="12">
        <v>1132.7473</v>
      </c>
      <c r="F14" s="14">
        <v>1107.2878000000001</v>
      </c>
      <c r="G14" s="14">
        <v>1106.0527</v>
      </c>
      <c r="H14" s="14">
        <v>1086.924</v>
      </c>
      <c r="I14" s="14">
        <v>1042.3848</v>
      </c>
      <c r="J14" s="14">
        <v>1005.755</v>
      </c>
      <c r="K14" s="14">
        <v>1015.3369</v>
      </c>
      <c r="L14" s="14">
        <v>998.81567000000007</v>
      </c>
    </row>
    <row r="15" spans="1:12" s="13" customFormat="1" ht="15.05" customHeight="1" x14ac:dyDescent="0.3">
      <c r="A15" s="3" t="s">
        <v>15</v>
      </c>
      <c r="B15" s="11">
        <v>1192.3499932874131</v>
      </c>
      <c r="C15" s="12">
        <v>1230.1392544943976</v>
      </c>
      <c r="D15" s="12">
        <v>1202.7876383300604</v>
      </c>
      <c r="E15" s="12">
        <v>1152.1695999999999</v>
      </c>
      <c r="F15" s="14">
        <v>1120.7252000000001</v>
      </c>
      <c r="G15" s="14">
        <v>1113.0018</v>
      </c>
      <c r="H15" s="14">
        <v>1094.2501</v>
      </c>
      <c r="I15" s="14">
        <v>1047.7850000000001</v>
      </c>
      <c r="J15" s="14">
        <v>1013.7735</v>
      </c>
      <c r="K15" s="14">
        <v>1021.2857</v>
      </c>
      <c r="L15" s="14">
        <v>1003.9821599999999</v>
      </c>
    </row>
    <row r="16" spans="1:12" s="13" customFormat="1" ht="15.05" customHeight="1" x14ac:dyDescent="0.3">
      <c r="A16" s="3" t="s">
        <v>14</v>
      </c>
      <c r="B16" s="11">
        <v>1216.6524925515218</v>
      </c>
      <c r="C16" s="12">
        <v>1258.1075485661447</v>
      </c>
      <c r="D16" s="12">
        <v>1217.7059076913711</v>
      </c>
      <c r="E16" s="12">
        <v>1167.7777000000001</v>
      </c>
      <c r="F16" s="14">
        <v>1131.2908</v>
      </c>
      <c r="G16" s="14">
        <v>1118.3797999999999</v>
      </c>
      <c r="H16" s="14">
        <v>1101.8253</v>
      </c>
      <c r="I16" s="14">
        <v>1052.8483000000001</v>
      </c>
      <c r="J16" s="14">
        <v>1021.6336</v>
      </c>
      <c r="K16" s="14">
        <v>1026.5228999999999</v>
      </c>
      <c r="L16" s="14">
        <v>1009.1812699999999</v>
      </c>
    </row>
    <row r="17" spans="1:12" s="13" customFormat="1" ht="15.05" customHeight="1" x14ac:dyDescent="0.3">
      <c r="A17" s="3" t="s">
        <v>13</v>
      </c>
      <c r="B17" s="11">
        <v>1240.9220041199753</v>
      </c>
      <c r="C17" s="12">
        <v>1285.4049417112849</v>
      </c>
      <c r="D17" s="12">
        <v>1239.0510663029263</v>
      </c>
      <c r="E17" s="12">
        <v>1189.9942000000001</v>
      </c>
      <c r="F17" s="14">
        <v>1144.2037</v>
      </c>
      <c r="G17" s="14">
        <v>1130.7968000000001</v>
      </c>
      <c r="H17" s="14">
        <v>1109.1741</v>
      </c>
      <c r="I17" s="14">
        <v>1059.7654</v>
      </c>
      <c r="J17" s="14">
        <v>1031.1736000000001</v>
      </c>
      <c r="K17" s="14">
        <v>1031.1533999999999</v>
      </c>
      <c r="L17" s="14">
        <v>1013.77805</v>
      </c>
    </row>
    <row r="18" spans="1:12" s="13" customFormat="1" ht="15.05" customHeight="1" x14ac:dyDescent="0.3">
      <c r="A18" s="3" t="s">
        <v>12</v>
      </c>
      <c r="B18" s="11">
        <v>1265.5374990517694</v>
      </c>
      <c r="C18" s="12">
        <v>1314.5535059223773</v>
      </c>
      <c r="D18" s="12">
        <v>1266.7317357184211</v>
      </c>
      <c r="E18" s="12">
        <v>1214.1811</v>
      </c>
      <c r="F18" s="14">
        <v>1162.3398999999999</v>
      </c>
      <c r="G18" s="14">
        <v>1142.8513</v>
      </c>
      <c r="H18" s="14">
        <v>1115.1711</v>
      </c>
      <c r="I18" s="14">
        <v>1069.5055</v>
      </c>
      <c r="J18" s="14">
        <v>1037.7308</v>
      </c>
      <c r="K18" s="14">
        <v>1037.5055</v>
      </c>
      <c r="L18" s="14">
        <v>1020.1278800000001</v>
      </c>
    </row>
    <row r="19" spans="1:12" s="13" customFormat="1" ht="15.05" customHeight="1" x14ac:dyDescent="0.3">
      <c r="A19" s="3" t="s">
        <v>11</v>
      </c>
      <c r="B19" s="11">
        <v>1290.4200089682577</v>
      </c>
      <c r="C19" s="12">
        <v>1342.9004842914696</v>
      </c>
      <c r="D19" s="12">
        <v>1293.881354189693</v>
      </c>
      <c r="E19" s="12">
        <v>1232.4693</v>
      </c>
      <c r="F19" s="14">
        <v>1180.6135999999999</v>
      </c>
      <c r="G19" s="14">
        <v>1154.7681</v>
      </c>
      <c r="H19" s="14">
        <v>1123.7529999999999</v>
      </c>
      <c r="I19" s="14">
        <v>1076.8430000000001</v>
      </c>
      <c r="J19" s="14">
        <v>1046.0682999999999</v>
      </c>
      <c r="K19" s="14">
        <v>1043.0198</v>
      </c>
      <c r="L19" s="14">
        <v>1025.8458699999999</v>
      </c>
    </row>
    <row r="20" spans="1:12" s="13" customFormat="1" ht="15.05" customHeight="1" x14ac:dyDescent="0.3">
      <c r="A20" s="3" t="s">
        <v>10</v>
      </c>
      <c r="B20" s="11">
        <v>1315.9388485010254</v>
      </c>
      <c r="C20" s="12">
        <v>1373.5740998788408</v>
      </c>
      <c r="D20" s="12">
        <v>1319.4839790540912</v>
      </c>
      <c r="E20" s="12">
        <v>1252.9802</v>
      </c>
      <c r="F20" s="14">
        <v>1199.3154999999999</v>
      </c>
      <c r="G20" s="14">
        <v>1165.4811</v>
      </c>
      <c r="H20" s="14">
        <v>1131.6724999999999</v>
      </c>
      <c r="I20" s="14">
        <v>1085.26</v>
      </c>
      <c r="J20" s="14">
        <v>1054.9580000000001</v>
      </c>
      <c r="K20" s="14">
        <v>1048.4464</v>
      </c>
      <c r="L20" s="14">
        <v>1031.6063900000001</v>
      </c>
    </row>
    <row r="21" spans="1:12" s="13" customFormat="1" ht="15.05" customHeight="1" x14ac:dyDescent="0.3">
      <c r="A21" s="3" t="s">
        <v>9</v>
      </c>
      <c r="B21" s="11">
        <v>1342.0648979979403</v>
      </c>
      <c r="C21" s="12">
        <v>1405.3209194609451</v>
      </c>
      <c r="D21" s="12">
        <v>1347.2197685377735</v>
      </c>
      <c r="E21" s="12">
        <v>1278.6847</v>
      </c>
      <c r="F21" s="14">
        <v>1218.5263</v>
      </c>
      <c r="G21" s="14">
        <v>1178.8340000000001</v>
      </c>
      <c r="H21" s="14">
        <v>1141.502</v>
      </c>
      <c r="I21" s="14">
        <v>1094.1214</v>
      </c>
      <c r="J21" s="14">
        <v>1065.1564000000001</v>
      </c>
      <c r="K21" s="14">
        <v>1052.9438</v>
      </c>
      <c r="L21" s="14">
        <v>1036.32052</v>
      </c>
    </row>
    <row r="22" spans="1:12" s="13" customFormat="1" ht="15.05" customHeight="1" x14ac:dyDescent="0.3">
      <c r="A22" s="3" t="s">
        <v>8</v>
      </c>
      <c r="B22" s="16" t="s">
        <v>48</v>
      </c>
      <c r="C22" s="12">
        <v>1437.8375073749655</v>
      </c>
      <c r="D22" s="12">
        <v>1375.4916769981373</v>
      </c>
      <c r="E22" s="12">
        <v>1303.8526999999999</v>
      </c>
      <c r="F22" s="14">
        <v>1237.7219</v>
      </c>
      <c r="G22" s="14">
        <v>1190.6074000000001</v>
      </c>
      <c r="H22" s="14">
        <v>1150.3168000000001</v>
      </c>
      <c r="I22" s="14">
        <v>1103.8719000000001</v>
      </c>
      <c r="J22" s="14">
        <v>1072.0048999999999</v>
      </c>
      <c r="K22" s="14">
        <v>1059.0576000000001</v>
      </c>
      <c r="L22" s="14">
        <v>1042.3618100000001</v>
      </c>
    </row>
    <row r="23" spans="1:12" s="13" customFormat="1" ht="15.05" customHeight="1" x14ac:dyDescent="0.3">
      <c r="A23" s="3" t="s">
        <v>7</v>
      </c>
      <c r="B23" s="16" t="s">
        <v>48</v>
      </c>
      <c r="C23" s="16" t="s">
        <v>48</v>
      </c>
      <c r="D23" s="12">
        <v>1403.8345397053802</v>
      </c>
      <c r="E23" s="12">
        <v>1324.5877</v>
      </c>
      <c r="F23" s="14">
        <v>1256.4075</v>
      </c>
      <c r="G23" s="14">
        <v>1205.825</v>
      </c>
      <c r="H23" s="14">
        <v>1162.0942</v>
      </c>
      <c r="I23" s="14">
        <v>1113.6990000000001</v>
      </c>
      <c r="J23" s="14">
        <v>1080.4972</v>
      </c>
      <c r="K23" s="14">
        <v>1064.3023000000001</v>
      </c>
      <c r="L23" s="14">
        <v>1047.3927800000001</v>
      </c>
    </row>
    <row r="24" spans="1:12" s="13" customFormat="1" ht="15.05" customHeight="1" x14ac:dyDescent="0.3">
      <c r="A24" s="3" t="s">
        <v>6</v>
      </c>
      <c r="B24" s="16" t="s">
        <v>48</v>
      </c>
      <c r="C24" s="16" t="s">
        <v>48</v>
      </c>
      <c r="D24" s="16" t="s">
        <v>48</v>
      </c>
      <c r="E24" s="12">
        <v>1350.8344999999999</v>
      </c>
      <c r="F24" s="14">
        <v>1276.9059</v>
      </c>
      <c r="G24" s="14">
        <v>1221.6984</v>
      </c>
      <c r="H24" s="14">
        <v>1173.1061999999999</v>
      </c>
      <c r="I24" s="14">
        <v>1124.2103999999999</v>
      </c>
      <c r="J24" s="14">
        <v>1089.1405999999999</v>
      </c>
      <c r="K24" s="14">
        <v>1069.3761</v>
      </c>
      <c r="L24" s="14">
        <v>1052.38049</v>
      </c>
    </row>
    <row r="25" spans="1:12" s="13" customFormat="1" ht="15.05" customHeight="1" x14ac:dyDescent="0.3">
      <c r="A25" s="3" t="s">
        <v>5</v>
      </c>
      <c r="B25" s="16" t="s">
        <v>48</v>
      </c>
      <c r="C25" s="16" t="s">
        <v>48</v>
      </c>
      <c r="D25" s="16" t="s">
        <v>48</v>
      </c>
      <c r="E25" s="16" t="s">
        <v>48</v>
      </c>
      <c r="F25" s="14">
        <v>1298.5617999999999</v>
      </c>
      <c r="G25" s="14">
        <v>1240.4739999999999</v>
      </c>
      <c r="H25" s="14">
        <v>1185.8581999999999</v>
      </c>
      <c r="I25" s="14">
        <v>1133.6819</v>
      </c>
      <c r="J25" s="14">
        <v>1099.3469</v>
      </c>
      <c r="K25" s="14">
        <v>1073.6014</v>
      </c>
      <c r="L25" s="14">
        <v>1056.58357</v>
      </c>
    </row>
    <row r="26" spans="1:12" s="13" customFormat="1" ht="15.05" customHeight="1" x14ac:dyDescent="0.3">
      <c r="A26" s="3" t="s">
        <v>4</v>
      </c>
      <c r="B26" s="16" t="s">
        <v>48</v>
      </c>
      <c r="C26" s="16" t="s">
        <v>48</v>
      </c>
      <c r="D26" s="16" t="s">
        <v>48</v>
      </c>
      <c r="E26" s="16" t="s">
        <v>48</v>
      </c>
      <c r="F26" s="14">
        <v>1319.0316</v>
      </c>
      <c r="G26" s="14">
        <v>1256.6264000000001</v>
      </c>
      <c r="H26" s="14">
        <v>1197.5463</v>
      </c>
      <c r="I26" s="14">
        <v>1144.4464</v>
      </c>
      <c r="J26" s="14">
        <v>1105.9318000000001</v>
      </c>
      <c r="K26" s="14">
        <v>1079.5527</v>
      </c>
      <c r="L26" s="14">
        <v>1062.3931899999998</v>
      </c>
    </row>
    <row r="27" spans="1:12" s="13" customFormat="1" ht="15.05" customHeight="1" x14ac:dyDescent="0.3">
      <c r="A27" s="3" t="s">
        <v>3</v>
      </c>
      <c r="B27" s="16" t="s">
        <v>48</v>
      </c>
      <c r="C27" s="16" t="s">
        <v>48</v>
      </c>
      <c r="D27" s="16" t="s">
        <v>48</v>
      </c>
      <c r="E27" s="16" t="s">
        <v>48</v>
      </c>
      <c r="F27" s="16" t="s">
        <v>48</v>
      </c>
      <c r="G27" s="14">
        <v>1275.1067</v>
      </c>
      <c r="H27" s="14">
        <v>1212.9753000000001</v>
      </c>
      <c r="I27" s="14">
        <v>1155.5371</v>
      </c>
      <c r="J27" s="14">
        <v>1114.1767</v>
      </c>
      <c r="K27" s="14">
        <v>1084.2523000000001</v>
      </c>
      <c r="L27" s="14">
        <v>1067.53954</v>
      </c>
    </row>
    <row r="28" spans="1:12" s="13" customFormat="1" ht="15.05" customHeight="1" x14ac:dyDescent="0.3">
      <c r="A28" s="3" t="s">
        <v>2</v>
      </c>
      <c r="B28" s="16" t="s">
        <v>48</v>
      </c>
      <c r="C28" s="16" t="s">
        <v>48</v>
      </c>
      <c r="D28" s="16" t="s">
        <v>48</v>
      </c>
      <c r="E28" s="16" t="s">
        <v>48</v>
      </c>
      <c r="F28" s="16" t="s">
        <v>48</v>
      </c>
      <c r="G28" s="16" t="s">
        <v>48</v>
      </c>
      <c r="H28" s="14">
        <v>1227.4187999999999</v>
      </c>
      <c r="I28" s="14">
        <v>1167.4906000000001</v>
      </c>
      <c r="J28" s="14">
        <v>1122.9345000000001</v>
      </c>
      <c r="K28" s="14">
        <v>1089.0034000000001</v>
      </c>
      <c r="L28" s="14">
        <v>1072.5500099999999</v>
      </c>
    </row>
    <row r="29" spans="1:12" s="13" customFormat="1" ht="15.05" customHeight="1" x14ac:dyDescent="0.3">
      <c r="A29" s="3" t="s">
        <v>1</v>
      </c>
      <c r="B29" s="16" t="s">
        <v>48</v>
      </c>
      <c r="C29" s="16" t="s">
        <v>48</v>
      </c>
      <c r="D29" s="16" t="s">
        <v>48</v>
      </c>
      <c r="E29" s="16" t="s">
        <v>48</v>
      </c>
      <c r="F29" s="16" t="s">
        <v>48</v>
      </c>
      <c r="G29" s="16" t="s">
        <v>48</v>
      </c>
      <c r="H29" s="16" t="s">
        <v>48</v>
      </c>
      <c r="I29" s="14">
        <v>1177.1439</v>
      </c>
      <c r="J29" s="14">
        <v>1133.3898999999999</v>
      </c>
      <c r="K29" s="14">
        <v>1093.1732</v>
      </c>
      <c r="L29" s="14">
        <v>1076.46604</v>
      </c>
    </row>
    <row r="30" spans="1:12" s="13" customFormat="1" ht="15.05" customHeight="1" x14ac:dyDescent="0.3">
      <c r="A30" s="3" t="s">
        <v>0</v>
      </c>
      <c r="B30" s="16" t="s">
        <v>48</v>
      </c>
      <c r="C30" s="16" t="s">
        <v>48</v>
      </c>
      <c r="D30" s="16" t="s">
        <v>48</v>
      </c>
      <c r="E30" s="16" t="s">
        <v>48</v>
      </c>
      <c r="F30" s="16" t="s">
        <v>48</v>
      </c>
      <c r="G30" s="16" t="s">
        <v>48</v>
      </c>
      <c r="H30" s="16" t="s">
        <v>48</v>
      </c>
      <c r="I30" s="16" t="s">
        <v>48</v>
      </c>
      <c r="J30" s="14">
        <v>1140.4991</v>
      </c>
      <c r="K30" s="14">
        <v>1098.9327000000001</v>
      </c>
      <c r="L30" s="14">
        <v>1082.1271999999999</v>
      </c>
    </row>
    <row r="31" spans="1:12" s="13" customFormat="1" ht="15.05" customHeight="1" x14ac:dyDescent="0.3">
      <c r="A31" s="3" t="s">
        <v>34</v>
      </c>
      <c r="B31" s="16" t="s">
        <v>48</v>
      </c>
      <c r="C31" s="16" t="s">
        <v>48</v>
      </c>
      <c r="D31" s="16" t="s">
        <v>48</v>
      </c>
      <c r="E31" s="16" t="s">
        <v>48</v>
      </c>
      <c r="F31" s="16" t="s">
        <v>48</v>
      </c>
      <c r="G31" s="16" t="s">
        <v>48</v>
      </c>
      <c r="H31" s="16" t="s">
        <v>48</v>
      </c>
      <c r="I31" s="16" t="s">
        <v>48</v>
      </c>
      <c r="J31" s="16" t="s">
        <v>48</v>
      </c>
      <c r="K31" s="14">
        <v>1103.7945999999999</v>
      </c>
      <c r="L31" s="14">
        <v>1087.12111</v>
      </c>
    </row>
    <row r="32" spans="1:12" x14ac:dyDescent="0.25">
      <c r="A32" s="3" t="s">
        <v>56</v>
      </c>
      <c r="B32" s="16"/>
      <c r="C32" s="16"/>
      <c r="D32" s="16"/>
      <c r="E32" s="16"/>
      <c r="F32" s="16"/>
      <c r="G32" s="16"/>
      <c r="H32" s="16"/>
      <c r="I32" s="16"/>
      <c r="J32" s="16"/>
      <c r="K32" s="14"/>
      <c r="L32" s="14">
        <v>1092.0765199999998</v>
      </c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pane xSplit="1" ySplit="2" topLeftCell="B3" activePane="bottomRight" state="frozen"/>
      <selection pane="topRight" activeCell="B1" sqref="B1"/>
      <selection pane="bottomLeft" activeCell="A7" sqref="A7"/>
      <selection pane="bottomRight" sqref="A1:L1"/>
    </sheetView>
  </sheetViews>
  <sheetFormatPr defaultColWidth="8.88671875" defaultRowHeight="14.4" x14ac:dyDescent="0.25"/>
  <cols>
    <col min="1" max="1" width="12.44140625" style="1" customWidth="1"/>
    <col min="2" max="10" width="10.88671875" style="1" customWidth="1"/>
    <col min="11" max="11" width="10.88671875" style="2" customWidth="1"/>
    <col min="12" max="12" width="10.21875" style="1" customWidth="1"/>
    <col min="13" max="16384" width="8.88671875" style="1"/>
  </cols>
  <sheetData>
    <row r="1" spans="1:12" ht="70.3" customHeight="1" x14ac:dyDescent="0.25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9" customFormat="1" ht="15.05" customHeight="1" x14ac:dyDescent="0.3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55</v>
      </c>
    </row>
    <row r="3" spans="1:12" s="13" customFormat="1" ht="15.05" customHeight="1" x14ac:dyDescent="0.3">
      <c r="A3" s="10" t="s">
        <v>27</v>
      </c>
      <c r="B3" s="11">
        <v>12.270982289114954</v>
      </c>
      <c r="C3" s="12">
        <v>4.9476787845667332</v>
      </c>
      <c r="D3" s="12">
        <v>3.3330544828834263</v>
      </c>
      <c r="E3" s="3" t="s">
        <v>48</v>
      </c>
      <c r="F3" s="3" t="s">
        <v>48</v>
      </c>
      <c r="G3" s="3" t="s">
        <v>48</v>
      </c>
      <c r="H3" s="3" t="s">
        <v>48</v>
      </c>
      <c r="I3" s="3" t="s">
        <v>48</v>
      </c>
      <c r="J3" s="3" t="s">
        <v>48</v>
      </c>
      <c r="K3" s="3" t="s">
        <v>48</v>
      </c>
      <c r="L3" s="3" t="s">
        <v>48</v>
      </c>
    </row>
    <row r="4" spans="1:12" s="13" customFormat="1" ht="15.05" customHeight="1" x14ac:dyDescent="0.3">
      <c r="A4" s="3" t="s">
        <v>26</v>
      </c>
      <c r="B4" s="11">
        <v>18.176816683404695</v>
      </c>
      <c r="C4" s="12">
        <v>7.9746882686386016</v>
      </c>
      <c r="D4" s="12">
        <v>6.6661089657669663</v>
      </c>
      <c r="E4" s="12">
        <v>1.6614999999999327</v>
      </c>
      <c r="F4" s="3" t="s">
        <v>48</v>
      </c>
      <c r="G4" s="3" t="s">
        <v>48</v>
      </c>
      <c r="H4" s="3" t="s">
        <v>48</v>
      </c>
      <c r="I4" s="3" t="s">
        <v>48</v>
      </c>
      <c r="J4" s="3" t="s">
        <v>48</v>
      </c>
      <c r="K4" s="3" t="s">
        <v>48</v>
      </c>
      <c r="L4" s="3" t="s">
        <v>48</v>
      </c>
    </row>
    <row r="5" spans="1:12" s="13" customFormat="1" ht="15.05" customHeight="1" x14ac:dyDescent="0.3">
      <c r="A5" s="3" t="s">
        <v>25</v>
      </c>
      <c r="B5" s="11">
        <v>24.369086937783436</v>
      </c>
      <c r="C5" s="12">
        <v>11.065125805902994</v>
      </c>
      <c r="D5" s="12">
        <v>9.4411973776295781</v>
      </c>
      <c r="E5" s="12">
        <v>5.5894000000000688</v>
      </c>
      <c r="F5" s="14">
        <v>1.341199999999958</v>
      </c>
      <c r="G5" s="3" t="s">
        <v>48</v>
      </c>
      <c r="H5" s="3" t="s">
        <v>48</v>
      </c>
      <c r="I5" s="3" t="s">
        <v>48</v>
      </c>
      <c r="J5" s="3" t="s">
        <v>48</v>
      </c>
      <c r="K5" s="3" t="s">
        <v>48</v>
      </c>
      <c r="L5" s="3" t="s">
        <v>48</v>
      </c>
    </row>
    <row r="6" spans="1:12" s="13" customFormat="1" ht="15.05" customHeight="1" x14ac:dyDescent="0.3">
      <c r="A6" s="3" t="s">
        <v>24</v>
      </c>
      <c r="B6" s="11">
        <v>30.805748461673602</v>
      </c>
      <c r="C6" s="12">
        <v>14.188547960427968</v>
      </c>
      <c r="D6" s="12">
        <v>12.769207278273143</v>
      </c>
      <c r="E6" s="12">
        <v>9.5675999999999704</v>
      </c>
      <c r="F6" s="14">
        <v>7.8261999999999716</v>
      </c>
      <c r="G6" s="14">
        <v>1.3360999999999876</v>
      </c>
      <c r="H6" s="3" t="s">
        <v>48</v>
      </c>
      <c r="I6" s="3" t="s">
        <v>48</v>
      </c>
      <c r="J6" s="3" t="s">
        <v>48</v>
      </c>
      <c r="K6" s="3" t="s">
        <v>48</v>
      </c>
      <c r="L6" s="3" t="s">
        <v>48</v>
      </c>
    </row>
    <row r="7" spans="1:12" s="13" customFormat="1" ht="15.05" customHeight="1" x14ac:dyDescent="0.3">
      <c r="A7" s="3" t="s">
        <v>23</v>
      </c>
      <c r="B7" s="11">
        <v>37.479551825755038</v>
      </c>
      <c r="C7" s="12">
        <v>17.347829855481677</v>
      </c>
      <c r="D7" s="12">
        <v>16.138672056895757</v>
      </c>
      <c r="E7" s="12">
        <v>13.621800000000007</v>
      </c>
      <c r="F7" s="14">
        <v>11.537899999999922</v>
      </c>
      <c r="G7" s="14">
        <v>7.3938999999999169</v>
      </c>
      <c r="H7" s="14">
        <v>4.7907000000000153</v>
      </c>
      <c r="I7" s="3" t="s">
        <v>48</v>
      </c>
      <c r="J7" s="3" t="s">
        <v>48</v>
      </c>
      <c r="K7" s="3" t="s">
        <v>48</v>
      </c>
      <c r="L7" s="3" t="s">
        <v>48</v>
      </c>
    </row>
    <row r="8" spans="1:12" s="13" customFormat="1" ht="15.05" customHeight="1" x14ac:dyDescent="0.3">
      <c r="A8" s="3" t="s">
        <v>22</v>
      </c>
      <c r="B8" s="11">
        <v>44.532753709561689</v>
      </c>
      <c r="C8" s="12">
        <v>20.543917698144469</v>
      </c>
      <c r="D8" s="12">
        <v>19.552610614277683</v>
      </c>
      <c r="E8" s="12">
        <v>17.745599999999968</v>
      </c>
      <c r="F8" s="14">
        <v>15.661699999999882</v>
      </c>
      <c r="G8" s="14">
        <v>10.872200000000134</v>
      </c>
      <c r="H8" s="14">
        <v>11.850599999999986</v>
      </c>
      <c r="I8" s="14">
        <v>5.8097999999999956</v>
      </c>
      <c r="J8" s="3" t="s">
        <v>48</v>
      </c>
      <c r="K8" s="3" t="s">
        <v>48</v>
      </c>
      <c r="L8" s="3" t="s">
        <v>48</v>
      </c>
    </row>
    <row r="9" spans="1:12" s="13" customFormat="1" ht="15.05" customHeight="1" x14ac:dyDescent="0.3">
      <c r="A9" s="3" t="s">
        <v>21</v>
      </c>
      <c r="B9" s="11">
        <v>52.034271945125511</v>
      </c>
      <c r="C9" s="12">
        <v>23.776497710201056</v>
      </c>
      <c r="D9" s="12">
        <v>23.007965385568923</v>
      </c>
      <c r="E9" s="12">
        <v>21.994799999999941</v>
      </c>
      <c r="F9" s="14">
        <v>19.910899999999856</v>
      </c>
      <c r="G9" s="14">
        <v>14.418199999999842</v>
      </c>
      <c r="H9" s="14">
        <v>9.9146999999998116</v>
      </c>
      <c r="I9" s="14">
        <v>6.0382000000000744</v>
      </c>
      <c r="J9" s="14">
        <v>5.1090000000000373</v>
      </c>
      <c r="K9" s="3" t="s">
        <v>48</v>
      </c>
      <c r="L9" s="3" t="s">
        <v>48</v>
      </c>
    </row>
    <row r="10" spans="1:12" s="13" customFormat="1" ht="15.05" customHeight="1" x14ac:dyDescent="0.3">
      <c r="A10" s="3" t="s">
        <v>20</v>
      </c>
      <c r="B10" s="11">
        <v>59.721260379813998</v>
      </c>
      <c r="C10" s="12">
        <v>27.049259926929608</v>
      </c>
      <c r="D10" s="12">
        <v>26.509882745023333</v>
      </c>
      <c r="E10" s="12">
        <v>26.387500000000045</v>
      </c>
      <c r="F10" s="14">
        <v>24.303600000000188</v>
      </c>
      <c r="G10" s="14">
        <v>18.048999999999978</v>
      </c>
      <c r="H10" s="14">
        <v>13.906500000000051</v>
      </c>
      <c r="I10" s="14">
        <v>10.029899999999998</v>
      </c>
      <c r="J10" s="14">
        <v>10.197400000000016</v>
      </c>
      <c r="K10" s="14">
        <v>9.5733999999999924</v>
      </c>
      <c r="L10" s="3" t="s">
        <v>48</v>
      </c>
    </row>
    <row r="11" spans="1:12" s="15" customFormat="1" ht="15.05" customHeight="1" x14ac:dyDescent="0.3">
      <c r="A11" s="4" t="s">
        <v>19</v>
      </c>
      <c r="B11" s="11">
        <v>65.198397274356466</v>
      </c>
      <c r="C11" s="12">
        <v>30.362438219291789</v>
      </c>
      <c r="D11" s="12">
        <v>30.057068261145105</v>
      </c>
      <c r="E11" s="12">
        <v>30.916500000000042</v>
      </c>
      <c r="F11" s="14">
        <v>28.832599999999957</v>
      </c>
      <c r="G11" s="14">
        <v>21.756399999999985</v>
      </c>
      <c r="H11" s="14">
        <v>17.901600000000144</v>
      </c>
      <c r="I11" s="14">
        <v>14.025200000000041</v>
      </c>
      <c r="J11" s="14">
        <v>10.415899999999965</v>
      </c>
      <c r="K11" s="14">
        <v>14.673400000000015</v>
      </c>
      <c r="L11" s="14">
        <v>5.0646199999998771</v>
      </c>
    </row>
    <row r="12" spans="1:12" s="13" customFormat="1" ht="15.05" customHeight="1" x14ac:dyDescent="0.3">
      <c r="A12" s="3" t="s">
        <v>18</v>
      </c>
      <c r="B12" s="11">
        <v>68.370353392912421</v>
      </c>
      <c r="C12" s="12">
        <v>33.58889446057151</v>
      </c>
      <c r="D12" s="12">
        <v>33.65998675615856</v>
      </c>
      <c r="E12" s="12">
        <v>35.587700000000041</v>
      </c>
      <c r="F12" s="14">
        <v>33.503799999999956</v>
      </c>
      <c r="G12" s="14">
        <v>25.538000000000011</v>
      </c>
      <c r="H12" s="14">
        <v>21.970700000000079</v>
      </c>
      <c r="I12" s="14">
        <v>18.094200000000001</v>
      </c>
      <c r="J12" s="14">
        <v>16.627999999999929</v>
      </c>
      <c r="K12" s="14">
        <v>20.253600000000006</v>
      </c>
      <c r="L12" s="14">
        <v>6.7267800000000761</v>
      </c>
    </row>
    <row r="13" spans="1:12" s="13" customFormat="1" ht="15.05" customHeight="1" x14ac:dyDescent="0.3">
      <c r="A13" s="3" t="s">
        <v>17</v>
      </c>
      <c r="B13" s="11">
        <v>71.387830522955255</v>
      </c>
      <c r="C13" s="12">
        <v>34.21862831682256</v>
      </c>
      <c r="D13" s="12">
        <v>34.31217360302594</v>
      </c>
      <c r="E13" s="12">
        <v>40.360599999999977</v>
      </c>
      <c r="F13" s="14">
        <v>38.276700000000119</v>
      </c>
      <c r="G13" s="14">
        <v>29.365299999999934</v>
      </c>
      <c r="H13" s="14">
        <v>26.318899999999985</v>
      </c>
      <c r="I13" s="14">
        <v>22.442399999999907</v>
      </c>
      <c r="J13" s="14">
        <v>19.417800000000057</v>
      </c>
      <c r="K13" s="14">
        <v>26.108699999999999</v>
      </c>
      <c r="L13" s="14">
        <v>9.1680000000000064</v>
      </c>
    </row>
    <row r="14" spans="1:12" s="13" customFormat="1" ht="15.05" customHeight="1" x14ac:dyDescent="0.3">
      <c r="A14" s="3" t="s">
        <v>16</v>
      </c>
      <c r="B14" s="11">
        <v>74.363479336289629</v>
      </c>
      <c r="C14" s="12">
        <v>34.844727838772769</v>
      </c>
      <c r="D14" s="12">
        <v>34.961496887816793</v>
      </c>
      <c r="E14" s="12">
        <v>45.302699999999959</v>
      </c>
      <c r="F14" s="14">
        <v>43.218700000000126</v>
      </c>
      <c r="G14" s="14">
        <v>33.2971</v>
      </c>
      <c r="H14" s="14">
        <v>30.737599999999929</v>
      </c>
      <c r="I14" s="14">
        <v>26.861300000000028</v>
      </c>
      <c r="J14" s="14">
        <v>22.657500000000027</v>
      </c>
      <c r="K14" s="14">
        <v>32.083899999999971</v>
      </c>
      <c r="L14" s="14">
        <v>15.142070000000103</v>
      </c>
    </row>
    <row r="15" spans="1:12" s="13" customFormat="1" ht="15.05" customHeight="1" x14ac:dyDescent="0.3">
      <c r="A15" s="3" t="s">
        <v>15</v>
      </c>
      <c r="B15" s="11">
        <v>77.270444200661359</v>
      </c>
      <c r="C15" s="12">
        <v>35.476710601669538</v>
      </c>
      <c r="D15" s="12">
        <v>35.616546874832238</v>
      </c>
      <c r="E15" s="12">
        <v>48.246599999999944</v>
      </c>
      <c r="F15" s="14">
        <v>46.162600000000111</v>
      </c>
      <c r="G15" s="14">
        <v>35.854299999999967</v>
      </c>
      <c r="H15" s="14">
        <v>35.039299999999912</v>
      </c>
      <c r="I15" s="14">
        <v>31.162800000000061</v>
      </c>
      <c r="J15" s="14">
        <v>26.264499999999998</v>
      </c>
      <c r="K15" s="14">
        <v>38.298800000000028</v>
      </c>
      <c r="L15" s="14">
        <v>21.355559999999855</v>
      </c>
    </row>
    <row r="16" spans="1:12" s="13" customFormat="1" ht="15.05" customHeight="1" x14ac:dyDescent="0.3">
      <c r="A16" s="3" t="s">
        <v>14</v>
      </c>
      <c r="B16" s="11">
        <v>80.120145183499517</v>
      </c>
      <c r="C16" s="12">
        <v>36.109010072373394</v>
      </c>
      <c r="D16" s="12">
        <v>36.273208940297081</v>
      </c>
      <c r="E16" s="12">
        <v>51.139400000000023</v>
      </c>
      <c r="F16" s="14">
        <v>49.055499999999938</v>
      </c>
      <c r="G16" s="14">
        <v>38.370099999999866</v>
      </c>
      <c r="H16" s="14">
        <v>39.330199999999877</v>
      </c>
      <c r="I16" s="14">
        <v>35.453800000000115</v>
      </c>
      <c r="J16" s="14">
        <v>30.362799999999993</v>
      </c>
      <c r="K16" s="14">
        <v>44.783199999999965</v>
      </c>
      <c r="L16" s="14">
        <v>27.838769999999954</v>
      </c>
    </row>
    <row r="17" spans="1:12" s="13" customFormat="1" ht="15.05" customHeight="1" x14ac:dyDescent="0.3">
      <c r="A17" s="3" t="s">
        <v>13</v>
      </c>
      <c r="B17" s="11">
        <v>82.947736758705332</v>
      </c>
      <c r="C17" s="12">
        <v>36.745035088358009</v>
      </c>
      <c r="D17" s="12">
        <v>36.933658206847895</v>
      </c>
      <c r="E17" s="12">
        <v>54.0625</v>
      </c>
      <c r="F17" s="14">
        <v>51.978599999999915</v>
      </c>
      <c r="G17" s="14">
        <v>40.919100000000071</v>
      </c>
      <c r="H17" s="14">
        <v>43.448399999999992</v>
      </c>
      <c r="I17" s="14">
        <v>39.572000000000003</v>
      </c>
      <c r="J17" s="14">
        <v>34.792500000000132</v>
      </c>
      <c r="K17" s="14">
        <v>51.538199999999961</v>
      </c>
      <c r="L17" s="14">
        <v>34.59235000000001</v>
      </c>
    </row>
    <row r="18" spans="1:12" s="13" customFormat="1" ht="15.05" customHeight="1" x14ac:dyDescent="0.3">
      <c r="A18" s="3" t="s">
        <v>12</v>
      </c>
      <c r="B18" s="11">
        <v>85.778860754922107</v>
      </c>
      <c r="C18" s="12">
        <v>37.385458179769785</v>
      </c>
      <c r="D18" s="12">
        <v>37.599696406663497</v>
      </c>
      <c r="E18" s="12">
        <v>56.991999999999962</v>
      </c>
      <c r="F18" s="14">
        <v>54.908099999999877</v>
      </c>
      <c r="G18" s="14">
        <v>43.474699999999984</v>
      </c>
      <c r="H18" s="14">
        <v>47.514499999999998</v>
      </c>
      <c r="I18" s="14">
        <v>43.638099999999895</v>
      </c>
      <c r="J18" s="14">
        <v>39.501300000000015</v>
      </c>
      <c r="K18" s="14">
        <v>58.538299999999936</v>
      </c>
      <c r="L18" s="14">
        <v>41.591180000000122</v>
      </c>
    </row>
    <row r="19" spans="1:12" s="13" customFormat="1" ht="15.05" customHeight="1" x14ac:dyDescent="0.3">
      <c r="A19" s="3" t="s">
        <v>11</v>
      </c>
      <c r="B19" s="11">
        <v>88.612270158867659</v>
      </c>
      <c r="C19" s="12">
        <v>38.034141995823347</v>
      </c>
      <c r="D19" s="12">
        <v>38.274783966453697</v>
      </c>
      <c r="E19" s="12">
        <v>59.900300000000016</v>
      </c>
      <c r="F19" s="14">
        <v>57.816399999999931</v>
      </c>
      <c r="G19" s="14">
        <v>46.012199999999893</v>
      </c>
      <c r="H19" s="14">
        <v>51.815399999999954</v>
      </c>
      <c r="I19" s="14">
        <v>47.939000000000078</v>
      </c>
      <c r="J19" s="14">
        <v>43.565799999999854</v>
      </c>
      <c r="K19" s="14">
        <v>65.751899999999978</v>
      </c>
      <c r="L19" s="14">
        <v>48.803269999999884</v>
      </c>
    </row>
    <row r="20" spans="1:12" s="13" customFormat="1" ht="15.05" customHeight="1" x14ac:dyDescent="0.3">
      <c r="A20" s="3" t="s">
        <v>10</v>
      </c>
      <c r="B20" s="11">
        <v>91.461236342839356</v>
      </c>
      <c r="C20" s="12">
        <v>38.696509815159516</v>
      </c>
      <c r="D20" s="12">
        <v>38.963989260161497</v>
      </c>
      <c r="E20" s="12">
        <v>62.791799999999967</v>
      </c>
      <c r="F20" s="14">
        <v>60.707999999999856</v>
      </c>
      <c r="G20" s="14">
        <v>48.536799999999857</v>
      </c>
      <c r="H20" s="14">
        <v>56.201399999999921</v>
      </c>
      <c r="I20" s="14">
        <v>52.324900000000071</v>
      </c>
      <c r="J20" s="14">
        <v>47.770600000000059</v>
      </c>
      <c r="K20" s="14">
        <v>73.223100000000045</v>
      </c>
      <c r="L20" s="14">
        <v>56.272890000000189</v>
      </c>
    </row>
    <row r="21" spans="1:12" s="13" customFormat="1" ht="15.05" customHeight="1" x14ac:dyDescent="0.3">
      <c r="A21" s="3" t="s">
        <v>9</v>
      </c>
      <c r="B21" s="11">
        <v>94.322693064387295</v>
      </c>
      <c r="C21" s="12">
        <v>39.36334477274022</v>
      </c>
      <c r="D21" s="12">
        <v>39.669229943405298</v>
      </c>
      <c r="E21" s="12">
        <v>65.681700000000092</v>
      </c>
      <c r="F21" s="14">
        <v>63.597800000000007</v>
      </c>
      <c r="G21" s="14">
        <v>51.060400000000072</v>
      </c>
      <c r="H21" s="14">
        <v>60.568299999999908</v>
      </c>
      <c r="I21" s="14">
        <v>56.691800000000057</v>
      </c>
      <c r="J21" s="14">
        <v>51.954100000000039</v>
      </c>
      <c r="K21" s="14">
        <v>77.834799999999973</v>
      </c>
      <c r="L21" s="14">
        <v>60.883720000000039</v>
      </c>
    </row>
    <row r="22" spans="1:12" s="13" customFormat="1" ht="15.05" customHeight="1" x14ac:dyDescent="0.3">
      <c r="A22" s="3" t="s">
        <v>8</v>
      </c>
      <c r="B22" s="16" t="s">
        <v>48</v>
      </c>
      <c r="C22" s="12">
        <v>39.36334477274022</v>
      </c>
      <c r="D22" s="12">
        <v>40.132275695924591</v>
      </c>
      <c r="E22" s="12">
        <v>68.509299999999939</v>
      </c>
      <c r="F22" s="14">
        <v>66.425500000000056</v>
      </c>
      <c r="G22" s="14">
        <v>53.532600000000002</v>
      </c>
      <c r="H22" s="14">
        <v>64.893900000000031</v>
      </c>
      <c r="I22" s="14">
        <v>61.01760000000013</v>
      </c>
      <c r="J22" s="14">
        <v>56.178499999999872</v>
      </c>
      <c r="K22" s="14">
        <v>82.631800000000112</v>
      </c>
      <c r="L22" s="14">
        <v>65.679710000000114</v>
      </c>
    </row>
    <row r="23" spans="1:12" s="13" customFormat="1" ht="15.05" customHeight="1" x14ac:dyDescent="0.3">
      <c r="A23" s="3" t="s">
        <v>7</v>
      </c>
      <c r="B23" s="16" t="s">
        <v>48</v>
      </c>
      <c r="C23" s="16" t="s">
        <v>48</v>
      </c>
      <c r="D23" s="12">
        <v>40.767635918047972</v>
      </c>
      <c r="E23" s="12">
        <v>71.320799999999963</v>
      </c>
      <c r="F23" s="14">
        <v>69.236900000000105</v>
      </c>
      <c r="G23" s="14">
        <v>55.989100000000008</v>
      </c>
      <c r="H23" s="14">
        <v>69.100200000000086</v>
      </c>
      <c r="I23" s="14">
        <v>65.223600000000033</v>
      </c>
      <c r="J23" s="14">
        <v>60.358799999999974</v>
      </c>
      <c r="K23" s="14">
        <v>87.555400000000077</v>
      </c>
      <c r="L23" s="14">
        <v>70.602380000000153</v>
      </c>
    </row>
    <row r="24" spans="1:12" s="13" customFormat="1" ht="15.05" customHeight="1" x14ac:dyDescent="0.3">
      <c r="A24" s="3" t="s">
        <v>6</v>
      </c>
      <c r="B24" s="16" t="s">
        <v>48</v>
      </c>
      <c r="C24" s="16" t="s">
        <v>48</v>
      </c>
      <c r="D24" s="16" t="s">
        <v>48</v>
      </c>
      <c r="E24" s="12">
        <v>73.289899999999989</v>
      </c>
      <c r="F24" s="14">
        <v>71.205999999999904</v>
      </c>
      <c r="G24" s="14">
        <v>57.927899999999909</v>
      </c>
      <c r="H24" s="14">
        <v>73.201800000000048</v>
      </c>
      <c r="I24" s="14">
        <v>69.32529999999997</v>
      </c>
      <c r="J24" s="14">
        <v>64.568700000000035</v>
      </c>
      <c r="K24" s="14">
        <v>92.569499999999948</v>
      </c>
      <c r="L24" s="14">
        <v>75.615390000000048</v>
      </c>
    </row>
    <row r="25" spans="1:12" s="13" customFormat="1" ht="15.05" customHeight="1" x14ac:dyDescent="0.3">
      <c r="A25" s="3" t="s">
        <v>5</v>
      </c>
      <c r="B25" s="16" t="s">
        <v>48</v>
      </c>
      <c r="C25" s="16" t="s">
        <v>48</v>
      </c>
      <c r="D25" s="16" t="s">
        <v>48</v>
      </c>
      <c r="E25" s="16" t="s">
        <v>48</v>
      </c>
      <c r="F25" s="14">
        <v>73.805699999999888</v>
      </c>
      <c r="G25" s="14">
        <v>60.175999999999931</v>
      </c>
      <c r="H25" s="14">
        <v>77.304399999999987</v>
      </c>
      <c r="I25" s="14">
        <v>73.428100000000086</v>
      </c>
      <c r="J25" s="14">
        <v>68.714899999999943</v>
      </c>
      <c r="K25" s="14">
        <v>97.501600000000053</v>
      </c>
      <c r="L25" s="14">
        <v>80.546469999999999</v>
      </c>
    </row>
    <row r="26" spans="1:12" s="13" customFormat="1" ht="15.05" customHeight="1" x14ac:dyDescent="0.3">
      <c r="A26" s="3" t="s">
        <v>4</v>
      </c>
      <c r="B26" s="16" t="s">
        <v>48</v>
      </c>
      <c r="C26" s="16" t="s">
        <v>48</v>
      </c>
      <c r="D26" s="16" t="s">
        <v>48</v>
      </c>
      <c r="E26" s="16" t="s">
        <v>48</v>
      </c>
      <c r="F26" s="14">
        <v>76.405500000000075</v>
      </c>
      <c r="G26" s="14">
        <v>62.424000000000206</v>
      </c>
      <c r="H26" s="14">
        <v>81.463399999999865</v>
      </c>
      <c r="I26" s="14">
        <v>77.586999999999989</v>
      </c>
      <c r="J26" s="14">
        <v>72.886500000000069</v>
      </c>
      <c r="K26" s="14">
        <v>102.48320000000001</v>
      </c>
      <c r="L26" s="14">
        <v>85.527189999999791</v>
      </c>
    </row>
    <row r="27" spans="1:12" s="13" customFormat="1" ht="15.05" customHeight="1" x14ac:dyDescent="0.3">
      <c r="A27" s="3" t="s">
        <v>3</v>
      </c>
      <c r="B27" s="16" t="s">
        <v>48</v>
      </c>
      <c r="C27" s="16" t="s">
        <v>48</v>
      </c>
      <c r="D27" s="16" t="s">
        <v>48</v>
      </c>
      <c r="E27" s="16" t="s">
        <v>48</v>
      </c>
      <c r="F27" s="16" t="s">
        <v>48</v>
      </c>
      <c r="G27" s="14">
        <v>64.6721</v>
      </c>
      <c r="H27" s="14">
        <v>86.056400000000167</v>
      </c>
      <c r="I27" s="14">
        <v>82.179900000000089</v>
      </c>
      <c r="J27" s="14">
        <v>77.033500000000004</v>
      </c>
      <c r="K27" s="14">
        <v>107.46770000000015</v>
      </c>
      <c r="L27" s="14">
        <v>90.510639999999967</v>
      </c>
    </row>
    <row r="28" spans="1:12" s="13" customFormat="1" ht="15.05" customHeight="1" x14ac:dyDescent="0.3">
      <c r="A28" s="3" t="s">
        <v>2</v>
      </c>
      <c r="B28" s="16" t="s">
        <v>48</v>
      </c>
      <c r="C28" s="16" t="s">
        <v>48</v>
      </c>
      <c r="D28" s="16" t="s">
        <v>48</v>
      </c>
      <c r="E28" s="16" t="s">
        <v>48</v>
      </c>
      <c r="F28" s="16" t="s">
        <v>48</v>
      </c>
      <c r="G28" s="16" t="s">
        <v>48</v>
      </c>
      <c r="H28" s="14">
        <v>90.83179999999993</v>
      </c>
      <c r="I28" s="14">
        <v>86.955400000000054</v>
      </c>
      <c r="J28" s="14">
        <v>81.190299999999979</v>
      </c>
      <c r="K28" s="14">
        <v>112.44290000000001</v>
      </c>
      <c r="L28" s="14">
        <v>95.484809999999925</v>
      </c>
    </row>
    <row r="29" spans="1:12" s="13" customFormat="1" ht="15.05" customHeight="1" x14ac:dyDescent="0.3">
      <c r="A29" s="3" t="s">
        <v>1</v>
      </c>
      <c r="B29" s="16" t="s">
        <v>48</v>
      </c>
      <c r="C29" s="16" t="s">
        <v>48</v>
      </c>
      <c r="D29" s="16" t="s">
        <v>48</v>
      </c>
      <c r="E29" s="16" t="s">
        <v>48</v>
      </c>
      <c r="F29" s="16" t="s">
        <v>48</v>
      </c>
      <c r="G29" s="16" t="s">
        <v>48</v>
      </c>
      <c r="H29" s="16" t="s">
        <v>48</v>
      </c>
      <c r="I29" s="14">
        <v>91.98090000000002</v>
      </c>
      <c r="J29" s="14">
        <v>85.901799999999866</v>
      </c>
      <c r="K29" s="14">
        <v>117.38209999999992</v>
      </c>
      <c r="L29" s="14">
        <v>100.42304000000001</v>
      </c>
    </row>
    <row r="30" spans="1:12" s="13" customFormat="1" ht="15.05" customHeight="1" x14ac:dyDescent="0.3">
      <c r="A30" s="3" t="s">
        <v>0</v>
      </c>
      <c r="B30" s="16" t="s">
        <v>48</v>
      </c>
      <c r="C30" s="16" t="s">
        <v>48</v>
      </c>
      <c r="D30" s="16" t="s">
        <v>48</v>
      </c>
      <c r="E30" s="16" t="s">
        <v>48</v>
      </c>
      <c r="F30" s="16" t="s">
        <v>48</v>
      </c>
      <c r="G30" s="16" t="s">
        <v>48</v>
      </c>
      <c r="H30" s="16" t="s">
        <v>48</v>
      </c>
      <c r="I30" s="16" t="s">
        <v>48</v>
      </c>
      <c r="J30" s="14">
        <v>90.817199999999957</v>
      </c>
      <c r="K30" s="14">
        <v>122.18820000000005</v>
      </c>
      <c r="L30" s="14">
        <v>105.22809999999993</v>
      </c>
    </row>
    <row r="31" spans="1:12" s="13" customFormat="1" ht="15.05" customHeight="1" x14ac:dyDescent="0.3">
      <c r="A31" s="3" t="s">
        <v>34</v>
      </c>
      <c r="B31" s="3" t="s">
        <v>48</v>
      </c>
      <c r="C31" s="16" t="s">
        <v>48</v>
      </c>
      <c r="D31" s="16" t="s">
        <v>48</v>
      </c>
      <c r="E31" s="16" t="s">
        <v>48</v>
      </c>
      <c r="F31" s="16" t="s">
        <v>48</v>
      </c>
      <c r="G31" s="16" t="s">
        <v>48</v>
      </c>
      <c r="H31" s="16" t="s">
        <v>48</v>
      </c>
      <c r="I31" s="16" t="s">
        <v>48</v>
      </c>
      <c r="J31" s="16" t="s">
        <v>48</v>
      </c>
      <c r="K31" s="14">
        <v>127.60209999999995</v>
      </c>
      <c r="L31" s="14">
        <v>110.64091000000008</v>
      </c>
    </row>
    <row r="32" spans="1:12" x14ac:dyDescent="0.25">
      <c r="A32" s="3" t="s">
        <v>56</v>
      </c>
      <c r="B32" s="3" t="s">
        <v>48</v>
      </c>
      <c r="C32" s="16" t="s">
        <v>48</v>
      </c>
      <c r="D32" s="16" t="s">
        <v>48</v>
      </c>
      <c r="E32" s="16" t="s">
        <v>48</v>
      </c>
      <c r="F32" s="16" t="s">
        <v>48</v>
      </c>
      <c r="G32" s="16" t="s">
        <v>48</v>
      </c>
      <c r="H32" s="16" t="s">
        <v>48</v>
      </c>
      <c r="I32" s="16" t="s">
        <v>48</v>
      </c>
      <c r="J32" s="16" t="s">
        <v>48</v>
      </c>
      <c r="K32" s="16" t="s">
        <v>48</v>
      </c>
      <c r="L32" s="14">
        <v>116.20361999999989</v>
      </c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pane xSplit="1" ySplit="2" topLeftCell="B3" activePane="bottomRight" state="frozen"/>
      <selection pane="topRight" activeCell="B1" sqref="B1"/>
      <selection pane="bottomLeft" activeCell="A7" sqref="A7"/>
      <selection pane="bottomRight" sqref="A1:L1"/>
    </sheetView>
  </sheetViews>
  <sheetFormatPr defaultColWidth="8.88671875" defaultRowHeight="14.4" x14ac:dyDescent="0.25"/>
  <cols>
    <col min="1" max="1" width="12.44140625" style="1" customWidth="1"/>
    <col min="2" max="10" width="10.88671875" style="1" customWidth="1"/>
    <col min="11" max="11" width="10.88671875" style="2" customWidth="1"/>
    <col min="12" max="12" width="9.6640625" style="1" customWidth="1"/>
    <col min="13" max="16384" width="8.88671875" style="1"/>
  </cols>
  <sheetData>
    <row r="1" spans="1:12" ht="70.3" customHeight="1" x14ac:dyDescent="0.25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9" customFormat="1" ht="15.05" customHeight="1" x14ac:dyDescent="0.3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55</v>
      </c>
    </row>
    <row r="3" spans="1:12" s="13" customFormat="1" ht="15.05" customHeight="1" x14ac:dyDescent="0.3">
      <c r="A3" s="10" t="s">
        <v>27</v>
      </c>
      <c r="B3" s="23">
        <f>'Peak Load Forecast (Gross)'!B3-'Peak Load Forecast (Proj. DSR)'!B3</f>
        <v>923.33637315362898</v>
      </c>
      <c r="C3" s="23">
        <f>'Peak Load Forecast (Gross)'!C3-'Peak Load Forecast (Proj. DSR)'!C3</f>
        <v>919.6829203550069</v>
      </c>
      <c r="D3" s="23">
        <f>'Peak Load Forecast (Gross)'!D3-'Peak Load Forecast (Proj. DSR)'!D3</f>
        <v>955.33766943681019</v>
      </c>
      <c r="E3" s="3" t="s">
        <v>48</v>
      </c>
      <c r="F3" s="3" t="s">
        <v>48</v>
      </c>
      <c r="G3" s="3" t="s">
        <v>48</v>
      </c>
      <c r="H3" s="3" t="s">
        <v>48</v>
      </c>
      <c r="I3" s="3" t="s">
        <v>48</v>
      </c>
      <c r="J3" s="3" t="s">
        <v>48</v>
      </c>
      <c r="K3" s="3" t="s">
        <v>48</v>
      </c>
      <c r="L3" s="3" t="s">
        <v>48</v>
      </c>
    </row>
    <row r="4" spans="1:12" s="13" customFormat="1" ht="15.05" customHeight="1" x14ac:dyDescent="0.3">
      <c r="A4" s="3" t="s">
        <v>26</v>
      </c>
      <c r="B4" s="23">
        <f>'Peak Load Forecast (Gross)'!B4-'Peak Load Forecast (Proj. DSR)'!B4</f>
        <v>933.99712820404841</v>
      </c>
      <c r="C4" s="23">
        <f>'Peak Load Forecast (Gross)'!C4-'Peak Load Forecast (Proj. DSR)'!C4</f>
        <v>943.81224019644333</v>
      </c>
      <c r="D4" s="23">
        <f>'Peak Load Forecast (Gross)'!D4-'Peak Load Forecast (Proj. DSR)'!D4</f>
        <v>981.94482136962824</v>
      </c>
      <c r="E4" s="23">
        <f>'Peak Load Forecast (Gross)'!E4-'Peak Load Forecast (Proj. DSR)'!E4</f>
        <v>961.26760000000002</v>
      </c>
      <c r="F4" s="3" t="s">
        <v>48</v>
      </c>
      <c r="G4" s="3" t="s">
        <v>48</v>
      </c>
      <c r="H4" s="3" t="s">
        <v>48</v>
      </c>
      <c r="I4" s="3" t="s">
        <v>48</v>
      </c>
      <c r="J4" s="3" t="s">
        <v>48</v>
      </c>
      <c r="K4" s="3" t="s">
        <v>48</v>
      </c>
      <c r="L4" s="3" t="s">
        <v>48</v>
      </c>
    </row>
    <row r="5" spans="1:12" s="13" customFormat="1" ht="15.05" customHeight="1" x14ac:dyDescent="0.3">
      <c r="A5" s="3" t="s">
        <v>25</v>
      </c>
      <c r="B5" s="23">
        <f>'Peak Load Forecast (Gross)'!B5-'Peak Load Forecast (Proj. DSR)'!B5</f>
        <v>946.21677337488518</v>
      </c>
      <c r="C5" s="23">
        <f>'Peak Load Forecast (Gross)'!C5-'Peak Load Forecast (Proj. DSR)'!C5</f>
        <v>968.29435677220897</v>
      </c>
      <c r="D5" s="23">
        <f>'Peak Load Forecast (Gross)'!D5-'Peak Load Forecast (Proj. DSR)'!D5</f>
        <v>1005.0618270098571</v>
      </c>
      <c r="E5" s="23">
        <f>'Peak Load Forecast (Gross)'!E5-'Peak Load Forecast (Proj. DSR)'!E5</f>
        <v>975.52509999999995</v>
      </c>
      <c r="F5" s="23">
        <f>'Peak Load Forecast (Gross)'!F5-'Peak Load Forecast (Proj. DSR)'!F5</f>
        <v>981.08109999999999</v>
      </c>
      <c r="G5" s="3" t="s">
        <v>48</v>
      </c>
      <c r="H5" s="3" t="s">
        <v>48</v>
      </c>
      <c r="I5" s="3" t="s">
        <v>48</v>
      </c>
      <c r="J5" s="3" t="s">
        <v>48</v>
      </c>
      <c r="K5" s="3" t="s">
        <v>48</v>
      </c>
      <c r="L5" s="3" t="s">
        <v>48</v>
      </c>
    </row>
    <row r="6" spans="1:12" s="13" customFormat="1" ht="15.05" customHeight="1" x14ac:dyDescent="0.3">
      <c r="A6" s="3" t="s">
        <v>24</v>
      </c>
      <c r="B6" s="23">
        <f>'Peak Load Forecast (Gross)'!B6-'Peak Load Forecast (Proj. DSR)'!B6</f>
        <v>959.19512209418804</v>
      </c>
      <c r="C6" s="23">
        <f>'Peak Load Forecast (Gross)'!C6-'Peak Load Forecast (Proj. DSR)'!C6</f>
        <v>992.37194644664783</v>
      </c>
      <c r="D6" s="23">
        <f>'Peak Load Forecast (Gross)'!D6-'Peak Load Forecast (Proj. DSR)'!D6</f>
        <v>1028.0936600983466</v>
      </c>
      <c r="E6" s="23">
        <f>'Peak Load Forecast (Gross)'!E6-'Peak Load Forecast (Proj. DSR)'!E6</f>
        <v>993.2441</v>
      </c>
      <c r="F6" s="23">
        <f>'Peak Load Forecast (Gross)'!F6-'Peak Load Forecast (Proj. DSR)'!F6</f>
        <v>988.80470000000003</v>
      </c>
      <c r="G6" s="23">
        <f>'Peak Load Forecast (Gross)'!G6-'Peak Load Forecast (Proj. DSR)'!G6</f>
        <v>1000.3522</v>
      </c>
      <c r="H6" s="3" t="s">
        <v>48</v>
      </c>
      <c r="I6" s="3" t="s">
        <v>48</v>
      </c>
      <c r="J6" s="3" t="s">
        <v>48</v>
      </c>
      <c r="K6" s="3" t="s">
        <v>48</v>
      </c>
      <c r="L6" s="3" t="s">
        <v>48</v>
      </c>
    </row>
    <row r="7" spans="1:12" s="13" customFormat="1" ht="15.05" customHeight="1" x14ac:dyDescent="0.3">
      <c r="A7" s="3" t="s">
        <v>23</v>
      </c>
      <c r="B7" s="23">
        <f>'Peak Load Forecast (Gross)'!B7-'Peak Load Forecast (Proj. DSR)'!B7</f>
        <v>972.58876963388718</v>
      </c>
      <c r="C7" s="23">
        <f>'Peak Load Forecast (Gross)'!C7-'Peak Load Forecast (Proj. DSR)'!C7</f>
        <v>1013.9540600086245</v>
      </c>
      <c r="D7" s="23">
        <f>'Peak Load Forecast (Gross)'!D7-'Peak Load Forecast (Proj. DSR)'!D7</f>
        <v>1046.09918689602</v>
      </c>
      <c r="E7" s="23">
        <f>'Peak Load Forecast (Gross)'!E7-'Peak Load Forecast (Proj. DSR)'!E7</f>
        <v>1012.3301</v>
      </c>
      <c r="F7" s="23">
        <f>'Peak Load Forecast (Gross)'!F7-'Peak Load Forecast (Proj. DSR)'!F7</f>
        <v>1005.821</v>
      </c>
      <c r="G7" s="23">
        <f>'Peak Load Forecast (Gross)'!G7-'Peak Load Forecast (Proj. DSR)'!G7</f>
        <v>1013.8133</v>
      </c>
      <c r="H7" s="23">
        <f>'Peak Load Forecast (Gross)'!H7-'Peak Load Forecast (Proj. DSR)'!H7</f>
        <v>1013.1079999999999</v>
      </c>
      <c r="I7" s="3" t="s">
        <v>48</v>
      </c>
      <c r="J7" s="3" t="s">
        <v>48</v>
      </c>
      <c r="K7" s="3" t="s">
        <v>48</v>
      </c>
      <c r="L7" s="3" t="s">
        <v>48</v>
      </c>
    </row>
    <row r="8" spans="1:12" s="13" customFormat="1" ht="15.05" customHeight="1" x14ac:dyDescent="0.3">
      <c r="A8" s="3" t="s">
        <v>22</v>
      </c>
      <c r="B8" s="23">
        <f>'Peak Load Forecast (Gross)'!B8-'Peak Load Forecast (Proj. DSR)'!B8</f>
        <v>986.77889169167486</v>
      </c>
      <c r="C8" s="23">
        <f>'Peak Load Forecast (Gross)'!C8-'Peak Load Forecast (Proj. DSR)'!C8</f>
        <v>1028.9274554843057</v>
      </c>
      <c r="D8" s="23">
        <f>'Peak Load Forecast (Gross)'!D8-'Peak Load Forecast (Proj. DSR)'!D8</f>
        <v>1056.7095285256739</v>
      </c>
      <c r="E8" s="23">
        <f>'Peak Load Forecast (Gross)'!E8-'Peak Load Forecast (Proj. DSR)'!E8</f>
        <v>1022.5136</v>
      </c>
      <c r="F8" s="23">
        <f>'Peak Load Forecast (Gross)'!F8-'Peak Load Forecast (Proj. DSR)'!F8</f>
        <v>1014.9564</v>
      </c>
      <c r="G8" s="23">
        <f>'Peak Load Forecast (Gross)'!G8-'Peak Load Forecast (Proj. DSR)'!G8</f>
        <v>1022.054</v>
      </c>
      <c r="H8" s="23">
        <f>'Peak Load Forecast (Gross)'!H8-'Peak Load Forecast (Proj. DSR)'!H8</f>
        <v>1021.8788</v>
      </c>
      <c r="I8" s="23">
        <f>'Peak Load Forecast (Gross)'!I8-'Peak Load Forecast (Proj. DSR)'!I8</f>
        <v>975.48350000000005</v>
      </c>
      <c r="J8" s="3" t="s">
        <v>48</v>
      </c>
      <c r="K8" s="3" t="s">
        <v>48</v>
      </c>
      <c r="L8" s="3" t="s">
        <v>48</v>
      </c>
    </row>
    <row r="9" spans="1:12" s="13" customFormat="1" ht="15.05" customHeight="1" x14ac:dyDescent="0.3">
      <c r="A9" s="3" t="s">
        <v>21</v>
      </c>
      <c r="B9" s="23">
        <f>'Peak Load Forecast (Gross)'!B9-'Peak Load Forecast (Proj. DSR)'!B9</f>
        <v>1001.0196130293723</v>
      </c>
      <c r="C9" s="23">
        <f>'Peak Load Forecast (Gross)'!C9-'Peak Load Forecast (Proj. DSR)'!C9</f>
        <v>1047.3072482704465</v>
      </c>
      <c r="D9" s="23">
        <f>'Peak Load Forecast (Gross)'!D9-'Peak Load Forecast (Proj. DSR)'!D9</f>
        <v>1068.7396748102412</v>
      </c>
      <c r="E9" s="23">
        <f>'Peak Load Forecast (Gross)'!E9-'Peak Load Forecast (Proj. DSR)'!E9</f>
        <v>1031.7315000000001</v>
      </c>
      <c r="F9" s="23">
        <f>'Peak Load Forecast (Gross)'!F9-'Peak Load Forecast (Proj. DSR)'!F9</f>
        <v>1024.2397000000001</v>
      </c>
      <c r="G9" s="23">
        <f>'Peak Load Forecast (Gross)'!G9-'Peak Load Forecast (Proj. DSR)'!G9</f>
        <v>1032.6645000000001</v>
      </c>
      <c r="H9" s="23">
        <f>'Peak Load Forecast (Gross)'!H9-'Peak Load Forecast (Proj. DSR)'!H9</f>
        <v>1038.4634000000001</v>
      </c>
      <c r="I9" s="23">
        <f>'Peak Load Forecast (Gross)'!I9-'Peak Load Forecast (Proj. DSR)'!I9</f>
        <v>981.01739999999995</v>
      </c>
      <c r="J9" s="23">
        <f>'Peak Load Forecast (Gross)'!J9-'Peak Load Forecast (Proj. DSR)'!J9</f>
        <v>955.40459999999996</v>
      </c>
      <c r="K9" s="3" t="s">
        <v>48</v>
      </c>
      <c r="L9" s="3" t="s">
        <v>48</v>
      </c>
    </row>
    <row r="10" spans="1:12" s="13" customFormat="1" ht="15.05" customHeight="1" x14ac:dyDescent="0.3">
      <c r="A10" s="3" t="s">
        <v>20</v>
      </c>
      <c r="B10" s="23">
        <f>'Peak Load Forecast (Gross)'!B10-'Peak Load Forecast (Proj. DSR)'!B10</f>
        <v>1015.7784800178459</v>
      </c>
      <c r="C10" s="23">
        <f>'Peak Load Forecast (Gross)'!C10-'Peak Load Forecast (Proj. DSR)'!C10</f>
        <v>1066.7275666315406</v>
      </c>
      <c r="D10" s="23">
        <f>'Peak Load Forecast (Gross)'!D10-'Peak Load Forecast (Proj. DSR)'!D10</f>
        <v>1081.455943749866</v>
      </c>
      <c r="E10" s="23">
        <f>'Peak Load Forecast (Gross)'!E10-'Peak Load Forecast (Proj. DSR)'!E10</f>
        <v>1044.0599</v>
      </c>
      <c r="F10" s="23">
        <f>'Peak Load Forecast (Gross)'!F10-'Peak Load Forecast (Proj. DSR)'!F10</f>
        <v>1032.7321999999999</v>
      </c>
      <c r="G10" s="23">
        <f>'Peak Load Forecast (Gross)'!G10-'Peak Load Forecast (Proj. DSR)'!G10</f>
        <v>1040.7067</v>
      </c>
      <c r="H10" s="23">
        <f>'Peak Load Forecast (Gross)'!H10-'Peak Load Forecast (Proj. DSR)'!H10</f>
        <v>1044.5813000000001</v>
      </c>
      <c r="I10" s="23">
        <f>'Peak Load Forecast (Gross)'!I10-'Peak Load Forecast (Proj. DSR)'!I10</f>
        <v>990.47910000000002</v>
      </c>
      <c r="J10" s="23">
        <f>'Peak Load Forecast (Gross)'!J10-'Peak Load Forecast (Proj. DSR)'!J10</f>
        <v>957.00229999999999</v>
      </c>
      <c r="K10" s="23">
        <f>'Peak Load Forecast (Gross)'!K10-'Peak Load Forecast (Proj. DSR)'!K10</f>
        <v>973.13139999999999</v>
      </c>
      <c r="L10" s="3" t="s">
        <v>48</v>
      </c>
    </row>
    <row r="11" spans="1:12" s="15" customFormat="1" ht="15.05" customHeight="1" x14ac:dyDescent="0.3">
      <c r="A11" s="4" t="s">
        <v>19</v>
      </c>
      <c r="B11" s="23">
        <f>'Peak Load Forecast (Gross)'!B11-'Peak Load Forecast (Proj. DSR)'!B11</f>
        <v>1032.7561384371104</v>
      </c>
      <c r="C11" s="23">
        <f>'Peak Load Forecast (Gross)'!C11-'Peak Load Forecast (Proj. DSR)'!C11</f>
        <v>1086.8294485792203</v>
      </c>
      <c r="D11" s="23">
        <f>'Peak Load Forecast (Gross)'!D11-'Peak Load Forecast (Proj. DSR)'!D11</f>
        <v>1094.414771428309</v>
      </c>
      <c r="E11" s="23">
        <f>'Peak Load Forecast (Gross)'!E11-'Peak Load Forecast (Proj. DSR)'!E11</f>
        <v>1057.2719999999999</v>
      </c>
      <c r="F11" s="23">
        <f>'Peak Load Forecast (Gross)'!F11-'Peak Load Forecast (Proj. DSR)'!F11</f>
        <v>1036.6134999999999</v>
      </c>
      <c r="G11" s="23">
        <f>'Peak Load Forecast (Gross)'!G11-'Peak Load Forecast (Proj. DSR)'!G11</f>
        <v>1048.9964</v>
      </c>
      <c r="H11" s="23">
        <f>'Peak Load Forecast (Gross)'!H11-'Peak Load Forecast (Proj. DSR)'!H11</f>
        <v>1048.5165999999999</v>
      </c>
      <c r="I11" s="23">
        <f>'Peak Load Forecast (Gross)'!I11-'Peak Load Forecast (Proj. DSR)'!I11</f>
        <v>997.58019999999999</v>
      </c>
      <c r="J11" s="23">
        <f>'Peak Load Forecast (Gross)'!J11-'Peak Load Forecast (Proj. DSR)'!J11</f>
        <v>966.56050000000005</v>
      </c>
      <c r="K11" s="23">
        <f>'Peak Load Forecast (Gross)'!K11-'Peak Load Forecast (Proj. DSR)'!K11</f>
        <v>981.53139999999996</v>
      </c>
      <c r="L11" s="23">
        <f>'Peak Load Forecast (Gross)'!L11-'Peak Load Forecast (Proj. DSR)'!L11</f>
        <v>981.7636</v>
      </c>
    </row>
    <row r="12" spans="1:12" s="13" customFormat="1" ht="15.05" customHeight="1" x14ac:dyDescent="0.3">
      <c r="A12" s="3" t="s">
        <v>18</v>
      </c>
      <c r="B12" s="23">
        <f>'Peak Load Forecast (Gross)'!B12-'Peak Load Forecast (Proj. DSR)'!B12</f>
        <v>1052.9209123205155</v>
      </c>
      <c r="C12" s="23">
        <f>'Peak Load Forecast (Gross)'!C12-'Peak Load Forecast (Proj. DSR)'!C12</f>
        <v>1110.205446562431</v>
      </c>
      <c r="D12" s="23">
        <f>'Peak Load Forecast (Gross)'!D12-'Peak Load Forecast (Proj. DSR)'!D12</f>
        <v>1106.7446810455422</v>
      </c>
      <c r="E12" s="23">
        <f>'Peak Load Forecast (Gross)'!E12-'Peak Load Forecast (Proj. DSR)'!E12</f>
        <v>1064.5571</v>
      </c>
      <c r="F12" s="23">
        <f>'Peak Load Forecast (Gross)'!F12-'Peak Load Forecast (Proj. DSR)'!F12</f>
        <v>1048.2989</v>
      </c>
      <c r="G12" s="23">
        <f>'Peak Load Forecast (Gross)'!G12-'Peak Load Forecast (Proj. DSR)'!G12</f>
        <v>1058.0554999999999</v>
      </c>
      <c r="H12" s="23">
        <f>'Peak Load Forecast (Gross)'!H12-'Peak Load Forecast (Proj. DSR)'!H12</f>
        <v>1053.6162999999999</v>
      </c>
      <c r="I12" s="23">
        <f>'Peak Load Forecast (Gross)'!I12-'Peak Load Forecast (Proj. DSR)'!I12</f>
        <v>1004.9635</v>
      </c>
      <c r="J12" s="23">
        <f>'Peak Load Forecast (Gross)'!J12-'Peak Load Forecast (Proj. DSR)'!J12</f>
        <v>970.29830000000004</v>
      </c>
      <c r="K12" s="23">
        <f>'Peak Load Forecast (Gross)'!K12-'Peak Load Forecast (Proj. DSR)'!K12</f>
        <v>982.9221</v>
      </c>
      <c r="L12" s="23">
        <f>'Peak Load Forecast (Gross)'!L12-'Peak Load Forecast (Proj. DSR)'!L12</f>
        <v>984.05719999999997</v>
      </c>
    </row>
    <row r="13" spans="1:12" s="13" customFormat="1" ht="15.05" customHeight="1" x14ac:dyDescent="0.3">
      <c r="A13" s="3" t="s">
        <v>17</v>
      </c>
      <c r="B13" s="23">
        <f>'Peak Load Forecast (Gross)'!B13-'Peak Load Forecast (Proj. DSR)'!B13</f>
        <v>1073.1390312587664</v>
      </c>
      <c r="C13" s="23">
        <f>'Peak Load Forecast (Gross)'!C13-'Peak Load Forecast (Proj. DSR)'!C13</f>
        <v>1136.6385544706575</v>
      </c>
      <c r="D13" s="23">
        <f>'Peak Load Forecast (Gross)'!D13-'Peak Load Forecast (Proj. DSR)'!D13</f>
        <v>1120.9564511740834</v>
      </c>
      <c r="E13" s="23">
        <f>'Peak Load Forecast (Gross)'!E13-'Peak Load Forecast (Proj. DSR)'!E13</f>
        <v>1070.3049000000001</v>
      </c>
      <c r="F13" s="23">
        <f>'Peak Load Forecast (Gross)'!F13-'Peak Load Forecast (Proj. DSR)'!F13</f>
        <v>1057.8533</v>
      </c>
      <c r="G13" s="23">
        <f>'Peak Load Forecast (Gross)'!G13-'Peak Load Forecast (Proj. DSR)'!G13</f>
        <v>1067.4547</v>
      </c>
      <c r="H13" s="23">
        <f>'Peak Load Forecast (Gross)'!H13-'Peak Load Forecast (Proj. DSR)'!H13</f>
        <v>1056.434</v>
      </c>
      <c r="I13" s="23">
        <f>'Peak Load Forecast (Gross)'!I13-'Peak Load Forecast (Proj. DSR)'!I13</f>
        <v>1011.6602</v>
      </c>
      <c r="J13" s="23">
        <f>'Peak Load Forecast (Gross)'!J13-'Peak Load Forecast (Proj. DSR)'!J13</f>
        <v>978.94749999999999</v>
      </c>
      <c r="K13" s="23">
        <f>'Peak Load Forecast (Gross)'!K13-'Peak Load Forecast (Proj. DSR)'!K13</f>
        <v>982.4769</v>
      </c>
      <c r="L13" s="23">
        <f>'Peak Load Forecast (Gross)'!L13-'Peak Load Forecast (Proj. DSR)'!L13</f>
        <v>983.60730000000001</v>
      </c>
    </row>
    <row r="14" spans="1:12" s="13" customFormat="1" ht="15.05" customHeight="1" x14ac:dyDescent="0.3">
      <c r="A14" s="3" t="s">
        <v>16</v>
      </c>
      <c r="B14" s="23">
        <f>'Peak Load Forecast (Gross)'!B14-'Peak Load Forecast (Proj. DSR)'!B14</f>
        <v>1093.5431239893906</v>
      </c>
      <c r="C14" s="23">
        <f>'Peak Load Forecast (Gross)'!C14-'Peak Load Forecast (Proj. DSR)'!C14</f>
        <v>1165.9379118347194</v>
      </c>
      <c r="D14" s="23">
        <f>'Peak Load Forecast (Gross)'!D14-'Peak Load Forecast (Proj. DSR)'!D14</f>
        <v>1145.1619617006497</v>
      </c>
      <c r="E14" s="23">
        <f>'Peak Load Forecast (Gross)'!E14-'Peak Load Forecast (Proj. DSR)'!E14</f>
        <v>1087.4446</v>
      </c>
      <c r="F14" s="23">
        <f>'Peak Load Forecast (Gross)'!F14-'Peak Load Forecast (Proj. DSR)'!F14</f>
        <v>1064.0690999999999</v>
      </c>
      <c r="G14" s="23">
        <f>'Peak Load Forecast (Gross)'!G14-'Peak Load Forecast (Proj. DSR)'!G14</f>
        <v>1072.7556</v>
      </c>
      <c r="H14" s="23">
        <f>'Peak Load Forecast (Gross)'!H14-'Peak Load Forecast (Proj. DSR)'!H14</f>
        <v>1056.1864</v>
      </c>
      <c r="I14" s="23">
        <f>'Peak Load Forecast (Gross)'!I14-'Peak Load Forecast (Proj. DSR)'!I14</f>
        <v>1015.5235</v>
      </c>
      <c r="J14" s="23">
        <f>'Peak Load Forecast (Gross)'!J14-'Peak Load Forecast (Proj. DSR)'!J14</f>
        <v>983.09749999999997</v>
      </c>
      <c r="K14" s="23">
        <f>'Peak Load Forecast (Gross)'!K14-'Peak Load Forecast (Proj. DSR)'!K14</f>
        <v>983.25300000000004</v>
      </c>
      <c r="L14" s="23">
        <f>'Peak Load Forecast (Gross)'!L14-'Peak Load Forecast (Proj. DSR)'!L14</f>
        <v>983.67359999999996</v>
      </c>
    </row>
    <row r="15" spans="1:12" s="13" customFormat="1" ht="15.05" customHeight="1" x14ac:dyDescent="0.3">
      <c r="A15" s="3" t="s">
        <v>15</v>
      </c>
      <c r="B15" s="23">
        <f>'Peak Load Forecast (Gross)'!B15-'Peak Load Forecast (Proj. DSR)'!B15</f>
        <v>1115.0795490867517</v>
      </c>
      <c r="C15" s="23">
        <f>'Peak Load Forecast (Gross)'!C15-'Peak Load Forecast (Proj. DSR)'!C15</f>
        <v>1194.6625438927281</v>
      </c>
      <c r="D15" s="23">
        <f>'Peak Load Forecast (Gross)'!D15-'Peak Load Forecast (Proj. DSR)'!D15</f>
        <v>1167.1710914552282</v>
      </c>
      <c r="E15" s="23">
        <f>'Peak Load Forecast (Gross)'!E15-'Peak Load Forecast (Proj. DSR)'!E15</f>
        <v>1103.923</v>
      </c>
      <c r="F15" s="23">
        <f>'Peak Load Forecast (Gross)'!F15-'Peak Load Forecast (Proj. DSR)'!F15</f>
        <v>1074.5626</v>
      </c>
      <c r="G15" s="23">
        <f>'Peak Load Forecast (Gross)'!G15-'Peak Load Forecast (Proj. DSR)'!G15</f>
        <v>1077.1475</v>
      </c>
      <c r="H15" s="23">
        <f>'Peak Load Forecast (Gross)'!H15-'Peak Load Forecast (Proj. DSR)'!H15</f>
        <v>1059.2108000000001</v>
      </c>
      <c r="I15" s="23">
        <f>'Peak Load Forecast (Gross)'!I15-'Peak Load Forecast (Proj. DSR)'!I15</f>
        <v>1016.6222</v>
      </c>
      <c r="J15" s="23">
        <f>'Peak Load Forecast (Gross)'!J15-'Peak Load Forecast (Proj. DSR)'!J15</f>
        <v>987.50900000000001</v>
      </c>
      <c r="K15" s="23">
        <f>'Peak Load Forecast (Gross)'!K15-'Peak Load Forecast (Proj. DSR)'!K15</f>
        <v>982.98689999999999</v>
      </c>
      <c r="L15" s="23">
        <f>'Peak Load Forecast (Gross)'!L15-'Peak Load Forecast (Proj. DSR)'!L15</f>
        <v>982.62660000000005</v>
      </c>
    </row>
    <row r="16" spans="1:12" s="13" customFormat="1" ht="15.05" customHeight="1" x14ac:dyDescent="0.3">
      <c r="A16" s="3" t="s">
        <v>14</v>
      </c>
      <c r="B16" s="23">
        <f>'Peak Load Forecast (Gross)'!B16-'Peak Load Forecast (Proj. DSR)'!B16</f>
        <v>1136.5323473680223</v>
      </c>
      <c r="C16" s="23">
        <f>'Peak Load Forecast (Gross)'!C16-'Peak Load Forecast (Proj. DSR)'!C16</f>
        <v>1221.9985384937713</v>
      </c>
      <c r="D16" s="23">
        <f>'Peak Load Forecast (Gross)'!D16-'Peak Load Forecast (Proj. DSR)'!D16</f>
        <v>1181.432698751074</v>
      </c>
      <c r="E16" s="23">
        <f>'Peak Load Forecast (Gross)'!E16-'Peak Load Forecast (Proj. DSR)'!E16</f>
        <v>1116.6383000000001</v>
      </c>
      <c r="F16" s="23">
        <f>'Peak Load Forecast (Gross)'!F16-'Peak Load Forecast (Proj. DSR)'!F16</f>
        <v>1082.2353000000001</v>
      </c>
      <c r="G16" s="23">
        <f>'Peak Load Forecast (Gross)'!G16-'Peak Load Forecast (Proj. DSR)'!G16</f>
        <v>1080.0097000000001</v>
      </c>
      <c r="H16" s="23">
        <f>'Peak Load Forecast (Gross)'!H16-'Peak Load Forecast (Proj. DSR)'!H16</f>
        <v>1062.4951000000001</v>
      </c>
      <c r="I16" s="23">
        <f>'Peak Load Forecast (Gross)'!I16-'Peak Load Forecast (Proj. DSR)'!I16</f>
        <v>1017.3945</v>
      </c>
      <c r="J16" s="23">
        <f>'Peak Load Forecast (Gross)'!J16-'Peak Load Forecast (Proj. DSR)'!J16</f>
        <v>991.27080000000001</v>
      </c>
      <c r="K16" s="23">
        <f>'Peak Load Forecast (Gross)'!K16-'Peak Load Forecast (Proj. DSR)'!K16</f>
        <v>981.73969999999997</v>
      </c>
      <c r="L16" s="23">
        <f>'Peak Load Forecast (Gross)'!L16-'Peak Load Forecast (Proj. DSR)'!L16</f>
        <v>981.34249999999997</v>
      </c>
    </row>
    <row r="17" spans="1:12" s="13" customFormat="1" ht="15.05" customHeight="1" x14ac:dyDescent="0.3">
      <c r="A17" s="3" t="s">
        <v>13</v>
      </c>
      <c r="B17" s="23">
        <f>'Peak Load Forecast (Gross)'!B17-'Peak Load Forecast (Proj. DSR)'!B17</f>
        <v>1157.97426736127</v>
      </c>
      <c r="C17" s="23">
        <f>'Peak Load Forecast (Gross)'!C17-'Peak Load Forecast (Proj. DSR)'!C17</f>
        <v>1248.6599066229269</v>
      </c>
      <c r="D17" s="23">
        <f>'Peak Load Forecast (Gross)'!D17-'Peak Load Forecast (Proj. DSR)'!D17</f>
        <v>1202.1174080960784</v>
      </c>
      <c r="E17" s="23">
        <f>'Peak Load Forecast (Gross)'!E17-'Peak Load Forecast (Proj. DSR)'!E17</f>
        <v>1135.9317000000001</v>
      </c>
      <c r="F17" s="23">
        <f>'Peak Load Forecast (Gross)'!F17-'Peak Load Forecast (Proj. DSR)'!F17</f>
        <v>1092.2251000000001</v>
      </c>
      <c r="G17" s="23">
        <f>'Peak Load Forecast (Gross)'!G17-'Peak Load Forecast (Proj. DSR)'!G17</f>
        <v>1089.8777</v>
      </c>
      <c r="H17" s="23">
        <f>'Peak Load Forecast (Gross)'!H17-'Peak Load Forecast (Proj. DSR)'!H17</f>
        <v>1065.7257</v>
      </c>
      <c r="I17" s="23">
        <f>'Peak Load Forecast (Gross)'!I17-'Peak Load Forecast (Proj. DSR)'!I17</f>
        <v>1020.1934</v>
      </c>
      <c r="J17" s="23">
        <f>'Peak Load Forecast (Gross)'!J17-'Peak Load Forecast (Proj. DSR)'!J17</f>
        <v>996.38109999999995</v>
      </c>
      <c r="K17" s="23">
        <f>'Peak Load Forecast (Gross)'!K17-'Peak Load Forecast (Proj. DSR)'!K17</f>
        <v>979.61519999999996</v>
      </c>
      <c r="L17" s="23">
        <f>'Peak Load Forecast (Gross)'!L17-'Peak Load Forecast (Proj. DSR)'!L17</f>
        <v>979.1857</v>
      </c>
    </row>
    <row r="18" spans="1:12" s="13" customFormat="1" ht="15.05" customHeight="1" x14ac:dyDescent="0.3">
      <c r="A18" s="3" t="s">
        <v>12</v>
      </c>
      <c r="B18" s="23">
        <f>'Peak Load Forecast (Gross)'!B18-'Peak Load Forecast (Proj. DSR)'!B18</f>
        <v>1179.7586382968473</v>
      </c>
      <c r="C18" s="23">
        <f>'Peak Load Forecast (Gross)'!C18-'Peak Load Forecast (Proj. DSR)'!C18</f>
        <v>1277.1680477426075</v>
      </c>
      <c r="D18" s="23">
        <f>'Peak Load Forecast (Gross)'!D18-'Peak Load Forecast (Proj. DSR)'!D18</f>
        <v>1229.1320393117576</v>
      </c>
      <c r="E18" s="23">
        <f>'Peak Load Forecast (Gross)'!E18-'Peak Load Forecast (Proj. DSR)'!E18</f>
        <v>1157.1891000000001</v>
      </c>
      <c r="F18" s="23">
        <f>'Peak Load Forecast (Gross)'!F18-'Peak Load Forecast (Proj. DSR)'!F18</f>
        <v>1107.4318000000001</v>
      </c>
      <c r="G18" s="23">
        <f>'Peak Load Forecast (Gross)'!G18-'Peak Load Forecast (Proj. DSR)'!G18</f>
        <v>1099.3766000000001</v>
      </c>
      <c r="H18" s="23">
        <f>'Peak Load Forecast (Gross)'!H18-'Peak Load Forecast (Proj. DSR)'!H18</f>
        <v>1067.6566</v>
      </c>
      <c r="I18" s="23">
        <f>'Peak Load Forecast (Gross)'!I18-'Peak Load Forecast (Proj. DSR)'!I18</f>
        <v>1025.8674000000001</v>
      </c>
      <c r="J18" s="23">
        <f>'Peak Load Forecast (Gross)'!J18-'Peak Load Forecast (Proj. DSR)'!J18</f>
        <v>998.22950000000003</v>
      </c>
      <c r="K18" s="23">
        <f>'Peak Load Forecast (Gross)'!K18-'Peak Load Forecast (Proj. DSR)'!K18</f>
        <v>978.96720000000005</v>
      </c>
      <c r="L18" s="23">
        <f>'Peak Load Forecast (Gross)'!L18-'Peak Load Forecast (Proj. DSR)'!L18</f>
        <v>978.5367</v>
      </c>
    </row>
    <row r="19" spans="1:12" s="13" customFormat="1" ht="15.05" customHeight="1" x14ac:dyDescent="0.3">
      <c r="A19" s="3" t="s">
        <v>11</v>
      </c>
      <c r="B19" s="23">
        <f>'Peak Load Forecast (Gross)'!B19-'Peak Load Forecast (Proj. DSR)'!B19</f>
        <v>1201.80773880939</v>
      </c>
      <c r="C19" s="23">
        <f>'Peak Load Forecast (Gross)'!C19-'Peak Load Forecast (Proj. DSR)'!C19</f>
        <v>1304.8663422956463</v>
      </c>
      <c r="D19" s="23">
        <f>'Peak Load Forecast (Gross)'!D19-'Peak Load Forecast (Proj. DSR)'!D19</f>
        <v>1255.6065702232393</v>
      </c>
      <c r="E19" s="23">
        <f>'Peak Load Forecast (Gross)'!E19-'Peak Load Forecast (Proj. DSR)'!E19</f>
        <v>1172.569</v>
      </c>
      <c r="F19" s="23">
        <f>'Peak Load Forecast (Gross)'!F19-'Peak Load Forecast (Proj. DSR)'!F19</f>
        <v>1122.7972</v>
      </c>
      <c r="G19" s="23">
        <f>'Peak Load Forecast (Gross)'!G19-'Peak Load Forecast (Proj. DSR)'!G19</f>
        <v>1108.7559000000001</v>
      </c>
      <c r="H19" s="23">
        <f>'Peak Load Forecast (Gross)'!H19-'Peak Load Forecast (Proj. DSR)'!H19</f>
        <v>1071.9376</v>
      </c>
      <c r="I19" s="23">
        <f>'Peak Load Forecast (Gross)'!I19-'Peak Load Forecast (Proj. DSR)'!I19</f>
        <v>1028.904</v>
      </c>
      <c r="J19" s="23">
        <f>'Peak Load Forecast (Gross)'!J19-'Peak Load Forecast (Proj. DSR)'!J19</f>
        <v>1002.5025000000001</v>
      </c>
      <c r="K19" s="23">
        <f>'Peak Load Forecast (Gross)'!K19-'Peak Load Forecast (Proj. DSR)'!K19</f>
        <v>977.26790000000005</v>
      </c>
      <c r="L19" s="23">
        <f>'Peak Load Forecast (Gross)'!L19-'Peak Load Forecast (Proj. DSR)'!L19</f>
        <v>977.04259999999999</v>
      </c>
    </row>
    <row r="20" spans="1:12" s="13" customFormat="1" ht="15.05" customHeight="1" x14ac:dyDescent="0.3">
      <c r="A20" s="3" t="s">
        <v>10</v>
      </c>
      <c r="B20" s="23">
        <f>'Peak Load Forecast (Gross)'!B20-'Peak Load Forecast (Proj. DSR)'!B20</f>
        <v>1224.477612158186</v>
      </c>
      <c r="C20" s="23">
        <f>'Peak Load Forecast (Gross)'!C20-'Peak Load Forecast (Proj. DSR)'!C20</f>
        <v>1334.8775900636813</v>
      </c>
      <c r="D20" s="23">
        <f>'Peak Load Forecast (Gross)'!D20-'Peak Load Forecast (Proj. DSR)'!D20</f>
        <v>1280.5199897939297</v>
      </c>
      <c r="E20" s="23">
        <f>'Peak Load Forecast (Gross)'!E20-'Peak Load Forecast (Proj. DSR)'!E20</f>
        <v>1190.1884</v>
      </c>
      <c r="F20" s="23">
        <f>'Peak Load Forecast (Gross)'!F20-'Peak Load Forecast (Proj. DSR)'!F20</f>
        <v>1138.6075000000001</v>
      </c>
      <c r="G20" s="23">
        <f>'Peak Load Forecast (Gross)'!G20-'Peak Load Forecast (Proj. DSR)'!G20</f>
        <v>1116.9443000000001</v>
      </c>
      <c r="H20" s="23">
        <f>'Peak Load Forecast (Gross)'!H20-'Peak Load Forecast (Proj. DSR)'!H20</f>
        <v>1075.4711</v>
      </c>
      <c r="I20" s="23">
        <f>'Peak Load Forecast (Gross)'!I20-'Peak Load Forecast (Proj. DSR)'!I20</f>
        <v>1032.9350999999999</v>
      </c>
      <c r="J20" s="23">
        <f>'Peak Load Forecast (Gross)'!J20-'Peak Load Forecast (Proj. DSR)'!J20</f>
        <v>1007.1874</v>
      </c>
      <c r="K20" s="23">
        <f>'Peak Load Forecast (Gross)'!K20-'Peak Load Forecast (Proj. DSR)'!K20</f>
        <v>975.22329999999999</v>
      </c>
      <c r="L20" s="23">
        <f>'Peak Load Forecast (Gross)'!L20-'Peak Load Forecast (Proj. DSR)'!L20</f>
        <v>975.33349999999996</v>
      </c>
    </row>
    <row r="21" spans="1:12" s="13" customFormat="1" ht="15.05" customHeight="1" x14ac:dyDescent="0.3">
      <c r="A21" s="3" t="s">
        <v>9</v>
      </c>
      <c r="B21" s="23">
        <f>'Peak Load Forecast (Gross)'!B21-'Peak Load Forecast (Proj. DSR)'!B21</f>
        <v>1247.742204933553</v>
      </c>
      <c r="C21" s="23">
        <f>'Peak Load Forecast (Gross)'!C21-'Peak Load Forecast (Proj. DSR)'!C21</f>
        <v>1365.9575746882049</v>
      </c>
      <c r="D21" s="23">
        <f>'Peak Load Forecast (Gross)'!D21-'Peak Load Forecast (Proj. DSR)'!D21</f>
        <v>1307.5505385943682</v>
      </c>
      <c r="E21" s="23">
        <f>'Peak Load Forecast (Gross)'!E21-'Peak Load Forecast (Proj. DSR)'!E21</f>
        <v>1213.0029999999999</v>
      </c>
      <c r="F21" s="23">
        <f>'Peak Load Forecast (Gross)'!F21-'Peak Load Forecast (Proj. DSR)'!F21</f>
        <v>1154.9285</v>
      </c>
      <c r="G21" s="23">
        <f>'Peak Load Forecast (Gross)'!G21-'Peak Load Forecast (Proj. DSR)'!G21</f>
        <v>1127.7736</v>
      </c>
      <c r="H21" s="23">
        <f>'Peak Load Forecast (Gross)'!H21-'Peak Load Forecast (Proj. DSR)'!H21</f>
        <v>1080.9337</v>
      </c>
      <c r="I21" s="23">
        <f>'Peak Load Forecast (Gross)'!I21-'Peak Load Forecast (Proj. DSR)'!I21</f>
        <v>1037.4295999999999</v>
      </c>
      <c r="J21" s="23">
        <f>'Peak Load Forecast (Gross)'!J21-'Peak Load Forecast (Proj. DSR)'!J21</f>
        <v>1013.2023</v>
      </c>
      <c r="K21" s="23">
        <f>'Peak Load Forecast (Gross)'!K21-'Peak Load Forecast (Proj. DSR)'!K21</f>
        <v>975.10900000000004</v>
      </c>
      <c r="L21" s="23">
        <f>'Peak Load Forecast (Gross)'!L21-'Peak Load Forecast (Proj. DSR)'!L21</f>
        <v>975.43679999999995</v>
      </c>
    </row>
    <row r="22" spans="1:12" s="13" customFormat="1" ht="15.05" customHeight="1" x14ac:dyDescent="0.3">
      <c r="A22" s="3" t="s">
        <v>8</v>
      </c>
      <c r="B22" s="3" t="s">
        <v>48</v>
      </c>
      <c r="C22" s="23">
        <f>'Peak Load Forecast (Gross)'!C22-'Peak Load Forecast (Proj. DSR)'!C22</f>
        <v>1398.4741626022253</v>
      </c>
      <c r="D22" s="23">
        <f>'Peak Load Forecast (Gross)'!D22-'Peak Load Forecast (Proj. DSR)'!D22</f>
        <v>1335.3594013022127</v>
      </c>
      <c r="E22" s="23">
        <f>'Peak Load Forecast (Gross)'!E22-'Peak Load Forecast (Proj. DSR)'!E22</f>
        <v>1235.3434</v>
      </c>
      <c r="F22" s="23">
        <f>'Peak Load Forecast (Gross)'!F22-'Peak Load Forecast (Proj. DSR)'!F22</f>
        <v>1171.2963999999999</v>
      </c>
      <c r="G22" s="23">
        <f>'Peak Load Forecast (Gross)'!G22-'Peak Load Forecast (Proj. DSR)'!G22</f>
        <v>1137.0748000000001</v>
      </c>
      <c r="H22" s="23">
        <f>'Peak Load Forecast (Gross)'!H22-'Peak Load Forecast (Proj. DSR)'!H22</f>
        <v>1085.4229</v>
      </c>
      <c r="I22" s="23">
        <f>'Peak Load Forecast (Gross)'!I22-'Peak Load Forecast (Proj. DSR)'!I22</f>
        <v>1042.8543</v>
      </c>
      <c r="J22" s="23">
        <f>'Peak Load Forecast (Gross)'!J22-'Peak Load Forecast (Proj. DSR)'!J22</f>
        <v>1015.8264</v>
      </c>
      <c r="K22" s="23">
        <f>'Peak Load Forecast (Gross)'!K22-'Peak Load Forecast (Proj. DSR)'!K22</f>
        <v>976.42579999999998</v>
      </c>
      <c r="L22" s="23">
        <f>'Peak Load Forecast (Gross)'!L22-'Peak Load Forecast (Proj. DSR)'!L22</f>
        <v>976.68209999999999</v>
      </c>
    </row>
    <row r="23" spans="1:12" s="13" customFormat="1" ht="15.05" customHeight="1" x14ac:dyDescent="0.3">
      <c r="A23" s="3" t="s">
        <v>7</v>
      </c>
      <c r="B23" s="3" t="s">
        <v>48</v>
      </c>
      <c r="C23" s="3" t="s">
        <v>48</v>
      </c>
      <c r="D23" s="23">
        <f>'Peak Load Forecast (Gross)'!D23-'Peak Load Forecast (Proj. DSR)'!D23</f>
        <v>1363.0669037873322</v>
      </c>
      <c r="E23" s="23">
        <f>'Peak Load Forecast (Gross)'!E23-'Peak Load Forecast (Proj. DSR)'!E23</f>
        <v>1253.2669000000001</v>
      </c>
      <c r="F23" s="23">
        <f>'Peak Load Forecast (Gross)'!F23-'Peak Load Forecast (Proj. DSR)'!F23</f>
        <v>1187.1705999999999</v>
      </c>
      <c r="G23" s="23">
        <f>'Peak Load Forecast (Gross)'!G23-'Peak Load Forecast (Proj. DSR)'!G23</f>
        <v>1149.8359</v>
      </c>
      <c r="H23" s="23">
        <f>'Peak Load Forecast (Gross)'!H23-'Peak Load Forecast (Proj. DSR)'!H23</f>
        <v>1092.9939999999999</v>
      </c>
      <c r="I23" s="23">
        <f>'Peak Load Forecast (Gross)'!I23-'Peak Load Forecast (Proj. DSR)'!I23</f>
        <v>1048.4754</v>
      </c>
      <c r="J23" s="23">
        <f>'Peak Load Forecast (Gross)'!J23-'Peak Load Forecast (Proj. DSR)'!J23</f>
        <v>1020.1384</v>
      </c>
      <c r="K23" s="23">
        <f>'Peak Load Forecast (Gross)'!K23-'Peak Load Forecast (Proj. DSR)'!K23</f>
        <v>976.74689999999998</v>
      </c>
      <c r="L23" s="23">
        <f>'Peak Load Forecast (Gross)'!L23-'Peak Load Forecast (Proj. DSR)'!L23</f>
        <v>976.79039999999998</v>
      </c>
    </row>
    <row r="24" spans="1:12" s="13" customFormat="1" ht="15.05" customHeight="1" x14ac:dyDescent="0.3">
      <c r="A24" s="3" t="s">
        <v>6</v>
      </c>
      <c r="B24" s="3" t="s">
        <v>48</v>
      </c>
      <c r="C24" s="3" t="s">
        <v>48</v>
      </c>
      <c r="D24" s="3" t="s">
        <v>48</v>
      </c>
      <c r="E24" s="23">
        <f>'Peak Load Forecast (Gross)'!E24-'Peak Load Forecast (Proj. DSR)'!E24</f>
        <v>1277.5445999999999</v>
      </c>
      <c r="F24" s="23">
        <f>'Peak Load Forecast (Gross)'!F24-'Peak Load Forecast (Proj. DSR)'!F24</f>
        <v>1205.6999000000001</v>
      </c>
      <c r="G24" s="23">
        <f>'Peak Load Forecast (Gross)'!G24-'Peak Load Forecast (Proj. DSR)'!G24</f>
        <v>1163.7705000000001</v>
      </c>
      <c r="H24" s="23">
        <f>'Peak Load Forecast (Gross)'!H24-'Peak Load Forecast (Proj. DSR)'!H24</f>
        <v>1099.9043999999999</v>
      </c>
      <c r="I24" s="23">
        <f>'Peak Load Forecast (Gross)'!I24-'Peak Load Forecast (Proj. DSR)'!I24</f>
        <v>1054.8851</v>
      </c>
      <c r="J24" s="23">
        <f>'Peak Load Forecast (Gross)'!J24-'Peak Load Forecast (Proj. DSR)'!J24</f>
        <v>1024.5718999999999</v>
      </c>
      <c r="K24" s="23">
        <f>'Peak Load Forecast (Gross)'!K24-'Peak Load Forecast (Proj. DSR)'!K24</f>
        <v>976.8066</v>
      </c>
      <c r="L24" s="23">
        <f>'Peak Load Forecast (Gross)'!L24-'Peak Load Forecast (Proj. DSR)'!L24</f>
        <v>976.76509999999996</v>
      </c>
    </row>
    <row r="25" spans="1:12" s="13" customFormat="1" ht="15.05" customHeight="1" x14ac:dyDescent="0.3">
      <c r="A25" s="3" t="s">
        <v>5</v>
      </c>
      <c r="B25" s="3" t="s">
        <v>48</v>
      </c>
      <c r="C25" s="3" t="s">
        <v>48</v>
      </c>
      <c r="D25" s="3" t="s">
        <v>48</v>
      </c>
      <c r="E25" s="3" t="s">
        <v>48</v>
      </c>
      <c r="F25" s="23">
        <f>'Peak Load Forecast (Gross)'!F25-'Peak Load Forecast (Proj. DSR)'!F25</f>
        <v>1224.7561000000001</v>
      </c>
      <c r="G25" s="23">
        <f>'Peak Load Forecast (Gross)'!G25-'Peak Load Forecast (Proj. DSR)'!G25</f>
        <v>1180.298</v>
      </c>
      <c r="H25" s="23">
        <f>'Peak Load Forecast (Gross)'!H25-'Peak Load Forecast (Proj. DSR)'!H25</f>
        <v>1108.5537999999999</v>
      </c>
      <c r="I25" s="23">
        <f>'Peak Load Forecast (Gross)'!I25-'Peak Load Forecast (Proj. DSR)'!I25</f>
        <v>1060.2538</v>
      </c>
      <c r="J25" s="23">
        <f>'Peak Load Forecast (Gross)'!J25-'Peak Load Forecast (Proj. DSR)'!J25</f>
        <v>1030.6320000000001</v>
      </c>
      <c r="K25" s="23">
        <f>'Peak Load Forecast (Gross)'!K25-'Peak Load Forecast (Proj. DSR)'!K25</f>
        <v>976.09979999999996</v>
      </c>
      <c r="L25" s="23">
        <f>'Peak Load Forecast (Gross)'!L25-'Peak Load Forecast (Proj. DSR)'!L25</f>
        <v>976.03710000000001</v>
      </c>
    </row>
    <row r="26" spans="1:12" s="13" customFormat="1" ht="15.05" customHeight="1" x14ac:dyDescent="0.3">
      <c r="A26" s="3" t="s">
        <v>4</v>
      </c>
      <c r="B26" s="3" t="s">
        <v>48</v>
      </c>
      <c r="C26" s="3" t="s">
        <v>48</v>
      </c>
      <c r="D26" s="3" t="s">
        <v>48</v>
      </c>
      <c r="E26" s="3" t="s">
        <v>48</v>
      </c>
      <c r="F26" s="23">
        <f>'Peak Load Forecast (Gross)'!F26-'Peak Load Forecast (Proj. DSR)'!F26</f>
        <v>1242.6261</v>
      </c>
      <c r="G26" s="23">
        <f>'Peak Load Forecast (Gross)'!G26-'Peak Load Forecast (Proj. DSR)'!G26</f>
        <v>1194.2023999999999</v>
      </c>
      <c r="H26" s="23">
        <f>'Peak Load Forecast (Gross)'!H26-'Peak Load Forecast (Proj. DSR)'!H26</f>
        <v>1116.0829000000001</v>
      </c>
      <c r="I26" s="23">
        <f>'Peak Load Forecast (Gross)'!I26-'Peak Load Forecast (Proj. DSR)'!I26</f>
        <v>1066.8594000000001</v>
      </c>
      <c r="J26" s="23">
        <f>'Peak Load Forecast (Gross)'!J26-'Peak Load Forecast (Proj. DSR)'!J26</f>
        <v>1033.0453</v>
      </c>
      <c r="K26" s="23">
        <f>'Peak Load Forecast (Gross)'!K26-'Peak Load Forecast (Proj. DSR)'!K26</f>
        <v>977.06949999999995</v>
      </c>
      <c r="L26" s="23">
        <f>'Peak Load Forecast (Gross)'!L26-'Peak Load Forecast (Proj. DSR)'!L26</f>
        <v>976.86599999999999</v>
      </c>
    </row>
    <row r="27" spans="1:12" s="13" customFormat="1" ht="15.05" customHeight="1" x14ac:dyDescent="0.3">
      <c r="A27" s="3" t="s">
        <v>3</v>
      </c>
      <c r="B27" s="3" t="s">
        <v>48</v>
      </c>
      <c r="C27" s="3" t="s">
        <v>48</v>
      </c>
      <c r="D27" s="3" t="s">
        <v>48</v>
      </c>
      <c r="E27" s="3" t="s">
        <v>48</v>
      </c>
      <c r="F27" s="3" t="s">
        <v>48</v>
      </c>
      <c r="G27" s="23">
        <f>'Peak Load Forecast (Gross)'!G27-'Peak Load Forecast (Proj. DSR)'!G27</f>
        <v>1210.4346</v>
      </c>
      <c r="H27" s="23">
        <f>'Peak Load Forecast (Gross)'!H27-'Peak Load Forecast (Proj. DSR)'!H27</f>
        <v>1126.9188999999999</v>
      </c>
      <c r="I27" s="23">
        <f>'Peak Load Forecast (Gross)'!I27-'Peak Load Forecast (Proj. DSR)'!I27</f>
        <v>1073.3571999999999</v>
      </c>
      <c r="J27" s="23">
        <f>'Peak Load Forecast (Gross)'!J27-'Peak Load Forecast (Proj. DSR)'!J27</f>
        <v>1037.1432</v>
      </c>
      <c r="K27" s="23">
        <f>'Peak Load Forecast (Gross)'!K27-'Peak Load Forecast (Proj. DSR)'!K27</f>
        <v>976.78459999999995</v>
      </c>
      <c r="L27" s="23">
        <f>'Peak Load Forecast (Gross)'!L27-'Peak Load Forecast (Proj. DSR)'!L27</f>
        <v>977.02890000000002</v>
      </c>
    </row>
    <row r="28" spans="1:12" s="13" customFormat="1" ht="15.05" customHeight="1" x14ac:dyDescent="0.3">
      <c r="A28" s="3" t="s">
        <v>2</v>
      </c>
      <c r="B28" s="3" t="s">
        <v>48</v>
      </c>
      <c r="C28" s="3" t="s">
        <v>48</v>
      </c>
      <c r="D28" s="3" t="s">
        <v>48</v>
      </c>
      <c r="E28" s="3" t="s">
        <v>48</v>
      </c>
      <c r="F28" s="3" t="s">
        <v>48</v>
      </c>
      <c r="G28" s="3" t="s">
        <v>48</v>
      </c>
      <c r="H28" s="23">
        <f>'Peak Load Forecast (Gross)'!H28-'Peak Load Forecast (Proj. DSR)'!H28</f>
        <v>1136.587</v>
      </c>
      <c r="I28" s="23">
        <f>'Peak Load Forecast (Gross)'!I28-'Peak Load Forecast (Proj. DSR)'!I28</f>
        <v>1080.5352</v>
      </c>
      <c r="J28" s="23">
        <f>'Peak Load Forecast (Gross)'!J28-'Peak Load Forecast (Proj. DSR)'!J28</f>
        <v>1041.7442000000001</v>
      </c>
      <c r="K28" s="23">
        <f>'Peak Load Forecast (Gross)'!K28-'Peak Load Forecast (Proj. DSR)'!K28</f>
        <v>976.56050000000005</v>
      </c>
      <c r="L28" s="23">
        <f>'Peak Load Forecast (Gross)'!L28-'Peak Load Forecast (Proj. DSR)'!L28</f>
        <v>977.0652</v>
      </c>
    </row>
    <row r="29" spans="1:12" s="13" customFormat="1" ht="15.05" customHeight="1" x14ac:dyDescent="0.3">
      <c r="A29" s="3" t="s">
        <v>1</v>
      </c>
      <c r="B29" s="3" t="s">
        <v>48</v>
      </c>
      <c r="C29" s="3" t="s">
        <v>48</v>
      </c>
      <c r="D29" s="3" t="s">
        <v>48</v>
      </c>
      <c r="E29" s="3" t="s">
        <v>48</v>
      </c>
      <c r="F29" s="3" t="s">
        <v>48</v>
      </c>
      <c r="G29" s="3" t="s">
        <v>48</v>
      </c>
      <c r="H29" s="3" t="s">
        <v>48</v>
      </c>
      <c r="I29" s="23">
        <f>'Peak Load Forecast (Gross)'!I29-'Peak Load Forecast (Proj. DSR)'!I29</f>
        <v>1085.163</v>
      </c>
      <c r="J29" s="23">
        <f>'Peak Load Forecast (Gross)'!J29-'Peak Load Forecast (Proj. DSR)'!J29</f>
        <v>1047.4881</v>
      </c>
      <c r="K29" s="23">
        <f>'Peak Load Forecast (Gross)'!K29-'Peak Load Forecast (Proj. DSR)'!K29</f>
        <v>975.79110000000003</v>
      </c>
      <c r="L29" s="23">
        <f>'Peak Load Forecast (Gross)'!L29-'Peak Load Forecast (Proj. DSR)'!L29</f>
        <v>976.04300000000001</v>
      </c>
    </row>
    <row r="30" spans="1:12" s="13" customFormat="1" ht="15.05" customHeight="1" x14ac:dyDescent="0.3">
      <c r="A30" s="3" t="s">
        <v>0</v>
      </c>
      <c r="B30" s="3" t="s">
        <v>48</v>
      </c>
      <c r="C30" s="3" t="s">
        <v>48</v>
      </c>
      <c r="D30" s="3" t="s">
        <v>48</v>
      </c>
      <c r="E30" s="3" t="s">
        <v>48</v>
      </c>
      <c r="F30" s="3" t="s">
        <v>48</v>
      </c>
      <c r="G30" s="3" t="s">
        <v>48</v>
      </c>
      <c r="H30" s="3" t="s">
        <v>48</v>
      </c>
      <c r="I30" s="3" t="s">
        <v>48</v>
      </c>
      <c r="J30" s="23">
        <f>'Peak Load Forecast (Gross)'!J30-'Peak Load Forecast (Proj. DSR)'!J30</f>
        <v>1049.6819</v>
      </c>
      <c r="K30" s="23">
        <f>'Peak Load Forecast (Gross)'!K30-'Peak Load Forecast (Proj. DSR)'!K30</f>
        <v>976.74450000000002</v>
      </c>
      <c r="L30" s="23">
        <f>'Peak Load Forecast (Gross)'!L30-'Peak Load Forecast (Proj. DSR)'!L30</f>
        <v>976.89909999999998</v>
      </c>
    </row>
    <row r="31" spans="1:12" s="13" customFormat="1" ht="15.05" customHeight="1" x14ac:dyDescent="0.3">
      <c r="A31" s="3" t="s">
        <v>34</v>
      </c>
      <c r="B31" s="3" t="s">
        <v>48</v>
      </c>
      <c r="C31" s="3" t="s">
        <v>48</v>
      </c>
      <c r="D31" s="3" t="s">
        <v>48</v>
      </c>
      <c r="E31" s="3" t="s">
        <v>48</v>
      </c>
      <c r="F31" s="3" t="s">
        <v>48</v>
      </c>
      <c r="G31" s="3" t="s">
        <v>48</v>
      </c>
      <c r="H31" s="3" t="s">
        <v>48</v>
      </c>
      <c r="I31" s="3" t="s">
        <v>48</v>
      </c>
      <c r="J31" s="3" t="s">
        <v>48</v>
      </c>
      <c r="K31" s="23">
        <f>'Peak Load Forecast (Gross)'!K31-'Peak Load Forecast (Proj. DSR)'!K31</f>
        <v>976.1925</v>
      </c>
      <c r="L31" s="23">
        <f>'Peak Load Forecast (Gross)'!L31-'Peak Load Forecast (Proj. DSR)'!L31</f>
        <v>976.48019999999997</v>
      </c>
    </row>
    <row r="32" spans="1:12" x14ac:dyDescent="0.25">
      <c r="A32" s="3" t="s">
        <v>56</v>
      </c>
      <c r="B32" s="3" t="s">
        <v>48</v>
      </c>
      <c r="C32" s="3" t="s">
        <v>48</v>
      </c>
      <c r="D32" s="3" t="s">
        <v>48</v>
      </c>
      <c r="E32" s="3" t="s">
        <v>48</v>
      </c>
      <c r="F32" s="3" t="s">
        <v>48</v>
      </c>
      <c r="G32" s="3" t="s">
        <v>48</v>
      </c>
      <c r="H32" s="3" t="s">
        <v>48</v>
      </c>
      <c r="I32" s="3" t="s">
        <v>48</v>
      </c>
      <c r="J32" s="3" t="s">
        <v>48</v>
      </c>
      <c r="K32" s="3" t="s">
        <v>48</v>
      </c>
      <c r="L32" s="23">
        <f>'Peak Load Forecast (Gross)'!L32-'Peak Load Forecast (Proj. DSR)'!L32</f>
        <v>975.87289999999996</v>
      </c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pane xSplit="2" ySplit="1" topLeftCell="C2" activePane="bottomRight" state="frozen"/>
      <selection pane="topRight" activeCell="B1" sqref="B1"/>
      <selection pane="bottomLeft" activeCell="A7" sqref="A7"/>
      <selection pane="bottomRight" activeCell="B14" sqref="B14"/>
    </sheetView>
  </sheetViews>
  <sheetFormatPr defaultColWidth="8.88671875" defaultRowHeight="14.4" x14ac:dyDescent="0.25"/>
  <cols>
    <col min="1" max="1" width="10.88671875" style="2" customWidth="1"/>
    <col min="2" max="2" width="12.44140625" style="1" customWidth="1"/>
    <col min="3" max="9" width="10.88671875" style="1" customWidth="1"/>
    <col min="10" max="10" width="2.5546875" style="1" customWidth="1"/>
    <col min="11" max="11" width="8.44140625" style="1" customWidth="1"/>
    <col min="12" max="12" width="10.88671875" style="2" customWidth="1"/>
    <col min="13" max="16384" width="8.88671875" style="1"/>
  </cols>
  <sheetData>
    <row r="1" spans="1:12" ht="70.3" customHeight="1" x14ac:dyDescent="0.25">
      <c r="A1" s="25" t="s">
        <v>49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4" spans="1:12" x14ac:dyDescent="0.25">
      <c r="A4" s="1"/>
      <c r="B4" s="7"/>
      <c r="C4" s="7"/>
      <c r="D4" s="8"/>
      <c r="E4" s="7"/>
      <c r="F4" s="7"/>
      <c r="L4" s="1"/>
    </row>
    <row r="5" spans="1:12" ht="15.65" x14ac:dyDescent="0.3">
      <c r="A5" s="1"/>
      <c r="B5" s="17"/>
      <c r="C5" s="17"/>
      <c r="D5" s="17"/>
      <c r="E5" s="17"/>
      <c r="F5" s="7"/>
      <c r="L5" s="1"/>
    </row>
    <row r="6" spans="1:12" s="13" customFormat="1" ht="20.05" customHeight="1" x14ac:dyDescent="0.3">
      <c r="B6" s="18" t="s">
        <v>50</v>
      </c>
      <c r="E6" s="18"/>
      <c r="F6" s="18"/>
      <c r="G6" s="18"/>
      <c r="H6" s="18"/>
      <c r="I6" s="18"/>
      <c r="J6" s="18"/>
      <c r="K6" s="26">
        <v>532.87199999999996</v>
      </c>
    </row>
    <row r="7" spans="1:12" s="13" customFormat="1" ht="20.05" customHeight="1" x14ac:dyDescent="0.3">
      <c r="B7" s="18" t="s">
        <v>51</v>
      </c>
      <c r="E7" s="18"/>
      <c r="F7" s="18"/>
      <c r="G7" s="18"/>
      <c r="H7" s="18"/>
      <c r="I7" s="18"/>
      <c r="J7" s="21" t="s">
        <v>53</v>
      </c>
      <c r="K7" s="27">
        <v>10</v>
      </c>
    </row>
    <row r="8" spans="1:12" s="13" customFormat="1" ht="20.05" customHeight="1" x14ac:dyDescent="0.3">
      <c r="B8" s="20"/>
      <c r="C8" s="18"/>
      <c r="E8" s="18"/>
      <c r="F8" s="18"/>
      <c r="G8" s="18"/>
      <c r="H8" s="18"/>
      <c r="I8" s="18"/>
      <c r="J8" s="18"/>
      <c r="K8" s="26">
        <f>SUM(K6:K7)</f>
        <v>542.87199999999996</v>
      </c>
    </row>
    <row r="9" spans="1:12" s="13" customFormat="1" ht="20.05" customHeight="1" x14ac:dyDescent="0.3">
      <c r="B9" s="18" t="s">
        <v>44</v>
      </c>
      <c r="E9" s="18"/>
      <c r="F9" s="18"/>
      <c r="G9" s="18"/>
      <c r="H9" s="18"/>
      <c r="I9" s="18"/>
      <c r="J9" s="21" t="s">
        <v>52</v>
      </c>
      <c r="K9" s="27">
        <v>19.3</v>
      </c>
    </row>
    <row r="10" spans="1:12" s="13" customFormat="1" ht="20.05" customHeight="1" x14ac:dyDescent="0.3">
      <c r="B10" s="19" t="s">
        <v>40</v>
      </c>
      <c r="E10" s="19"/>
      <c r="F10" s="19"/>
      <c r="G10" s="19"/>
      <c r="H10" s="19"/>
      <c r="I10" s="19"/>
      <c r="J10" s="19"/>
      <c r="K10" s="28">
        <f>K8-K9</f>
        <v>523.572</v>
      </c>
    </row>
    <row r="11" spans="1:12" s="13" customFormat="1" ht="20.05" customHeight="1" x14ac:dyDescent="0.3">
      <c r="B11" s="19" t="s">
        <v>42</v>
      </c>
      <c r="E11" s="18"/>
      <c r="F11" s="18"/>
      <c r="G11" s="18"/>
      <c r="H11" s="18"/>
      <c r="I11" s="18"/>
      <c r="J11" s="21" t="s">
        <v>53</v>
      </c>
      <c r="K11" s="28">
        <v>447.05700000000002</v>
      </c>
    </row>
    <row r="12" spans="1:12" s="13" customFormat="1" ht="20.05" customHeight="1" x14ac:dyDescent="0.3">
      <c r="B12" s="18" t="s">
        <v>41</v>
      </c>
      <c r="E12" s="18"/>
      <c r="F12" s="18"/>
      <c r="G12" s="18"/>
      <c r="H12" s="18"/>
      <c r="I12" s="18"/>
      <c r="J12" s="21" t="s">
        <v>53</v>
      </c>
      <c r="K12" s="29">
        <v>2.5</v>
      </c>
    </row>
    <row r="13" spans="1:12" s="13" customFormat="1" ht="20.05" customHeight="1" thickBot="1" x14ac:dyDescent="0.35">
      <c r="B13" s="18" t="s">
        <v>43</v>
      </c>
      <c r="E13" s="18"/>
      <c r="F13" s="18"/>
      <c r="G13" s="18"/>
      <c r="H13" s="18"/>
      <c r="I13" s="18"/>
      <c r="J13" s="18"/>
      <c r="K13" s="30">
        <f>K10+K11+K12</f>
        <v>973.12900000000002</v>
      </c>
    </row>
    <row r="14" spans="1:12" ht="15.05" thickTop="1" x14ac:dyDescent="0.25">
      <c r="A14" s="1"/>
      <c r="B14" s="31" t="s">
        <v>54</v>
      </c>
      <c r="C14" s="7"/>
      <c r="D14" s="8"/>
      <c r="E14" s="7"/>
      <c r="F14" s="7"/>
      <c r="L14" s="1"/>
    </row>
    <row r="15" spans="1:12" x14ac:dyDescent="0.25">
      <c r="A15" s="1"/>
      <c r="D15" s="2"/>
      <c r="L15" s="1"/>
    </row>
    <row r="16" spans="1:12" x14ac:dyDescent="0.25">
      <c r="A16" s="1"/>
      <c r="D16" s="2"/>
      <c r="L16" s="1"/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pane xSplit="1" ySplit="2" topLeftCell="B12" activePane="bottomRight" state="frozen"/>
      <selection pane="topRight" activeCell="B1" sqref="B1"/>
      <selection pane="bottomLeft" activeCell="A7" sqref="A7"/>
      <selection pane="bottomRight" sqref="A1:L1"/>
    </sheetView>
  </sheetViews>
  <sheetFormatPr defaultColWidth="8.88671875" defaultRowHeight="14.4" x14ac:dyDescent="0.25"/>
  <cols>
    <col min="1" max="1" width="12.44140625" style="1" customWidth="1"/>
    <col min="2" max="10" width="10.88671875" style="1" customWidth="1"/>
    <col min="11" max="11" width="10.88671875" style="2" customWidth="1"/>
    <col min="12" max="16384" width="8.88671875" style="1"/>
  </cols>
  <sheetData>
    <row r="1" spans="1:12" ht="70.3" customHeight="1" x14ac:dyDescent="0.25">
      <c r="A1" s="32" t="s">
        <v>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9" customFormat="1" ht="15.05" customHeight="1" x14ac:dyDescent="0.3">
      <c r="A2" s="5" t="s">
        <v>33</v>
      </c>
      <c r="B2" s="5" t="s">
        <v>32</v>
      </c>
      <c r="C2" s="5" t="s">
        <v>37</v>
      </c>
      <c r="D2" s="5" t="s">
        <v>31</v>
      </c>
      <c r="E2" s="5" t="s">
        <v>38</v>
      </c>
      <c r="F2" s="5" t="s">
        <v>30</v>
      </c>
      <c r="G2" s="5" t="s">
        <v>35</v>
      </c>
      <c r="H2" s="5" t="s">
        <v>29</v>
      </c>
      <c r="I2" s="5" t="s">
        <v>36</v>
      </c>
      <c r="J2" s="5" t="s">
        <v>28</v>
      </c>
      <c r="K2" s="6" t="s">
        <v>39</v>
      </c>
      <c r="L2" s="6" t="s">
        <v>55</v>
      </c>
    </row>
    <row r="3" spans="1:12" s="13" customFormat="1" ht="15.05" customHeight="1" x14ac:dyDescent="0.3">
      <c r="A3" s="10" t="s">
        <v>27</v>
      </c>
      <c r="B3" s="22">
        <f>'PSE Resources'!$K$13-'Peak Load Forecast (Net)'!B3</f>
        <v>49.792626846371036</v>
      </c>
      <c r="C3" s="22">
        <f>'PSE Resources'!$K$13-'Peak Load Forecast (Net)'!C3</f>
        <v>53.446079644993119</v>
      </c>
      <c r="D3" s="22">
        <f>'PSE Resources'!$K$13-'Peak Load Forecast (Net)'!D3</f>
        <v>17.791330563189831</v>
      </c>
      <c r="E3" s="3" t="s">
        <v>48</v>
      </c>
      <c r="F3" s="3" t="s">
        <v>48</v>
      </c>
      <c r="G3" s="3" t="s">
        <v>48</v>
      </c>
      <c r="H3" s="3" t="s">
        <v>48</v>
      </c>
      <c r="I3" s="3" t="s">
        <v>48</v>
      </c>
      <c r="J3" s="3" t="s">
        <v>48</v>
      </c>
      <c r="K3" s="3" t="s">
        <v>48</v>
      </c>
      <c r="L3" s="3" t="s">
        <v>48</v>
      </c>
    </row>
    <row r="4" spans="1:12" s="13" customFormat="1" ht="15.05" customHeight="1" x14ac:dyDescent="0.3">
      <c r="A4" s="3" t="s">
        <v>26</v>
      </c>
      <c r="B4" s="22">
        <f>'PSE Resources'!$K$13-'Peak Load Forecast (Net)'!B4</f>
        <v>39.131871795951611</v>
      </c>
      <c r="C4" s="22">
        <f>'PSE Resources'!$K$13-'Peak Load Forecast (Net)'!C4</f>
        <v>29.316759803556693</v>
      </c>
      <c r="D4" s="22">
        <f>'PSE Resources'!$K$13-'Peak Load Forecast (Net)'!D4</f>
        <v>-8.8158213696282246</v>
      </c>
      <c r="E4" s="24">
        <f>'PSE Resources'!$K$13-'Peak Load Forecast (Net)'!E4</f>
        <v>11.861400000000003</v>
      </c>
      <c r="F4" s="3" t="s">
        <v>48</v>
      </c>
      <c r="G4" s="3" t="s">
        <v>48</v>
      </c>
      <c r="H4" s="3" t="s">
        <v>48</v>
      </c>
      <c r="I4" s="3" t="s">
        <v>48</v>
      </c>
      <c r="J4" s="3" t="s">
        <v>48</v>
      </c>
      <c r="K4" s="3" t="s">
        <v>48</v>
      </c>
      <c r="L4" s="3" t="s">
        <v>48</v>
      </c>
    </row>
    <row r="5" spans="1:12" s="13" customFormat="1" ht="15.05" customHeight="1" x14ac:dyDescent="0.3">
      <c r="A5" s="3" t="s">
        <v>25</v>
      </c>
      <c r="B5" s="22">
        <f>'PSE Resources'!$K$13-'Peak Load Forecast (Net)'!B5</f>
        <v>26.91222662511484</v>
      </c>
      <c r="C5" s="22">
        <f>'PSE Resources'!$K$13-'Peak Load Forecast (Net)'!C5</f>
        <v>4.834643227791048</v>
      </c>
      <c r="D5" s="22">
        <f>'PSE Resources'!$K$13-'Peak Load Forecast (Net)'!D5</f>
        <v>-31.932827009857078</v>
      </c>
      <c r="E5" s="22">
        <f>'PSE Resources'!$K$13-'Peak Load Forecast (Net)'!E5</f>
        <v>-2.3960999999999331</v>
      </c>
      <c r="F5" s="22">
        <f>'PSE Resources'!$K$13-'Peak Load Forecast (Net)'!F5</f>
        <v>-7.9520999999999731</v>
      </c>
      <c r="G5" s="3" t="s">
        <v>48</v>
      </c>
      <c r="H5" s="3" t="s">
        <v>48</v>
      </c>
      <c r="I5" s="3" t="s">
        <v>48</v>
      </c>
      <c r="J5" s="3" t="s">
        <v>48</v>
      </c>
      <c r="K5" s="3" t="s">
        <v>48</v>
      </c>
      <c r="L5" s="3" t="s">
        <v>48</v>
      </c>
    </row>
    <row r="6" spans="1:12" s="13" customFormat="1" ht="15.05" customHeight="1" x14ac:dyDescent="0.3">
      <c r="A6" s="3" t="s">
        <v>24</v>
      </c>
      <c r="B6" s="22">
        <f>'PSE Resources'!$K$13-'Peak Load Forecast (Net)'!B6</f>
        <v>13.933877905811983</v>
      </c>
      <c r="C6" s="22">
        <f>'PSE Resources'!$K$13-'Peak Load Forecast (Net)'!C6</f>
        <v>-19.242946446647807</v>
      </c>
      <c r="D6" s="22">
        <f>'PSE Resources'!$K$13-'Peak Load Forecast (Net)'!D6</f>
        <v>-54.964660098346599</v>
      </c>
      <c r="E6" s="22">
        <f>'PSE Resources'!$K$13-'Peak Load Forecast (Net)'!E6</f>
        <v>-20.115099999999984</v>
      </c>
      <c r="F6" s="22">
        <f>'PSE Resources'!$K$13-'Peak Load Forecast (Net)'!F6</f>
        <v>-15.675700000000006</v>
      </c>
      <c r="G6" s="22">
        <f>'PSE Resources'!$K$13-'Peak Load Forecast (Net)'!G6</f>
        <v>-27.22320000000002</v>
      </c>
      <c r="H6" s="3" t="s">
        <v>48</v>
      </c>
      <c r="I6" s="3" t="s">
        <v>48</v>
      </c>
      <c r="J6" s="3" t="s">
        <v>48</v>
      </c>
      <c r="K6" s="3" t="s">
        <v>48</v>
      </c>
      <c r="L6" s="3" t="s">
        <v>48</v>
      </c>
    </row>
    <row r="7" spans="1:12" s="13" customFormat="1" ht="15.05" customHeight="1" x14ac:dyDescent="0.3">
      <c r="A7" s="3" t="s">
        <v>23</v>
      </c>
      <c r="B7" s="22">
        <f>'PSE Resources'!$K$13-'Peak Load Forecast (Net)'!B7</f>
        <v>0.54023036611283715</v>
      </c>
      <c r="C7" s="22">
        <f>'PSE Resources'!$K$13-'Peak Load Forecast (Net)'!C7</f>
        <v>-40.825060008624519</v>
      </c>
      <c r="D7" s="22">
        <f>'PSE Resources'!$K$13-'Peak Load Forecast (Net)'!D7</f>
        <v>-72.970186896019982</v>
      </c>
      <c r="E7" s="22">
        <f>'PSE Resources'!$K$13-'Peak Load Forecast (Net)'!E7</f>
        <v>-39.201099999999997</v>
      </c>
      <c r="F7" s="22">
        <f>'PSE Resources'!$K$13-'Peak Load Forecast (Net)'!F7</f>
        <v>-32.692000000000007</v>
      </c>
      <c r="G7" s="22">
        <f>'PSE Resources'!$K$13-'Peak Load Forecast (Net)'!G7</f>
        <v>-40.684300000000007</v>
      </c>
      <c r="H7" s="22">
        <f>'PSE Resources'!$K$13-'Peak Load Forecast (Net)'!H7</f>
        <v>-39.978999999999928</v>
      </c>
      <c r="I7" s="3" t="s">
        <v>48</v>
      </c>
      <c r="J7" s="3" t="s">
        <v>48</v>
      </c>
      <c r="K7" s="3" t="s">
        <v>48</v>
      </c>
      <c r="L7" s="3" t="s">
        <v>48</v>
      </c>
    </row>
    <row r="8" spans="1:12" s="13" customFormat="1" ht="15.05" customHeight="1" x14ac:dyDescent="0.3">
      <c r="A8" s="3" t="s">
        <v>22</v>
      </c>
      <c r="B8" s="22">
        <f>'PSE Resources'!$K$13-'Peak Load Forecast (Net)'!B8</f>
        <v>-13.649891691674839</v>
      </c>
      <c r="C8" s="22">
        <f>'PSE Resources'!$K$13-'Peak Load Forecast (Net)'!C8</f>
        <v>-55.798455484305691</v>
      </c>
      <c r="D8" s="22">
        <f>'PSE Resources'!$K$13-'Peak Load Forecast (Net)'!D8</f>
        <v>-83.580528525673913</v>
      </c>
      <c r="E8" s="22">
        <f>'PSE Resources'!$K$13-'Peak Load Forecast (Net)'!E8</f>
        <v>-49.384599999999978</v>
      </c>
      <c r="F8" s="22">
        <f>'PSE Resources'!$K$13-'Peak Load Forecast (Net)'!F8</f>
        <v>-41.827400000000011</v>
      </c>
      <c r="G8" s="22">
        <f>'PSE Resources'!$K$13-'Peak Load Forecast (Net)'!G8</f>
        <v>-48.924999999999955</v>
      </c>
      <c r="H8" s="22">
        <f>'PSE Resources'!$K$13-'Peak Load Forecast (Net)'!H8</f>
        <v>-48.749799999999937</v>
      </c>
      <c r="I8" s="22">
        <f>'PSE Resources'!$K$13-'Peak Load Forecast (Net)'!I8</f>
        <v>-2.35450000000003</v>
      </c>
      <c r="J8" s="3" t="s">
        <v>48</v>
      </c>
      <c r="K8" s="3" t="s">
        <v>48</v>
      </c>
      <c r="L8" s="3" t="s">
        <v>48</v>
      </c>
    </row>
    <row r="9" spans="1:12" s="13" customFormat="1" ht="15.05" customHeight="1" x14ac:dyDescent="0.3">
      <c r="A9" s="3" t="s">
        <v>21</v>
      </c>
      <c r="B9" s="22">
        <f>'PSE Resources'!$K$13-'Peak Load Forecast (Net)'!B9</f>
        <v>-27.890613029372275</v>
      </c>
      <c r="C9" s="22">
        <f>'PSE Resources'!$K$13-'Peak Load Forecast (Net)'!C9</f>
        <v>-74.178248270446488</v>
      </c>
      <c r="D9" s="22">
        <f>'PSE Resources'!$K$13-'Peak Load Forecast (Net)'!D9</f>
        <v>-95.610674810241221</v>
      </c>
      <c r="E9" s="22">
        <f>'PSE Resources'!$K$13-'Peak Load Forecast (Net)'!E9</f>
        <v>-58.602500000000077</v>
      </c>
      <c r="F9" s="22">
        <f>'PSE Resources'!$K$13-'Peak Load Forecast (Net)'!F9</f>
        <v>-51.110700000000065</v>
      </c>
      <c r="G9" s="22">
        <f>'PSE Resources'!$K$13-'Peak Load Forecast (Net)'!G9</f>
        <v>-59.53550000000007</v>
      </c>
      <c r="H9" s="22">
        <f>'PSE Resources'!$K$13-'Peak Load Forecast (Net)'!H9</f>
        <v>-65.334400000000073</v>
      </c>
      <c r="I9" s="22">
        <f>'PSE Resources'!$K$13-'Peak Load Forecast (Net)'!I9</f>
        <v>-7.8883999999999332</v>
      </c>
      <c r="J9" s="22">
        <f>'PSE Resources'!$K$13-'Peak Load Forecast (Net)'!J9</f>
        <v>17.72440000000006</v>
      </c>
      <c r="K9" s="3" t="s">
        <v>48</v>
      </c>
      <c r="L9" s="3" t="s">
        <v>48</v>
      </c>
    </row>
    <row r="10" spans="1:12" s="13" customFormat="1" ht="15.05" customHeight="1" x14ac:dyDescent="0.3">
      <c r="A10" s="3" t="s">
        <v>20</v>
      </c>
      <c r="B10" s="22">
        <f>'PSE Resources'!$K$13-'Peak Load Forecast (Net)'!B10</f>
        <v>-42.649480017845917</v>
      </c>
      <c r="C10" s="22">
        <f>'PSE Resources'!$K$13-'Peak Load Forecast (Net)'!C10</f>
        <v>-93.598566631540621</v>
      </c>
      <c r="D10" s="22">
        <f>'PSE Resources'!$K$13-'Peak Load Forecast (Net)'!D10</f>
        <v>-108.32694374986602</v>
      </c>
      <c r="E10" s="22">
        <f>'PSE Resources'!$K$13-'Peak Load Forecast (Net)'!E10</f>
        <v>-70.930899999999951</v>
      </c>
      <c r="F10" s="22">
        <f>'PSE Resources'!$K$13-'Peak Load Forecast (Net)'!F10</f>
        <v>-59.603199999999902</v>
      </c>
      <c r="G10" s="22">
        <f>'PSE Resources'!$K$13-'Peak Load Forecast (Net)'!G10</f>
        <v>-67.577699999999936</v>
      </c>
      <c r="H10" s="22">
        <f>'PSE Resources'!$K$13-'Peak Load Forecast (Net)'!H10</f>
        <v>-71.452300000000037</v>
      </c>
      <c r="I10" s="22">
        <f>'PSE Resources'!$K$13-'Peak Load Forecast (Net)'!I10</f>
        <v>-17.350099999999998</v>
      </c>
      <c r="J10" s="22">
        <f>'PSE Resources'!$K$13-'Peak Load Forecast (Net)'!J10</f>
        <v>16.126700000000028</v>
      </c>
      <c r="K10" s="22">
        <f>'PSE Resources'!$K$13-'Peak Load Forecast (Net)'!K10</f>
        <v>-2.3999999999659849E-3</v>
      </c>
      <c r="L10" s="3" t="s">
        <v>48</v>
      </c>
    </row>
    <row r="11" spans="1:12" s="15" customFormat="1" ht="15.05" customHeight="1" x14ac:dyDescent="0.3">
      <c r="A11" s="4" t="s">
        <v>19</v>
      </c>
      <c r="B11" s="22">
        <f>'PSE Resources'!$K$13-'Peak Load Forecast (Net)'!B11</f>
        <v>-59.627138437110375</v>
      </c>
      <c r="C11" s="22">
        <f>'PSE Resources'!$K$13-'Peak Load Forecast (Net)'!C11</f>
        <v>-113.70044857922028</v>
      </c>
      <c r="D11" s="22">
        <f>'PSE Resources'!$K$13-'Peak Load Forecast (Net)'!D11</f>
        <v>-121.28577142830898</v>
      </c>
      <c r="E11" s="22">
        <f>'PSE Resources'!$K$13-'Peak Load Forecast (Net)'!E11</f>
        <v>-84.142999999999915</v>
      </c>
      <c r="F11" s="22">
        <f>'PSE Resources'!$K$13-'Peak Load Forecast (Net)'!F11</f>
        <v>-63.484499999999912</v>
      </c>
      <c r="G11" s="22">
        <f>'PSE Resources'!$K$13-'Peak Load Forecast (Net)'!G11</f>
        <v>-75.867399999999975</v>
      </c>
      <c r="H11" s="22">
        <f>'PSE Resources'!$K$13-'Peak Load Forecast (Net)'!H11</f>
        <v>-75.387599999999907</v>
      </c>
      <c r="I11" s="22">
        <f>'PSE Resources'!$K$13-'Peak Load Forecast (Net)'!I11</f>
        <v>-24.451199999999972</v>
      </c>
      <c r="J11" s="22">
        <f>'PSE Resources'!$K$13-'Peak Load Forecast (Net)'!J11</f>
        <v>6.5684999999999718</v>
      </c>
      <c r="K11" s="22">
        <f>'PSE Resources'!$K$13-'Peak Load Forecast (Net)'!K11</f>
        <v>-8.4023999999999432</v>
      </c>
      <c r="L11" s="22">
        <f>'PSE Resources'!$K$13-'Peak Load Forecast (Net)'!L11</f>
        <v>-8.6345999999999776</v>
      </c>
    </row>
    <row r="12" spans="1:12" s="13" customFormat="1" ht="15.05" customHeight="1" x14ac:dyDescent="0.3">
      <c r="A12" s="3" t="s">
        <v>18</v>
      </c>
      <c r="B12" s="22">
        <f>'PSE Resources'!$K$13-'Peak Load Forecast (Net)'!B12</f>
        <v>-79.791912320515507</v>
      </c>
      <c r="C12" s="22">
        <f>'PSE Resources'!$K$13-'Peak Load Forecast (Net)'!C12</f>
        <v>-137.07644656243099</v>
      </c>
      <c r="D12" s="22">
        <f>'PSE Resources'!$K$13-'Peak Load Forecast (Net)'!D12</f>
        <v>-133.61568104554215</v>
      </c>
      <c r="E12" s="22">
        <f>'PSE Resources'!$K$13-'Peak Load Forecast (Net)'!E12</f>
        <v>-91.428099999999972</v>
      </c>
      <c r="F12" s="22">
        <f>'PSE Resources'!$K$13-'Peak Load Forecast (Net)'!F12</f>
        <v>-75.169899999999984</v>
      </c>
      <c r="G12" s="22">
        <f>'PSE Resources'!$K$13-'Peak Load Forecast (Net)'!G12</f>
        <v>-84.926499999999919</v>
      </c>
      <c r="H12" s="22">
        <f>'PSE Resources'!$K$13-'Peak Load Forecast (Net)'!H12</f>
        <v>-80.487299999999891</v>
      </c>
      <c r="I12" s="22">
        <f>'PSE Resources'!$K$13-'Peak Load Forecast (Net)'!I12</f>
        <v>-31.834499999999935</v>
      </c>
      <c r="J12" s="22">
        <f>'PSE Resources'!$K$13-'Peak Load Forecast (Net)'!J12</f>
        <v>2.8306999999999789</v>
      </c>
      <c r="K12" s="22">
        <f>'PSE Resources'!$K$13-'Peak Load Forecast (Net)'!K12</f>
        <v>-9.7930999999999813</v>
      </c>
      <c r="L12" s="22">
        <f>'PSE Resources'!$K$13-'Peak Load Forecast (Net)'!L12</f>
        <v>-10.928199999999947</v>
      </c>
    </row>
    <row r="13" spans="1:12" s="13" customFormat="1" ht="15.05" customHeight="1" x14ac:dyDescent="0.3">
      <c r="A13" s="3" t="s">
        <v>17</v>
      </c>
      <c r="B13" s="22">
        <f>'PSE Resources'!$K$13-'Peak Load Forecast (Net)'!B13</f>
        <v>-100.01003125876639</v>
      </c>
      <c r="C13" s="22">
        <f>'PSE Resources'!$K$13-'Peak Load Forecast (Net)'!C13</f>
        <v>-163.50955447065746</v>
      </c>
      <c r="D13" s="22">
        <f>'PSE Resources'!$K$13-'Peak Load Forecast (Net)'!D13</f>
        <v>-147.82745117408342</v>
      </c>
      <c r="E13" s="22">
        <f>'PSE Resources'!$K$13-'Peak Load Forecast (Net)'!E13</f>
        <v>-97.17590000000007</v>
      </c>
      <c r="F13" s="22">
        <f>'PSE Resources'!$K$13-'Peak Load Forecast (Net)'!F13</f>
        <v>-84.724299999999971</v>
      </c>
      <c r="G13" s="22">
        <f>'PSE Resources'!$K$13-'Peak Load Forecast (Net)'!G13</f>
        <v>-94.325699999999983</v>
      </c>
      <c r="H13" s="22">
        <f>'PSE Resources'!$K$13-'Peak Load Forecast (Net)'!H13</f>
        <v>-83.30499999999995</v>
      </c>
      <c r="I13" s="22">
        <f>'PSE Resources'!$K$13-'Peak Load Forecast (Net)'!I13</f>
        <v>-38.531200000000013</v>
      </c>
      <c r="J13" s="22">
        <f>'PSE Resources'!$K$13-'Peak Load Forecast (Net)'!J13</f>
        <v>-5.8184999999999718</v>
      </c>
      <c r="K13" s="22">
        <f>'PSE Resources'!$K$13-'Peak Load Forecast (Net)'!K13</f>
        <v>-9.3478999999999814</v>
      </c>
      <c r="L13" s="22">
        <f>'PSE Resources'!$K$13-'Peak Load Forecast (Net)'!L13</f>
        <v>-10.47829999999999</v>
      </c>
    </row>
    <row r="14" spans="1:12" s="13" customFormat="1" ht="15.05" customHeight="1" x14ac:dyDescent="0.3">
      <c r="A14" s="3" t="s">
        <v>16</v>
      </c>
      <c r="B14" s="22">
        <f>'PSE Resources'!$K$13-'Peak Load Forecast (Net)'!B14</f>
        <v>-120.41412398939053</v>
      </c>
      <c r="C14" s="22">
        <f>'PSE Resources'!$K$13-'Peak Load Forecast (Net)'!C14</f>
        <v>-192.80891183471942</v>
      </c>
      <c r="D14" s="22">
        <f>'PSE Resources'!$K$13-'Peak Load Forecast (Net)'!D14</f>
        <v>-172.03296170064971</v>
      </c>
      <c r="E14" s="22">
        <f>'PSE Resources'!$K$13-'Peak Load Forecast (Net)'!E14</f>
        <v>-114.31560000000002</v>
      </c>
      <c r="F14" s="22">
        <f>'PSE Resources'!$K$13-'Peak Load Forecast (Net)'!F14</f>
        <v>-90.940099999999916</v>
      </c>
      <c r="G14" s="22">
        <f>'PSE Resources'!$K$13-'Peak Load Forecast (Net)'!G14</f>
        <v>-99.626599999999939</v>
      </c>
      <c r="H14" s="22">
        <f>'PSE Resources'!$K$13-'Peak Load Forecast (Net)'!H14</f>
        <v>-83.05740000000003</v>
      </c>
      <c r="I14" s="22">
        <f>'PSE Resources'!$K$13-'Peak Load Forecast (Net)'!I14</f>
        <v>-42.394499999999994</v>
      </c>
      <c r="J14" s="22">
        <f>'PSE Resources'!$K$13-'Peak Load Forecast (Net)'!J14</f>
        <v>-9.9684999999999491</v>
      </c>
      <c r="K14" s="22">
        <f>'PSE Resources'!$K$13-'Peak Load Forecast (Net)'!K14</f>
        <v>-10.124000000000024</v>
      </c>
      <c r="L14" s="22">
        <f>'PSE Resources'!$K$13-'Peak Load Forecast (Net)'!L14</f>
        <v>-10.544599999999946</v>
      </c>
    </row>
    <row r="15" spans="1:12" s="13" customFormat="1" ht="15.05" customHeight="1" x14ac:dyDescent="0.3">
      <c r="A15" s="3" t="s">
        <v>15</v>
      </c>
      <c r="B15" s="22">
        <f>'PSE Resources'!$K$13-'Peak Load Forecast (Net)'!B15</f>
        <v>-141.95054908675172</v>
      </c>
      <c r="C15" s="22">
        <f>'PSE Resources'!$K$13-'Peak Load Forecast (Net)'!C15</f>
        <v>-221.53354389272806</v>
      </c>
      <c r="D15" s="22">
        <f>'PSE Resources'!$K$13-'Peak Load Forecast (Net)'!D15</f>
        <v>-194.04209145522816</v>
      </c>
      <c r="E15" s="22">
        <f>'PSE Resources'!$K$13-'Peak Load Forecast (Net)'!E15</f>
        <v>-130.79399999999998</v>
      </c>
      <c r="F15" s="22">
        <f>'PSE Resources'!$K$13-'Peak Load Forecast (Net)'!F15</f>
        <v>-101.43359999999996</v>
      </c>
      <c r="G15" s="22">
        <f>'PSE Resources'!$K$13-'Peak Load Forecast (Net)'!G15</f>
        <v>-104.01850000000002</v>
      </c>
      <c r="H15" s="22">
        <f>'PSE Resources'!$K$13-'Peak Load Forecast (Net)'!H15</f>
        <v>-86.081800000000044</v>
      </c>
      <c r="I15" s="22">
        <f>'PSE Resources'!$K$13-'Peak Load Forecast (Net)'!I15</f>
        <v>-43.493200000000002</v>
      </c>
      <c r="J15" s="22">
        <f>'PSE Resources'!$K$13-'Peak Load Forecast (Net)'!J15</f>
        <v>-14.379999999999995</v>
      </c>
      <c r="K15" s="22">
        <f>'PSE Resources'!$K$13-'Peak Load Forecast (Net)'!K15</f>
        <v>-9.8578999999999724</v>
      </c>
      <c r="L15" s="22">
        <f>'PSE Resources'!$K$13-'Peak Load Forecast (Net)'!L15</f>
        <v>-9.497600000000034</v>
      </c>
    </row>
    <row r="16" spans="1:12" s="13" customFormat="1" ht="15.05" customHeight="1" x14ac:dyDescent="0.3">
      <c r="A16" s="3" t="s">
        <v>14</v>
      </c>
      <c r="B16" s="22">
        <f>'PSE Resources'!$K$13-'Peak Load Forecast (Net)'!B16</f>
        <v>-163.40334736802231</v>
      </c>
      <c r="C16" s="22">
        <f>'PSE Resources'!$K$13-'Peak Load Forecast (Net)'!C16</f>
        <v>-248.8695384937713</v>
      </c>
      <c r="D16" s="22">
        <f>'PSE Resources'!$K$13-'Peak Load Forecast (Net)'!D16</f>
        <v>-208.30369875107397</v>
      </c>
      <c r="E16" s="22">
        <f>'PSE Resources'!$K$13-'Peak Load Forecast (Net)'!E16</f>
        <v>-143.50930000000005</v>
      </c>
      <c r="F16" s="22">
        <f>'PSE Resources'!$K$13-'Peak Load Forecast (Net)'!F16</f>
        <v>-109.10630000000003</v>
      </c>
      <c r="G16" s="22">
        <f>'PSE Resources'!$K$13-'Peak Load Forecast (Net)'!G16</f>
        <v>-106.88070000000005</v>
      </c>
      <c r="H16" s="22">
        <f>'PSE Resources'!$K$13-'Peak Load Forecast (Net)'!H16</f>
        <v>-89.366100000000074</v>
      </c>
      <c r="I16" s="22">
        <f>'PSE Resources'!$K$13-'Peak Load Forecast (Net)'!I16</f>
        <v>-44.265499999999975</v>
      </c>
      <c r="J16" s="22">
        <f>'PSE Resources'!$K$13-'Peak Load Forecast (Net)'!J16</f>
        <v>-18.141799999999989</v>
      </c>
      <c r="K16" s="22">
        <f>'PSE Resources'!$K$13-'Peak Load Forecast (Net)'!K16</f>
        <v>-8.6106999999999516</v>
      </c>
      <c r="L16" s="22">
        <f>'PSE Resources'!$K$13-'Peak Load Forecast (Net)'!L16</f>
        <v>-8.2134999999999536</v>
      </c>
    </row>
    <row r="17" spans="1:12" s="13" customFormat="1" ht="15.05" customHeight="1" x14ac:dyDescent="0.3">
      <c r="A17" s="3" t="s">
        <v>13</v>
      </c>
      <c r="B17" s="22">
        <f>'PSE Resources'!$K$13-'Peak Load Forecast (Net)'!B17</f>
        <v>-184.84526736126998</v>
      </c>
      <c r="C17" s="22">
        <f>'PSE Resources'!$K$13-'Peak Load Forecast (Net)'!C17</f>
        <v>-275.53090662292686</v>
      </c>
      <c r="D17" s="22">
        <f>'PSE Resources'!$K$13-'Peak Load Forecast (Net)'!D17</f>
        <v>-228.98840809607839</v>
      </c>
      <c r="E17" s="22">
        <f>'PSE Resources'!$K$13-'Peak Load Forecast (Net)'!E17</f>
        <v>-162.80270000000007</v>
      </c>
      <c r="F17" s="22">
        <f>'PSE Resources'!$K$13-'Peak Load Forecast (Net)'!F17</f>
        <v>-119.09610000000009</v>
      </c>
      <c r="G17" s="22">
        <f>'PSE Resources'!$K$13-'Peak Load Forecast (Net)'!G17</f>
        <v>-116.74869999999999</v>
      </c>
      <c r="H17" s="22">
        <f>'PSE Resources'!$K$13-'Peak Load Forecast (Net)'!H17</f>
        <v>-92.596699999999942</v>
      </c>
      <c r="I17" s="22">
        <f>'PSE Resources'!$K$13-'Peak Load Forecast (Net)'!I17</f>
        <v>-47.064399999999978</v>
      </c>
      <c r="J17" s="22">
        <f>'PSE Resources'!$K$13-'Peak Load Forecast (Net)'!J17</f>
        <v>-23.252099999999928</v>
      </c>
      <c r="K17" s="22">
        <f>'PSE Resources'!$K$13-'Peak Load Forecast (Net)'!K17</f>
        <v>-6.4861999999999398</v>
      </c>
      <c r="L17" s="22">
        <f>'PSE Resources'!$K$13-'Peak Load Forecast (Net)'!L17</f>
        <v>-6.056699999999978</v>
      </c>
    </row>
    <row r="18" spans="1:12" s="13" customFormat="1" ht="15.05" customHeight="1" x14ac:dyDescent="0.3">
      <c r="A18" s="3" t="s">
        <v>12</v>
      </c>
      <c r="B18" s="22">
        <f>'PSE Resources'!$K$13-'Peak Load Forecast (Net)'!B18</f>
        <v>-206.62963829684725</v>
      </c>
      <c r="C18" s="22">
        <f>'PSE Resources'!$K$13-'Peak Load Forecast (Net)'!C18</f>
        <v>-304.03904774260752</v>
      </c>
      <c r="D18" s="22">
        <f>'PSE Resources'!$K$13-'Peak Load Forecast (Net)'!D18</f>
        <v>-256.00303931175756</v>
      </c>
      <c r="E18" s="22">
        <f>'PSE Resources'!$K$13-'Peak Load Forecast (Net)'!E18</f>
        <v>-184.06010000000003</v>
      </c>
      <c r="F18" s="22">
        <f>'PSE Resources'!$K$13-'Peak Load Forecast (Net)'!F18</f>
        <v>-134.30280000000005</v>
      </c>
      <c r="G18" s="22">
        <f>'PSE Resources'!$K$13-'Peak Load Forecast (Net)'!G18</f>
        <v>-126.24760000000003</v>
      </c>
      <c r="H18" s="22">
        <f>'PSE Resources'!$K$13-'Peak Load Forecast (Net)'!H18</f>
        <v>-94.527600000000007</v>
      </c>
      <c r="I18" s="22">
        <f>'PSE Resources'!$K$13-'Peak Load Forecast (Net)'!I18</f>
        <v>-52.73840000000007</v>
      </c>
      <c r="J18" s="22">
        <f>'PSE Resources'!$K$13-'Peak Load Forecast (Net)'!J18</f>
        <v>-25.100500000000011</v>
      </c>
      <c r="K18" s="22">
        <f>'PSE Resources'!$K$13-'Peak Load Forecast (Net)'!K18</f>
        <v>-5.8382000000000289</v>
      </c>
      <c r="L18" s="22">
        <f>'PSE Resources'!$K$13-'Peak Load Forecast (Net)'!L18</f>
        <v>-5.4076999999999771</v>
      </c>
    </row>
    <row r="19" spans="1:12" s="13" customFormat="1" ht="15.05" customHeight="1" x14ac:dyDescent="0.3">
      <c r="A19" s="3" t="s">
        <v>11</v>
      </c>
      <c r="B19" s="22">
        <f>'PSE Resources'!$K$13-'Peak Load Forecast (Net)'!B19</f>
        <v>-228.67873880938998</v>
      </c>
      <c r="C19" s="22">
        <f>'PSE Resources'!$K$13-'Peak Load Forecast (Net)'!C19</f>
        <v>-331.73734229564627</v>
      </c>
      <c r="D19" s="22">
        <f>'PSE Resources'!$K$13-'Peak Load Forecast (Net)'!D19</f>
        <v>-282.47757022323924</v>
      </c>
      <c r="E19" s="22">
        <f>'PSE Resources'!$K$13-'Peak Load Forecast (Net)'!E19</f>
        <v>-199.43999999999994</v>
      </c>
      <c r="F19" s="22">
        <f>'PSE Resources'!$K$13-'Peak Load Forecast (Net)'!F19</f>
        <v>-149.66819999999996</v>
      </c>
      <c r="G19" s="22">
        <f>'PSE Resources'!$K$13-'Peak Load Forecast (Net)'!G19</f>
        <v>-135.62690000000009</v>
      </c>
      <c r="H19" s="22">
        <f>'PSE Resources'!$K$13-'Peak Load Forecast (Net)'!H19</f>
        <v>-98.808599999999956</v>
      </c>
      <c r="I19" s="22">
        <f>'PSE Resources'!$K$13-'Peak Load Forecast (Net)'!I19</f>
        <v>-55.774999999999977</v>
      </c>
      <c r="J19" s="22">
        <f>'PSE Resources'!$K$13-'Peak Load Forecast (Net)'!J19</f>
        <v>-29.373500000000035</v>
      </c>
      <c r="K19" s="22">
        <f>'PSE Resources'!$K$13-'Peak Load Forecast (Net)'!K19</f>
        <v>-4.1389000000000351</v>
      </c>
      <c r="L19" s="22">
        <f>'PSE Resources'!$K$13-'Peak Load Forecast (Net)'!L19</f>
        <v>-3.913599999999974</v>
      </c>
    </row>
    <row r="20" spans="1:12" s="13" customFormat="1" ht="15.05" customHeight="1" x14ac:dyDescent="0.3">
      <c r="A20" s="3" t="s">
        <v>10</v>
      </c>
      <c r="B20" s="22">
        <f>'PSE Resources'!$K$13-'Peak Load Forecast (Net)'!B20</f>
        <v>-251.34861215818603</v>
      </c>
      <c r="C20" s="22">
        <f>'PSE Resources'!$K$13-'Peak Load Forecast (Net)'!C20</f>
        <v>-361.74859006368126</v>
      </c>
      <c r="D20" s="22">
        <f>'PSE Resources'!$K$13-'Peak Load Forecast (Net)'!D20</f>
        <v>-307.39098979392963</v>
      </c>
      <c r="E20" s="22">
        <f>'PSE Resources'!$K$13-'Peak Load Forecast (Net)'!E20</f>
        <v>-217.05939999999998</v>
      </c>
      <c r="F20" s="22">
        <f>'PSE Resources'!$K$13-'Peak Load Forecast (Net)'!F20</f>
        <v>-165.47850000000005</v>
      </c>
      <c r="G20" s="22">
        <f>'PSE Resources'!$K$13-'Peak Load Forecast (Net)'!G20</f>
        <v>-143.81530000000009</v>
      </c>
      <c r="H20" s="22">
        <f>'PSE Resources'!$K$13-'Peak Load Forecast (Net)'!H20</f>
        <v>-102.34209999999996</v>
      </c>
      <c r="I20" s="22">
        <f>'PSE Resources'!$K$13-'Peak Load Forecast (Net)'!I20</f>
        <v>-59.806099999999901</v>
      </c>
      <c r="J20" s="22">
        <f>'PSE Resources'!$K$13-'Peak Load Forecast (Net)'!J20</f>
        <v>-34.058400000000006</v>
      </c>
      <c r="K20" s="22">
        <f>'PSE Resources'!$K$13-'Peak Load Forecast (Net)'!K20</f>
        <v>-2.0942999999999756</v>
      </c>
      <c r="L20" s="22">
        <f>'PSE Resources'!$K$13-'Peak Load Forecast (Net)'!L20</f>
        <v>-2.2044999999999391</v>
      </c>
    </row>
    <row r="21" spans="1:12" s="13" customFormat="1" ht="15.05" customHeight="1" x14ac:dyDescent="0.3">
      <c r="A21" s="3" t="s">
        <v>9</v>
      </c>
      <c r="B21" s="22">
        <f>'PSE Resources'!$K$13-'Peak Load Forecast (Net)'!B21</f>
        <v>-274.61320493355299</v>
      </c>
      <c r="C21" s="22">
        <f>'PSE Resources'!$K$13-'Peak Load Forecast (Net)'!C21</f>
        <v>-392.82857468820487</v>
      </c>
      <c r="D21" s="22">
        <f>'PSE Resources'!$K$13-'Peak Load Forecast (Net)'!D21</f>
        <v>-334.42153859436814</v>
      </c>
      <c r="E21" s="22">
        <f>'PSE Resources'!$K$13-'Peak Load Forecast (Net)'!E21</f>
        <v>-239.87399999999991</v>
      </c>
      <c r="F21" s="22">
        <f>'PSE Resources'!$K$13-'Peak Load Forecast (Net)'!F21</f>
        <v>-181.79949999999997</v>
      </c>
      <c r="G21" s="22">
        <f>'PSE Resources'!$K$13-'Peak Load Forecast (Net)'!G21</f>
        <v>-154.64459999999997</v>
      </c>
      <c r="H21" s="22">
        <f>'PSE Resources'!$K$13-'Peak Load Forecast (Net)'!H21</f>
        <v>-107.80470000000003</v>
      </c>
      <c r="I21" s="22">
        <f>'PSE Resources'!$K$13-'Peak Load Forecast (Net)'!I21</f>
        <v>-64.300599999999918</v>
      </c>
      <c r="J21" s="22">
        <f>'PSE Resources'!$K$13-'Peak Load Forecast (Net)'!J21</f>
        <v>-40.073300000000017</v>
      </c>
      <c r="K21" s="22">
        <f>'PSE Resources'!$K$13-'Peak Load Forecast (Net)'!K21</f>
        <v>-1.9800000000000182</v>
      </c>
      <c r="L21" s="22">
        <f>'PSE Resources'!$K$13-'Peak Load Forecast (Net)'!L21</f>
        <v>-2.3077999999999292</v>
      </c>
    </row>
    <row r="22" spans="1:12" s="13" customFormat="1" ht="15.05" customHeight="1" x14ac:dyDescent="0.3">
      <c r="A22" s="3" t="s">
        <v>8</v>
      </c>
      <c r="B22" s="22" t="s">
        <v>48</v>
      </c>
      <c r="C22" s="22">
        <f>'PSE Resources'!$K$13-'Peak Load Forecast (Net)'!C22</f>
        <v>-425.34516260222529</v>
      </c>
      <c r="D22" s="22">
        <f>'PSE Resources'!$K$13-'Peak Load Forecast (Net)'!D22</f>
        <v>-362.23040130221273</v>
      </c>
      <c r="E22" s="22">
        <f>'PSE Resources'!$K$13-'Peak Load Forecast (Net)'!E22</f>
        <v>-262.21439999999996</v>
      </c>
      <c r="F22" s="22">
        <f>'PSE Resources'!$K$13-'Peak Load Forecast (Net)'!F22</f>
        <v>-198.16739999999993</v>
      </c>
      <c r="G22" s="22">
        <f>'PSE Resources'!$K$13-'Peak Load Forecast (Net)'!G22</f>
        <v>-163.94580000000008</v>
      </c>
      <c r="H22" s="22">
        <f>'PSE Resources'!$K$13-'Peak Load Forecast (Net)'!H22</f>
        <v>-112.29390000000001</v>
      </c>
      <c r="I22" s="22">
        <f>'PSE Resources'!$K$13-'Peak Load Forecast (Net)'!I22</f>
        <v>-69.725299999999947</v>
      </c>
      <c r="J22" s="22">
        <f>'PSE Resources'!$K$13-'Peak Load Forecast (Net)'!J22</f>
        <v>-42.697400000000016</v>
      </c>
      <c r="K22" s="22">
        <f>'PSE Resources'!$K$13-'Peak Load Forecast (Net)'!K22</f>
        <v>-3.296799999999962</v>
      </c>
      <c r="L22" s="22">
        <f>'PSE Resources'!$K$13-'Peak Load Forecast (Net)'!L22</f>
        <v>-3.5530999999999722</v>
      </c>
    </row>
    <row r="23" spans="1:12" s="13" customFormat="1" ht="15.05" customHeight="1" x14ac:dyDescent="0.3">
      <c r="A23" s="3" t="s">
        <v>7</v>
      </c>
      <c r="B23" s="22" t="s">
        <v>48</v>
      </c>
      <c r="C23" s="22" t="s">
        <v>48</v>
      </c>
      <c r="D23" s="22">
        <f>'PSE Resources'!$K$13-'Peak Load Forecast (Net)'!D23</f>
        <v>-389.93790378733217</v>
      </c>
      <c r="E23" s="22">
        <f>'PSE Resources'!$K$13-'Peak Load Forecast (Net)'!E23</f>
        <v>-280.13790000000006</v>
      </c>
      <c r="F23" s="22">
        <f>'PSE Resources'!$K$13-'Peak Load Forecast (Net)'!F23</f>
        <v>-214.0415999999999</v>
      </c>
      <c r="G23" s="22">
        <f>'PSE Resources'!$K$13-'Peak Load Forecast (Net)'!G23</f>
        <v>-176.70690000000002</v>
      </c>
      <c r="H23" s="22">
        <f>'PSE Resources'!$K$13-'Peak Load Forecast (Net)'!H23</f>
        <v>-119.8649999999999</v>
      </c>
      <c r="I23" s="22">
        <f>'PSE Resources'!$K$13-'Peak Load Forecast (Net)'!I23</f>
        <v>-75.346400000000017</v>
      </c>
      <c r="J23" s="22">
        <f>'PSE Resources'!$K$13-'Peak Load Forecast (Net)'!J23</f>
        <v>-47.009400000000028</v>
      </c>
      <c r="K23" s="22">
        <f>'PSE Resources'!$K$13-'Peak Load Forecast (Net)'!K23</f>
        <v>-3.6178999999999633</v>
      </c>
      <c r="L23" s="22">
        <f>'PSE Resources'!$K$13-'Peak Load Forecast (Net)'!L23</f>
        <v>-3.6613999999999578</v>
      </c>
    </row>
    <row r="24" spans="1:12" s="13" customFormat="1" ht="15.05" customHeight="1" x14ac:dyDescent="0.3">
      <c r="A24" s="3" t="s">
        <v>6</v>
      </c>
      <c r="B24" s="22" t="s">
        <v>48</v>
      </c>
      <c r="C24" s="22" t="s">
        <v>48</v>
      </c>
      <c r="D24" s="22" t="s">
        <v>48</v>
      </c>
      <c r="E24" s="22">
        <f>'PSE Resources'!$K$13-'Peak Load Forecast (Net)'!E24</f>
        <v>-304.41559999999993</v>
      </c>
      <c r="F24" s="22">
        <f>'PSE Resources'!$K$13-'Peak Load Forecast (Net)'!F24</f>
        <v>-232.57090000000005</v>
      </c>
      <c r="G24" s="22">
        <f>'PSE Resources'!$K$13-'Peak Load Forecast (Net)'!G24</f>
        <v>-190.64150000000006</v>
      </c>
      <c r="H24" s="22">
        <f>'PSE Resources'!$K$13-'Peak Load Forecast (Net)'!H24</f>
        <v>-126.77539999999988</v>
      </c>
      <c r="I24" s="22">
        <f>'PSE Resources'!$K$13-'Peak Load Forecast (Net)'!I24</f>
        <v>-81.756099999999947</v>
      </c>
      <c r="J24" s="22">
        <f>'PSE Resources'!$K$13-'Peak Load Forecast (Net)'!J24</f>
        <v>-51.442899999999895</v>
      </c>
      <c r="K24" s="22">
        <f>'PSE Resources'!$K$13-'Peak Load Forecast (Net)'!K24</f>
        <v>-3.677599999999984</v>
      </c>
      <c r="L24" s="22">
        <f>'PSE Resources'!$K$13-'Peak Load Forecast (Net)'!L24</f>
        <v>-3.6360999999999422</v>
      </c>
    </row>
    <row r="25" spans="1:12" s="13" customFormat="1" ht="15.05" customHeight="1" x14ac:dyDescent="0.3">
      <c r="A25" s="3" t="s">
        <v>5</v>
      </c>
      <c r="B25" s="22" t="s">
        <v>48</v>
      </c>
      <c r="C25" s="22" t="s">
        <v>48</v>
      </c>
      <c r="D25" s="22" t="s">
        <v>48</v>
      </c>
      <c r="E25" s="22" t="s">
        <v>48</v>
      </c>
      <c r="F25" s="22">
        <f>'PSE Resources'!$K$13-'Peak Load Forecast (Net)'!F25</f>
        <v>-251.62710000000004</v>
      </c>
      <c r="G25" s="22">
        <f>'PSE Resources'!$K$13-'Peak Load Forecast (Net)'!G25</f>
        <v>-207.16899999999998</v>
      </c>
      <c r="H25" s="22">
        <f>'PSE Resources'!$K$13-'Peak Load Forecast (Net)'!H25</f>
        <v>-135.42479999999989</v>
      </c>
      <c r="I25" s="22">
        <f>'PSE Resources'!$K$13-'Peak Load Forecast (Net)'!I25</f>
        <v>-87.124799999999937</v>
      </c>
      <c r="J25" s="22">
        <f>'PSE Resources'!$K$13-'Peak Load Forecast (Net)'!J25</f>
        <v>-57.503000000000043</v>
      </c>
      <c r="K25" s="22">
        <f>'PSE Resources'!$K$13-'Peak Load Forecast (Net)'!K25</f>
        <v>-2.9707999999999402</v>
      </c>
      <c r="L25" s="22">
        <f>'PSE Resources'!$K$13-'Peak Load Forecast (Net)'!L25</f>
        <v>-2.9080999999999904</v>
      </c>
    </row>
    <row r="26" spans="1:12" s="13" customFormat="1" ht="15.05" customHeight="1" x14ac:dyDescent="0.3">
      <c r="A26" s="3" t="s">
        <v>4</v>
      </c>
      <c r="B26" s="22" t="s">
        <v>48</v>
      </c>
      <c r="C26" s="22" t="s">
        <v>48</v>
      </c>
      <c r="D26" s="22" t="s">
        <v>48</v>
      </c>
      <c r="E26" s="22" t="s">
        <v>48</v>
      </c>
      <c r="F26" s="22">
        <f>'PSE Resources'!$K$13-'Peak Load Forecast (Net)'!F26</f>
        <v>-269.49709999999993</v>
      </c>
      <c r="G26" s="22">
        <f>'PSE Resources'!$K$13-'Peak Load Forecast (Net)'!G26</f>
        <v>-221.07339999999988</v>
      </c>
      <c r="H26" s="22">
        <f>'PSE Resources'!$K$13-'Peak Load Forecast (Net)'!H26</f>
        <v>-142.95390000000009</v>
      </c>
      <c r="I26" s="22">
        <f>'PSE Resources'!$K$13-'Peak Load Forecast (Net)'!I26</f>
        <v>-93.730400000000031</v>
      </c>
      <c r="J26" s="22">
        <f>'PSE Resources'!$K$13-'Peak Load Forecast (Net)'!J26</f>
        <v>-59.916299999999978</v>
      </c>
      <c r="K26" s="22">
        <f>'PSE Resources'!$K$13-'Peak Load Forecast (Net)'!K26</f>
        <v>-3.9404999999999291</v>
      </c>
      <c r="L26" s="22">
        <f>'PSE Resources'!$K$13-'Peak Load Forecast (Net)'!L26</f>
        <v>-3.7369999999999663</v>
      </c>
    </row>
    <row r="27" spans="1:12" s="13" customFormat="1" ht="15.05" customHeight="1" x14ac:dyDescent="0.3">
      <c r="A27" s="3" t="s">
        <v>3</v>
      </c>
      <c r="B27" s="22" t="s">
        <v>48</v>
      </c>
      <c r="C27" s="22" t="s">
        <v>48</v>
      </c>
      <c r="D27" s="22" t="s">
        <v>48</v>
      </c>
      <c r="E27" s="22" t="s">
        <v>48</v>
      </c>
      <c r="F27" s="22" t="s">
        <v>48</v>
      </c>
      <c r="G27" s="22">
        <f>'PSE Resources'!$K$13-'Peak Load Forecast (Net)'!G27</f>
        <v>-237.30560000000003</v>
      </c>
      <c r="H27" s="22">
        <f>'PSE Resources'!$K$13-'Peak Load Forecast (Net)'!H27</f>
        <v>-153.78989999999988</v>
      </c>
      <c r="I27" s="22">
        <f>'PSE Resources'!$K$13-'Peak Load Forecast (Net)'!I27</f>
        <v>-100.2281999999999</v>
      </c>
      <c r="J27" s="22">
        <f>'PSE Resources'!$K$13-'Peak Load Forecast (Net)'!J27</f>
        <v>-64.01419999999996</v>
      </c>
      <c r="K27" s="22">
        <f>'PSE Resources'!$K$13-'Peak Load Forecast (Net)'!K27</f>
        <v>-3.6555999999999358</v>
      </c>
      <c r="L27" s="22">
        <f>'PSE Resources'!$K$13-'Peak Load Forecast (Net)'!L27</f>
        <v>-3.8999000000000024</v>
      </c>
    </row>
    <row r="28" spans="1:12" s="13" customFormat="1" ht="15.05" customHeight="1" x14ac:dyDescent="0.3">
      <c r="A28" s="3" t="s">
        <v>2</v>
      </c>
      <c r="B28" s="22" t="s">
        <v>48</v>
      </c>
      <c r="C28" s="22" t="s">
        <v>48</v>
      </c>
      <c r="D28" s="22" t="s">
        <v>48</v>
      </c>
      <c r="E28" s="22" t="s">
        <v>48</v>
      </c>
      <c r="F28" s="22" t="s">
        <v>48</v>
      </c>
      <c r="G28" s="22" t="s">
        <v>48</v>
      </c>
      <c r="H28" s="22">
        <f>'PSE Resources'!$K$13-'Peak Load Forecast (Net)'!H28</f>
        <v>-163.45799999999997</v>
      </c>
      <c r="I28" s="22">
        <f>'PSE Resources'!$K$13-'Peak Load Forecast (Net)'!I28</f>
        <v>-107.40620000000001</v>
      </c>
      <c r="J28" s="22">
        <f>'PSE Resources'!$K$13-'Peak Load Forecast (Net)'!J28</f>
        <v>-68.615200000000073</v>
      </c>
      <c r="K28" s="22">
        <f>'PSE Resources'!$K$13-'Peak Load Forecast (Net)'!K28</f>
        <v>-3.4315000000000282</v>
      </c>
      <c r="L28" s="22">
        <f>'PSE Resources'!$K$13-'Peak Load Forecast (Net)'!L28</f>
        <v>-3.9361999999999853</v>
      </c>
    </row>
    <row r="29" spans="1:12" s="13" customFormat="1" ht="15.05" customHeight="1" x14ac:dyDescent="0.3">
      <c r="A29" s="3" t="s">
        <v>1</v>
      </c>
      <c r="B29" s="22" t="s">
        <v>48</v>
      </c>
      <c r="C29" s="22" t="s">
        <v>48</v>
      </c>
      <c r="D29" s="22" t="s">
        <v>48</v>
      </c>
      <c r="E29" s="22" t="s">
        <v>48</v>
      </c>
      <c r="F29" s="22" t="s">
        <v>48</v>
      </c>
      <c r="G29" s="22" t="s">
        <v>48</v>
      </c>
      <c r="H29" s="22" t="s">
        <v>48</v>
      </c>
      <c r="I29" s="22">
        <f>'PSE Resources'!$K$13-'Peak Load Forecast (Net)'!I29</f>
        <v>-112.03399999999999</v>
      </c>
      <c r="J29" s="22">
        <f>'PSE Resources'!$K$13-'Peak Load Forecast (Net)'!J29</f>
        <v>-74.359100000000012</v>
      </c>
      <c r="K29" s="22">
        <f>'PSE Resources'!$K$13-'Peak Load Forecast (Net)'!K29</f>
        <v>-2.6621000000000095</v>
      </c>
      <c r="L29" s="22">
        <f>'PSE Resources'!$K$13-'Peak Load Forecast (Net)'!L29</f>
        <v>-2.9139999999999873</v>
      </c>
    </row>
    <row r="30" spans="1:12" s="13" customFormat="1" ht="15.05" customHeight="1" x14ac:dyDescent="0.3">
      <c r="A30" s="3" t="s">
        <v>0</v>
      </c>
      <c r="B30" s="22" t="s">
        <v>48</v>
      </c>
      <c r="C30" s="22" t="s">
        <v>48</v>
      </c>
      <c r="D30" s="22" t="s">
        <v>48</v>
      </c>
      <c r="E30" s="22" t="s">
        <v>48</v>
      </c>
      <c r="F30" s="22" t="s">
        <v>48</v>
      </c>
      <c r="G30" s="22" t="s">
        <v>48</v>
      </c>
      <c r="H30" s="22" t="s">
        <v>48</v>
      </c>
      <c r="I30" s="22" t="s">
        <v>48</v>
      </c>
      <c r="J30" s="22">
        <f>'PSE Resources'!$K$13-'Peak Load Forecast (Net)'!J30</f>
        <v>-76.552900000000022</v>
      </c>
      <c r="K30" s="22">
        <f>'PSE Resources'!$K$13-'Peak Load Forecast (Net)'!K30</f>
        <v>-3.6154999999999973</v>
      </c>
      <c r="L30" s="22">
        <f>'PSE Resources'!$K$13-'Peak Load Forecast (Net)'!L30</f>
        <v>-3.7700999999999567</v>
      </c>
    </row>
    <row r="31" spans="1:12" s="13" customFormat="1" ht="15.05" customHeight="1" x14ac:dyDescent="0.3">
      <c r="A31" s="3" t="s">
        <v>34</v>
      </c>
      <c r="B31" s="22" t="s">
        <v>48</v>
      </c>
      <c r="C31" s="22" t="s">
        <v>48</v>
      </c>
      <c r="D31" s="22" t="s">
        <v>48</v>
      </c>
      <c r="E31" s="22" t="s">
        <v>48</v>
      </c>
      <c r="F31" s="22" t="s">
        <v>48</v>
      </c>
      <c r="G31" s="22" t="s">
        <v>48</v>
      </c>
      <c r="H31" s="22" t="s">
        <v>48</v>
      </c>
      <c r="I31" s="22" t="s">
        <v>48</v>
      </c>
      <c r="J31" s="22" t="s">
        <v>48</v>
      </c>
      <c r="K31" s="22">
        <f>'PSE Resources'!$K$13-'Peak Load Forecast (Net)'!K31</f>
        <v>-3.0634999999999764</v>
      </c>
      <c r="L31" s="22">
        <f>'PSE Resources'!$K$13-'Peak Load Forecast (Net)'!L31</f>
        <v>-3.3511999999999489</v>
      </c>
    </row>
    <row r="32" spans="1:12" s="13" customFormat="1" ht="15.05" customHeight="1" x14ac:dyDescent="0.3">
      <c r="A32" s="3" t="s">
        <v>56</v>
      </c>
      <c r="B32" s="22" t="s">
        <v>48</v>
      </c>
      <c r="C32" s="22" t="s">
        <v>48</v>
      </c>
      <c r="D32" s="22" t="s">
        <v>48</v>
      </c>
      <c r="E32" s="22" t="s">
        <v>48</v>
      </c>
      <c r="F32" s="22" t="s">
        <v>48</v>
      </c>
      <c r="G32" s="22" t="s">
        <v>48</v>
      </c>
      <c r="H32" s="22" t="s">
        <v>48</v>
      </c>
      <c r="I32" s="22" t="s">
        <v>48</v>
      </c>
      <c r="J32" s="22" t="s">
        <v>48</v>
      </c>
      <c r="K32" s="22" t="s">
        <v>48</v>
      </c>
      <c r="L32" s="22">
        <f>'PSE Resources'!$K$13-'Peak Load Forecast (Net)'!L32</f>
        <v>-2.7438999999999396</v>
      </c>
    </row>
  </sheetData>
  <mergeCells count="1">
    <mergeCell ref="A1:L1"/>
  </mergeCells>
  <printOptions horizontalCentered="1" verticalCentered="1"/>
  <pageMargins left="0.7" right="0.7" top="0.75" bottom="0.75" header="0.3" footer="0.3"/>
  <pageSetup orientation="landscape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F64673-9EF3-42C7-8D92-6ABFE7918D76}"/>
</file>

<file path=customXml/itemProps2.xml><?xml version="1.0" encoding="utf-8"?>
<ds:datastoreItem xmlns:ds="http://schemas.openxmlformats.org/officeDocument/2006/customXml" ds:itemID="{139BCAA0-8B0D-4C1D-9264-C1576AF48F50}"/>
</file>

<file path=customXml/itemProps3.xml><?xml version="1.0" encoding="utf-8"?>
<ds:datastoreItem xmlns:ds="http://schemas.openxmlformats.org/officeDocument/2006/customXml" ds:itemID="{8ECE0710-FA21-4053-B045-2FEEF62604BD}"/>
</file>

<file path=customXml/itemProps4.xml><?xml version="1.0" encoding="utf-8"?>
<ds:datastoreItem xmlns:ds="http://schemas.openxmlformats.org/officeDocument/2006/customXml" ds:itemID="{4267823A-4A3A-4E75-8A4A-C2221D71F7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Peak Load Forecast (Gross)</vt:lpstr>
      <vt:lpstr>Peak Load Forecast (Proj. DSR)</vt:lpstr>
      <vt:lpstr>Peak Load Forecast (Net)</vt:lpstr>
      <vt:lpstr>PSE Resources</vt:lpstr>
      <vt:lpstr>Load-Resource Balance</vt:lpstr>
      <vt:lpstr>'Load-Resource Balance'!Print_Titles</vt:lpstr>
      <vt:lpstr>'Peak Load Forecast (Gross)'!Print_Titles</vt:lpstr>
      <vt:lpstr>'Peak Load Forecast (Net)'!Print_Titles</vt:lpstr>
      <vt:lpstr>'Peak Load Forecast (Proj. DSR)'!Print_Titles</vt:lpstr>
      <vt:lpstr>'PSE Resources'!Print_Titles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Gurvinder</dc:creator>
  <cp:lastModifiedBy>Bill Donahue, PSE</cp:lastModifiedBy>
  <dcterms:created xsi:type="dcterms:W3CDTF">2022-01-04T20:34:49Z</dcterms:created>
  <dcterms:modified xsi:type="dcterms:W3CDTF">2022-03-25T01:03:56Z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