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GULATN\COS\Wyoming GRC 2022\Inputs\Uncollectables\"/>
    </mc:Choice>
  </mc:AlternateContent>
  <xr:revisionPtr revIDLastSave="0" documentId="13_ncr:1_{BCFC9B9B-B13E-442B-9CEE-0FCBBF9F760A}" xr6:coauthVersionLast="47" xr6:coauthVersionMax="47" xr10:uidLastSave="{00000000-0000-0000-0000-000000000000}"/>
  <bookViews>
    <workbookView xWindow="-110" yWindow="-110" windowWidth="19420" windowHeight="10420" xr2:uid="{8CBC77FA-43CC-406B-95AD-57C545ACEA6F}"/>
  </bookViews>
  <sheets>
    <sheet name="Write-off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7" i="1" l="1"/>
  <c r="K50" i="1" s="1"/>
  <c r="L47" i="1"/>
  <c r="M47" i="1"/>
  <c r="N47" i="1"/>
  <c r="K48" i="1"/>
  <c r="L48" i="1"/>
  <c r="L50" i="1" s="1"/>
  <c r="M48" i="1"/>
  <c r="N48" i="1"/>
  <c r="K49" i="1"/>
  <c r="O49" i="1" s="1"/>
  <c r="L49" i="1"/>
  <c r="L51" i="1" s="1"/>
  <c r="M49" i="1"/>
  <c r="M51" i="1" s="1"/>
  <c r="N49" i="1"/>
  <c r="J48" i="1"/>
  <c r="J49" i="1"/>
  <c r="J47" i="1"/>
  <c r="K43" i="1"/>
  <c r="L43" i="1"/>
  <c r="M43" i="1"/>
  <c r="N43" i="1"/>
  <c r="K44" i="1"/>
  <c r="L44" i="1"/>
  <c r="M44" i="1"/>
  <c r="M46" i="1" s="1"/>
  <c r="N44" i="1"/>
  <c r="N46" i="1" s="1"/>
  <c r="K45" i="1"/>
  <c r="O45" i="1" s="1"/>
  <c r="L45" i="1"/>
  <c r="L46" i="1" s="1"/>
  <c r="M45" i="1"/>
  <c r="N45" i="1"/>
  <c r="J44" i="1"/>
  <c r="O44" i="1" s="1"/>
  <c r="J45" i="1"/>
  <c r="J43" i="1"/>
  <c r="K35" i="1"/>
  <c r="K38" i="1" s="1"/>
  <c r="L35" i="1"/>
  <c r="M35" i="1"/>
  <c r="N35" i="1"/>
  <c r="N38" i="1" s="1"/>
  <c r="K36" i="1"/>
  <c r="L36" i="1"/>
  <c r="M36" i="1"/>
  <c r="N36" i="1"/>
  <c r="K37" i="1"/>
  <c r="L37" i="1"/>
  <c r="L38" i="1" s="1"/>
  <c r="M37" i="1"/>
  <c r="M38" i="1" s="1"/>
  <c r="N37" i="1"/>
  <c r="J37" i="1"/>
  <c r="J36" i="1"/>
  <c r="J35" i="1"/>
  <c r="J32" i="1"/>
  <c r="K32" i="1"/>
  <c r="L32" i="1"/>
  <c r="M32" i="1"/>
  <c r="N32" i="1"/>
  <c r="N34" i="1" s="1"/>
  <c r="J33" i="1"/>
  <c r="K33" i="1"/>
  <c r="L33" i="1"/>
  <c r="M33" i="1"/>
  <c r="O33" i="1" s="1"/>
  <c r="N33" i="1"/>
  <c r="K31" i="1"/>
  <c r="L31" i="1"/>
  <c r="M31" i="1"/>
  <c r="N31" i="1"/>
  <c r="J31" i="1"/>
  <c r="N50" i="1"/>
  <c r="O48" i="1"/>
  <c r="M50" i="1"/>
  <c r="K46" i="1"/>
  <c r="O43" i="1"/>
  <c r="O36" i="1"/>
  <c r="L34" i="1"/>
  <c r="S17" i="1"/>
  <c r="S20" i="1" s="1"/>
  <c r="T17" i="1"/>
  <c r="U17" i="1"/>
  <c r="V17" i="1"/>
  <c r="S18" i="1"/>
  <c r="T18" i="1"/>
  <c r="U18" i="1"/>
  <c r="V18" i="1"/>
  <c r="S19" i="1"/>
  <c r="T19" i="1"/>
  <c r="U19" i="1"/>
  <c r="V19" i="1"/>
  <c r="S21" i="1"/>
  <c r="T21" i="1"/>
  <c r="U21" i="1"/>
  <c r="V21" i="1"/>
  <c r="S22" i="1"/>
  <c r="T22" i="1"/>
  <c r="U22" i="1"/>
  <c r="V22" i="1"/>
  <c r="S23" i="1"/>
  <c r="T23" i="1"/>
  <c r="U23" i="1"/>
  <c r="V23" i="1"/>
  <c r="R18" i="1"/>
  <c r="W18" i="1" s="1"/>
  <c r="R19" i="1"/>
  <c r="R21" i="1"/>
  <c r="W21" i="1" s="1"/>
  <c r="R22" i="1"/>
  <c r="R23" i="1"/>
  <c r="R17" i="1"/>
  <c r="S5" i="1"/>
  <c r="T5" i="1"/>
  <c r="U5" i="1"/>
  <c r="V5" i="1"/>
  <c r="S6" i="1"/>
  <c r="S8" i="1" s="1"/>
  <c r="T6" i="1"/>
  <c r="T8" i="1" s="1"/>
  <c r="U6" i="1"/>
  <c r="V6" i="1"/>
  <c r="S7" i="1"/>
  <c r="T7" i="1"/>
  <c r="U7" i="1"/>
  <c r="V7" i="1"/>
  <c r="S9" i="1"/>
  <c r="T9" i="1"/>
  <c r="U9" i="1"/>
  <c r="V9" i="1"/>
  <c r="S10" i="1"/>
  <c r="T10" i="1"/>
  <c r="W10" i="1" s="1"/>
  <c r="U10" i="1"/>
  <c r="V10" i="1"/>
  <c r="S11" i="1"/>
  <c r="T11" i="1"/>
  <c r="U11" i="1"/>
  <c r="V11" i="1"/>
  <c r="R6" i="1"/>
  <c r="R7" i="1"/>
  <c r="R9" i="1"/>
  <c r="R10" i="1"/>
  <c r="R11" i="1"/>
  <c r="R5" i="1"/>
  <c r="R13" i="1" s="1"/>
  <c r="O47" i="1" l="1"/>
  <c r="N51" i="1"/>
  <c r="O37" i="1"/>
  <c r="O35" i="1"/>
  <c r="K39" i="1"/>
  <c r="J38" i="1"/>
  <c r="O38" i="1" s="1"/>
  <c r="J39" i="1"/>
  <c r="M34" i="1"/>
  <c r="O32" i="1"/>
  <c r="J34" i="1"/>
  <c r="O34" i="1" s="1"/>
  <c r="O31" i="1"/>
  <c r="K34" i="1"/>
  <c r="O51" i="1"/>
  <c r="O39" i="1"/>
  <c r="K51" i="1"/>
  <c r="J46" i="1"/>
  <c r="O46" i="1" s="1"/>
  <c r="J50" i="1"/>
  <c r="O50" i="1" s="1"/>
  <c r="L39" i="1"/>
  <c r="M39" i="1"/>
  <c r="N39" i="1"/>
  <c r="J51" i="1"/>
  <c r="U12" i="1"/>
  <c r="W23" i="1"/>
  <c r="V12" i="1"/>
  <c r="V8" i="1"/>
  <c r="R25" i="1"/>
  <c r="T24" i="1"/>
  <c r="T20" i="1"/>
  <c r="W11" i="1"/>
  <c r="S24" i="1"/>
  <c r="V25" i="1"/>
  <c r="U25" i="1"/>
  <c r="V13" i="1"/>
  <c r="R12" i="1"/>
  <c r="W19" i="1"/>
  <c r="W7" i="1"/>
  <c r="T12" i="1"/>
  <c r="T13" i="1"/>
  <c r="V24" i="1"/>
  <c r="R24" i="1"/>
  <c r="W24" i="1" s="1"/>
  <c r="U13" i="1"/>
  <c r="W6" i="1"/>
  <c r="S12" i="1"/>
  <c r="W12" i="1" s="1"/>
  <c r="S13" i="1"/>
  <c r="U24" i="1"/>
  <c r="U20" i="1"/>
  <c r="W22" i="1"/>
  <c r="R20" i="1"/>
  <c r="W5" i="1"/>
  <c r="R8" i="1"/>
  <c r="V20" i="1"/>
  <c r="T25" i="1"/>
  <c r="S25" i="1"/>
  <c r="W9" i="1"/>
  <c r="U8" i="1"/>
  <c r="W17" i="1"/>
  <c r="W8" i="1" l="1"/>
  <c r="W13" i="1"/>
  <c r="W20" i="1"/>
  <c r="W25" i="1"/>
</calcChain>
</file>

<file path=xl/sharedStrings.xml><?xml version="1.0" encoding="utf-8"?>
<sst xmlns="http://schemas.openxmlformats.org/spreadsheetml/2006/main" count="175" uniqueCount="22">
  <si>
    <t>California</t>
  </si>
  <si>
    <t>Idaho</t>
  </si>
  <si>
    <t>Oregon</t>
  </si>
  <si>
    <t>Utah</t>
  </si>
  <si>
    <t>Washington</t>
  </si>
  <si>
    <t>Wyoming</t>
  </si>
  <si>
    <t>Gross Write-offs</t>
  </si>
  <si>
    <t>State</t>
  </si>
  <si>
    <t>Residential</t>
  </si>
  <si>
    <t>Commercial</t>
  </si>
  <si>
    <t>Industrial</t>
  </si>
  <si>
    <t>Irrigation</t>
  </si>
  <si>
    <t>Other</t>
  </si>
  <si>
    <t>Total</t>
  </si>
  <si>
    <t>RMP Subtotal</t>
  </si>
  <si>
    <t>PP Subtotal</t>
  </si>
  <si>
    <t>Net Write-offs</t>
  </si>
  <si>
    <t>Year to Date Dec. 2021</t>
  </si>
  <si>
    <t>Year to Date Jun. 2021</t>
  </si>
  <si>
    <t>Jul. through Dec. 2021</t>
  </si>
  <si>
    <t>Year to Date Jun. 2022</t>
  </si>
  <si>
    <t>12 ME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</si>
</sst>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_(* #,##0.0000_);_(* \(#,##0.0000\);_(* &quot;-&quot;??_);_(@_)"/>
    <numFmt numFmtId="167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165" fontId="0" fillId="0" borderId="0" xfId="1" applyNumberFormat="1" applyFont="1" applyBorder="1"/>
    <xf numFmtId="165" fontId="0" fillId="0" borderId="1" xfId="1" applyNumberFormat="1" applyFont="1" applyBorder="1"/>
    <xf numFmtId="165" fontId="0" fillId="0" borderId="12" xfId="1" applyNumberFormat="1" applyFont="1" applyBorder="1"/>
    <xf numFmtId="165" fontId="0" fillId="0" borderId="11" xfId="1" applyNumberFormat="1" applyFont="1" applyBorder="1"/>
    <xf numFmtId="165" fontId="0" fillId="0" borderId="13" xfId="1" applyNumberFormat="1" applyFont="1" applyBorder="1"/>
    <xf numFmtId="165" fontId="0" fillId="0" borderId="14" xfId="1" applyNumberFormat="1" applyFont="1" applyBorder="1"/>
    <xf numFmtId="165" fontId="0" fillId="0" borderId="15" xfId="1" applyNumberFormat="1" applyFont="1" applyBorder="1"/>
    <xf numFmtId="167" fontId="0" fillId="0" borderId="3" xfId="1" applyNumberFormat="1" applyFont="1" applyBorder="1"/>
    <xf numFmtId="167" fontId="0" fillId="0" borderId="0" xfId="1" applyNumberFormat="1" applyFont="1" applyBorder="1"/>
    <xf numFmtId="167" fontId="0" fillId="0" borderId="1" xfId="1" applyNumberFormat="1" applyFont="1" applyBorder="1"/>
    <xf numFmtId="167" fontId="0" fillId="0" borderId="12" xfId="1" applyNumberFormat="1" applyFont="1" applyBorder="1"/>
    <xf numFmtId="167" fontId="0" fillId="0" borderId="11" xfId="1" applyNumberFormat="1" applyFont="1" applyBorder="1"/>
    <xf numFmtId="167" fontId="0" fillId="0" borderId="14" xfId="1" applyNumberFormat="1" applyFont="1" applyBorder="1"/>
    <xf numFmtId="167" fontId="0" fillId="0" borderId="5" xfId="1" applyNumberFormat="1" applyFont="1" applyBorder="1"/>
    <xf numFmtId="167" fontId="0" fillId="0" borderId="6" xfId="1" applyNumberFormat="1" applyFont="1" applyBorder="1"/>
    <xf numFmtId="167" fontId="0" fillId="0" borderId="7" xfId="1" applyNumberFormat="1" applyFont="1" applyBorder="1"/>
    <xf numFmtId="167" fontId="0" fillId="0" borderId="0" xfId="1" applyNumberFormat="1" applyFont="1"/>
    <xf numFmtId="167" fontId="2" fillId="0" borderId="2" xfId="1" applyNumberFormat="1" applyFont="1" applyBorder="1" applyAlignment="1">
      <alignment horizontal="centerContinuous"/>
    </xf>
    <xf numFmtId="167" fontId="2" fillId="0" borderId="3" xfId="1" applyNumberFormat="1" applyFont="1" applyBorder="1" applyAlignment="1">
      <alignment horizontal="centerContinuous"/>
    </xf>
    <xf numFmtId="167" fontId="2" fillId="0" borderId="4" xfId="1" applyNumberFormat="1" applyFont="1" applyBorder="1" applyAlignment="1">
      <alignment horizontal="centerContinuous"/>
    </xf>
    <xf numFmtId="167" fontId="0" fillId="0" borderId="16" xfId="1" applyNumberFormat="1" applyFont="1" applyBorder="1"/>
    <xf numFmtId="167" fontId="2" fillId="0" borderId="8" xfId="1" applyNumberFormat="1" applyFont="1" applyBorder="1" applyAlignment="1">
      <alignment horizontal="centerContinuous"/>
    </xf>
    <xf numFmtId="167" fontId="0" fillId="0" borderId="9" xfId="1" applyNumberFormat="1" applyFont="1" applyBorder="1" applyAlignment="1">
      <alignment horizontal="centerContinuous"/>
    </xf>
    <xf numFmtId="167" fontId="0" fillId="0" borderId="10" xfId="1" applyNumberFormat="1" applyFont="1" applyBorder="1" applyAlignment="1">
      <alignment horizontal="centerContinuous"/>
    </xf>
    <xf numFmtId="167" fontId="2" fillId="0" borderId="17" xfId="1" applyNumberFormat="1" applyFont="1" applyBorder="1" applyAlignment="1">
      <alignment horizontal="centerContinuous"/>
    </xf>
    <xf numFmtId="167" fontId="2" fillId="0" borderId="18" xfId="1" applyNumberFormat="1" applyFont="1" applyBorder="1" applyAlignment="1">
      <alignment horizontal="centerContinuous"/>
    </xf>
    <xf numFmtId="167" fontId="2" fillId="0" borderId="19" xfId="1" applyNumberFormat="1" applyFont="1" applyBorder="1" applyAlignment="1">
      <alignment horizontal="centerContinuous"/>
    </xf>
    <xf numFmtId="167" fontId="2" fillId="0" borderId="20" xfId="1" applyNumberFormat="1" applyFont="1" applyBorder="1" applyAlignment="1">
      <alignment horizontal="centerContinuous"/>
    </xf>
    <xf numFmtId="167" fontId="2" fillId="0" borderId="21" xfId="1" applyNumberFormat="1" applyFont="1" applyBorder="1" applyAlignment="1">
      <alignment horizontal="centerContinuous"/>
    </xf>
    <xf numFmtId="165" fontId="2" fillId="0" borderId="22" xfId="1" applyNumberFormat="1" applyFont="1" applyBorder="1" applyAlignment="1">
      <alignment horizontal="centerContinuous"/>
    </xf>
    <xf numFmtId="165" fontId="0" fillId="0" borderId="9" xfId="1" applyNumberFormat="1" applyFont="1" applyBorder="1" applyAlignment="1">
      <alignment horizontal="centerContinuous"/>
    </xf>
    <xf numFmtId="165" fontId="0" fillId="0" borderId="23" xfId="1" applyNumberFormat="1" applyFont="1" applyBorder="1" applyAlignment="1">
      <alignment horizontal="centerContinuous"/>
    </xf>
    <xf numFmtId="165" fontId="0" fillId="0" borderId="24" xfId="1" applyNumberFormat="1" applyFont="1" applyBorder="1"/>
    <xf numFmtId="165" fontId="0" fillId="0" borderId="25" xfId="1" applyNumberFormat="1" applyFont="1" applyBorder="1"/>
    <xf numFmtId="165" fontId="0" fillId="0" borderId="26" xfId="1" applyNumberFormat="1" applyFont="1" applyBorder="1"/>
    <xf numFmtId="165" fontId="0" fillId="0" borderId="27" xfId="1" applyNumberFormat="1" applyFont="1" applyBorder="1"/>
    <xf numFmtId="165" fontId="3" fillId="2" borderId="26" xfId="1" applyNumberFormat="1" applyFont="1" applyFill="1" applyBorder="1"/>
    <xf numFmtId="165" fontId="3" fillId="2" borderId="12" xfId="1" applyNumberFormat="1" applyFont="1" applyFill="1" applyBorder="1"/>
    <xf numFmtId="165" fontId="3" fillId="2" borderId="27" xfId="1" applyNumberFormat="1" applyFont="1" applyFill="1" applyBorder="1"/>
    <xf numFmtId="165" fontId="2" fillId="2" borderId="26" xfId="1" applyNumberFormat="1" applyFont="1" applyFill="1" applyBorder="1"/>
    <xf numFmtId="165" fontId="2" fillId="2" borderId="12" xfId="1" applyNumberFormat="1" applyFont="1" applyFill="1" applyBorder="1"/>
    <xf numFmtId="165" fontId="2" fillId="2" borderId="27" xfId="1" applyNumberFormat="1" applyFont="1" applyFill="1" applyBorder="1"/>
    <xf numFmtId="165" fontId="0" fillId="0" borderId="28" xfId="1" applyNumberFormat="1" applyFont="1" applyBorder="1"/>
    <xf numFmtId="165" fontId="0" fillId="0" borderId="29" xfId="1" applyNumberFormat="1" applyFont="1" applyBorder="1"/>
    <xf numFmtId="165" fontId="0" fillId="0" borderId="30" xfId="1" applyNumberFormat="1" applyFont="1" applyBorder="1"/>
    <xf numFmtId="165" fontId="0" fillId="0" borderId="3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671FC-AA05-4CF1-B6FD-A9061ED3CF9E}">
  <dimension ref="A1:W51"/>
  <sheetViews>
    <sheetView tabSelected="1" topLeftCell="D31" zoomScale="80" zoomScaleNormal="80" workbookViewId="0">
      <selection activeCell="M44" sqref="M44"/>
    </sheetView>
  </sheetViews>
  <sheetFormatPr defaultRowHeight="14.5" x14ac:dyDescent="0.35"/>
  <cols>
    <col min="1" max="1" width="14.7265625" style="17" bestFit="1" customWidth="1"/>
    <col min="2" max="2" width="12.36328125" style="17" bestFit="1" customWidth="1"/>
    <col min="3" max="3" width="12.90625" style="17" bestFit="1" customWidth="1"/>
    <col min="4" max="4" width="10.453125" style="17" bestFit="1" customWidth="1"/>
    <col min="5" max="5" width="11" style="17" bestFit="1" customWidth="1"/>
    <col min="6" max="6" width="9.6328125" style="17" customWidth="1"/>
    <col min="7" max="7" width="12.54296875" style="17" bestFit="1" customWidth="1"/>
    <col min="8" max="8" width="9.6328125" style="17" customWidth="1"/>
    <col min="9" max="9" width="14.7265625" style="17" bestFit="1" customWidth="1"/>
    <col min="10" max="10" width="17" style="17" bestFit="1" customWidth="1"/>
    <col min="11" max="11" width="16" style="17" bestFit="1" customWidth="1"/>
    <col min="12" max="13" width="14.54296875" style="17" bestFit="1" customWidth="1"/>
    <col min="14" max="14" width="9.6328125" style="17" customWidth="1"/>
    <col min="15" max="15" width="17" style="17" bestFit="1" customWidth="1"/>
    <col min="16" max="16" width="9.6328125" style="17" customWidth="1"/>
    <col min="17" max="17" width="14.7265625" style="17" bestFit="1" customWidth="1"/>
    <col min="18" max="18" width="12.36328125" style="17" bestFit="1" customWidth="1"/>
    <col min="19" max="19" width="12.90625" style="17" bestFit="1" customWidth="1"/>
    <col min="20" max="20" width="10.453125" style="17" bestFit="1" customWidth="1"/>
    <col min="21" max="21" width="10.08984375" style="17" bestFit="1" customWidth="1"/>
    <col min="22" max="22" width="9.6328125" style="17" customWidth="1"/>
    <col min="23" max="23" width="12.54296875" style="17" bestFit="1" customWidth="1"/>
  </cols>
  <sheetData>
    <row r="1" spans="1:23" x14ac:dyDescent="0.35">
      <c r="A1" s="18" t="s">
        <v>17</v>
      </c>
      <c r="B1" s="19"/>
      <c r="C1" s="19"/>
      <c r="D1" s="19"/>
      <c r="E1" s="19"/>
      <c r="F1" s="19"/>
      <c r="G1" s="20"/>
      <c r="H1" s="8"/>
      <c r="I1" s="18" t="s">
        <v>18</v>
      </c>
      <c r="J1" s="19"/>
      <c r="K1" s="19"/>
      <c r="L1" s="19"/>
      <c r="M1" s="19"/>
      <c r="N1" s="19"/>
      <c r="O1" s="20"/>
      <c r="P1" s="8"/>
      <c r="Q1" s="18" t="s">
        <v>19</v>
      </c>
      <c r="R1" s="19"/>
      <c r="S1" s="19"/>
      <c r="T1" s="19"/>
      <c r="U1" s="19"/>
      <c r="V1" s="19"/>
      <c r="W1" s="20"/>
    </row>
    <row r="2" spans="1:23" x14ac:dyDescent="0.35">
      <c r="A2" s="18"/>
      <c r="B2" s="19"/>
      <c r="C2" s="19"/>
      <c r="D2" s="19"/>
      <c r="E2" s="19"/>
      <c r="F2" s="19"/>
      <c r="G2" s="20"/>
      <c r="H2" s="9"/>
      <c r="I2" s="18"/>
      <c r="J2" s="19"/>
      <c r="K2" s="19"/>
      <c r="L2" s="19"/>
      <c r="M2" s="19"/>
      <c r="N2" s="19"/>
      <c r="O2" s="20"/>
      <c r="P2" s="9"/>
      <c r="Q2" s="18"/>
      <c r="R2" s="19"/>
      <c r="S2" s="19"/>
      <c r="T2" s="19"/>
      <c r="U2" s="19"/>
      <c r="V2" s="19"/>
      <c r="W2" s="20"/>
    </row>
    <row r="3" spans="1:23" x14ac:dyDescent="0.35">
      <c r="A3" s="22" t="s">
        <v>6</v>
      </c>
      <c r="B3" s="23"/>
      <c r="C3" s="23"/>
      <c r="D3" s="23"/>
      <c r="E3" s="23"/>
      <c r="F3" s="23"/>
      <c r="G3" s="24"/>
      <c r="H3" s="9"/>
      <c r="I3" s="22" t="s">
        <v>6</v>
      </c>
      <c r="J3" s="23"/>
      <c r="K3" s="23"/>
      <c r="L3" s="23"/>
      <c r="M3" s="23"/>
      <c r="N3" s="23"/>
      <c r="O3" s="24"/>
      <c r="P3" s="9"/>
      <c r="Q3" s="22" t="s">
        <v>6</v>
      </c>
      <c r="R3" s="23"/>
      <c r="S3" s="23"/>
      <c r="T3" s="23"/>
      <c r="U3" s="23"/>
      <c r="V3" s="23"/>
      <c r="W3" s="24"/>
    </row>
    <row r="4" spans="1:23" x14ac:dyDescent="0.35">
      <c r="A4" s="10" t="s">
        <v>7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  <c r="G4" s="10" t="s">
        <v>13</v>
      </c>
      <c r="H4" s="9"/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9"/>
      <c r="Q4" s="10" t="s">
        <v>7</v>
      </c>
      <c r="R4" s="10" t="s">
        <v>8</v>
      </c>
      <c r="S4" s="10" t="s">
        <v>9</v>
      </c>
      <c r="T4" s="10" t="s">
        <v>10</v>
      </c>
      <c r="U4" s="10" t="s">
        <v>11</v>
      </c>
      <c r="V4" s="10" t="s">
        <v>12</v>
      </c>
      <c r="W4" s="10" t="s">
        <v>13</v>
      </c>
    </row>
    <row r="5" spans="1:23" x14ac:dyDescent="0.35">
      <c r="A5" s="11" t="s">
        <v>3</v>
      </c>
      <c r="B5" s="11">
        <v>6436111.4400000004</v>
      </c>
      <c r="C5" s="11">
        <v>499129.45</v>
      </c>
      <c r="D5" s="11">
        <v>26594.17</v>
      </c>
      <c r="E5" s="11">
        <v>9834.81</v>
      </c>
      <c r="F5" s="11">
        <v>77320.39</v>
      </c>
      <c r="G5" s="11">
        <v>7048990.2599999998</v>
      </c>
      <c r="H5" s="9"/>
      <c r="I5" s="11" t="s">
        <v>3</v>
      </c>
      <c r="J5" s="11">
        <v>3415230.95</v>
      </c>
      <c r="K5" s="11">
        <v>282409.65000000002</v>
      </c>
      <c r="L5" s="11">
        <v>2171.27</v>
      </c>
      <c r="M5" s="11">
        <v>1083.9100000000001</v>
      </c>
      <c r="N5" s="11">
        <v>43042.619999999995</v>
      </c>
      <c r="O5" s="11">
        <v>3743938.4000000004</v>
      </c>
      <c r="P5" s="9"/>
      <c r="Q5" s="11" t="s">
        <v>3</v>
      </c>
      <c r="R5" s="11">
        <f>B5-J5</f>
        <v>3020880.49</v>
      </c>
      <c r="S5" s="11">
        <f t="shared" ref="S5:V11" si="0">C5-K5</f>
        <v>216719.8</v>
      </c>
      <c r="T5" s="11">
        <f t="shared" si="0"/>
        <v>24422.899999999998</v>
      </c>
      <c r="U5" s="11">
        <f t="shared" si="0"/>
        <v>8750.9</v>
      </c>
      <c r="V5" s="11">
        <f t="shared" si="0"/>
        <v>34277.770000000004</v>
      </c>
      <c r="W5" s="11">
        <f>SUM(R5:V5)</f>
        <v>3305051.86</v>
      </c>
    </row>
    <row r="6" spans="1:23" x14ac:dyDescent="0.35">
      <c r="A6" s="11" t="s">
        <v>5</v>
      </c>
      <c r="B6" s="11">
        <v>1564913.34</v>
      </c>
      <c r="C6" s="11">
        <v>90407.96</v>
      </c>
      <c r="D6" s="11">
        <v>13974.72</v>
      </c>
      <c r="E6" s="11">
        <v>726.03</v>
      </c>
      <c r="F6" s="11">
        <v>496.87</v>
      </c>
      <c r="G6" s="11">
        <v>1670518.9200000002</v>
      </c>
      <c r="H6" s="9"/>
      <c r="I6" s="11" t="s">
        <v>5</v>
      </c>
      <c r="J6" s="11">
        <v>821222.81</v>
      </c>
      <c r="K6" s="11">
        <v>51574.99</v>
      </c>
      <c r="L6" s="11">
        <v>4413.6400000000003</v>
      </c>
      <c r="M6" s="11">
        <v>0</v>
      </c>
      <c r="N6" s="11">
        <v>196.87</v>
      </c>
      <c r="O6" s="11">
        <v>877408.31</v>
      </c>
      <c r="P6" s="9"/>
      <c r="Q6" s="11" t="s">
        <v>5</v>
      </c>
      <c r="R6" s="11">
        <f t="shared" ref="R6:R11" si="1">B6-J6</f>
        <v>743690.53</v>
      </c>
      <c r="S6" s="11">
        <f t="shared" si="0"/>
        <v>38832.970000000008</v>
      </c>
      <c r="T6" s="11">
        <f t="shared" si="0"/>
        <v>9561.0799999999981</v>
      </c>
      <c r="U6" s="11">
        <f t="shared" si="0"/>
        <v>726.03</v>
      </c>
      <c r="V6" s="11">
        <f t="shared" si="0"/>
        <v>300</v>
      </c>
      <c r="W6" s="11">
        <f t="shared" ref="W6:W12" si="2">SUM(R6:V6)</f>
        <v>793110.61</v>
      </c>
    </row>
    <row r="7" spans="1:23" x14ac:dyDescent="0.35">
      <c r="A7" s="11" t="s">
        <v>1</v>
      </c>
      <c r="B7" s="11">
        <v>585315.62</v>
      </c>
      <c r="C7" s="11">
        <v>37291.82</v>
      </c>
      <c r="D7" s="11">
        <v>0</v>
      </c>
      <c r="E7" s="11">
        <v>936408.82</v>
      </c>
      <c r="F7" s="11">
        <v>130.34</v>
      </c>
      <c r="G7" s="11">
        <v>1559146.5999999999</v>
      </c>
      <c r="H7" s="9"/>
      <c r="I7" s="11" t="s">
        <v>1</v>
      </c>
      <c r="J7" s="11">
        <v>344863.2</v>
      </c>
      <c r="K7" s="11">
        <v>20181.59</v>
      </c>
      <c r="L7" s="11">
        <v>0</v>
      </c>
      <c r="M7" s="11">
        <v>444444.88</v>
      </c>
      <c r="N7" s="11">
        <v>66.569999999999993</v>
      </c>
      <c r="O7" s="11">
        <v>809556.24</v>
      </c>
      <c r="P7" s="9"/>
      <c r="Q7" s="11" t="s">
        <v>1</v>
      </c>
      <c r="R7" s="11">
        <f t="shared" si="1"/>
        <v>240452.41999999998</v>
      </c>
      <c r="S7" s="11">
        <f t="shared" si="0"/>
        <v>17110.23</v>
      </c>
      <c r="T7" s="11">
        <f t="shared" si="0"/>
        <v>0</v>
      </c>
      <c r="U7" s="11">
        <f t="shared" si="0"/>
        <v>491963.93999999994</v>
      </c>
      <c r="V7" s="11">
        <f t="shared" si="0"/>
        <v>63.77000000000001</v>
      </c>
      <c r="W7" s="11">
        <f t="shared" si="2"/>
        <v>749590.36</v>
      </c>
    </row>
    <row r="8" spans="1:23" x14ac:dyDescent="0.35">
      <c r="A8" s="10" t="s">
        <v>14</v>
      </c>
      <c r="B8" s="10">
        <v>8586340.4000000004</v>
      </c>
      <c r="C8" s="10">
        <v>626829.23</v>
      </c>
      <c r="D8" s="10">
        <v>40568.89</v>
      </c>
      <c r="E8" s="10">
        <v>946969.65999999992</v>
      </c>
      <c r="F8" s="10">
        <v>77947.599999997765</v>
      </c>
      <c r="G8" s="10">
        <v>10278655.779999999</v>
      </c>
      <c r="H8" s="9"/>
      <c r="I8" s="10" t="s">
        <v>14</v>
      </c>
      <c r="J8" s="10">
        <v>4581316.96</v>
      </c>
      <c r="K8" s="10">
        <v>354166.23000000004</v>
      </c>
      <c r="L8" s="10">
        <v>6584.91</v>
      </c>
      <c r="M8" s="10">
        <v>445528.79</v>
      </c>
      <c r="N8" s="10">
        <v>43306.060000000522</v>
      </c>
      <c r="O8" s="10">
        <v>5430902.9500000011</v>
      </c>
      <c r="P8" s="9"/>
      <c r="Q8" s="10" t="s">
        <v>14</v>
      </c>
      <c r="R8" s="10">
        <f>SUM(R5:R7)</f>
        <v>4005023.4400000004</v>
      </c>
      <c r="S8" s="10">
        <f t="shared" ref="S8:V8" si="3">SUM(S5:S7)</f>
        <v>272663</v>
      </c>
      <c r="T8" s="10">
        <f t="shared" si="3"/>
        <v>33983.979999999996</v>
      </c>
      <c r="U8" s="10">
        <f t="shared" si="3"/>
        <v>501440.86999999994</v>
      </c>
      <c r="V8" s="10">
        <f t="shared" si="3"/>
        <v>34641.54</v>
      </c>
      <c r="W8" s="10">
        <f t="shared" si="2"/>
        <v>4847752.830000001</v>
      </c>
    </row>
    <row r="9" spans="1:23" x14ac:dyDescent="0.35">
      <c r="A9" s="11" t="s">
        <v>2</v>
      </c>
      <c r="B9" s="11">
        <v>5249082.9000000004</v>
      </c>
      <c r="C9" s="11">
        <v>962287.17</v>
      </c>
      <c r="D9" s="11">
        <v>92090.27</v>
      </c>
      <c r="E9" s="11">
        <v>65867.78</v>
      </c>
      <c r="F9" s="11">
        <v>87951.89</v>
      </c>
      <c r="G9" s="11">
        <v>6457280.0099999998</v>
      </c>
      <c r="H9" s="9"/>
      <c r="I9" s="11" t="s">
        <v>2</v>
      </c>
      <c r="J9" s="11">
        <v>2211570.81</v>
      </c>
      <c r="K9" s="11">
        <v>361957.13</v>
      </c>
      <c r="L9" s="11">
        <v>696.63</v>
      </c>
      <c r="M9" s="11">
        <v>36794.26</v>
      </c>
      <c r="N9" s="11">
        <v>749.31999999999994</v>
      </c>
      <c r="O9" s="11">
        <v>2611768.1499999994</v>
      </c>
      <c r="P9" s="9"/>
      <c r="Q9" s="11" t="s">
        <v>2</v>
      </c>
      <c r="R9" s="11">
        <f t="shared" si="1"/>
        <v>3037512.0900000003</v>
      </c>
      <c r="S9" s="11">
        <f t="shared" si="0"/>
        <v>600330.04</v>
      </c>
      <c r="T9" s="11">
        <f t="shared" si="0"/>
        <v>91393.64</v>
      </c>
      <c r="U9" s="11">
        <f t="shared" si="0"/>
        <v>29073.519999999997</v>
      </c>
      <c r="V9" s="11">
        <f t="shared" si="0"/>
        <v>87202.569999999992</v>
      </c>
      <c r="W9" s="11">
        <f t="shared" si="2"/>
        <v>3845511.8600000003</v>
      </c>
    </row>
    <row r="10" spans="1:23" x14ac:dyDescent="0.35">
      <c r="A10" s="11" t="s">
        <v>4</v>
      </c>
      <c r="B10" s="11">
        <v>1115382.18</v>
      </c>
      <c r="C10" s="11">
        <v>477032</v>
      </c>
      <c r="D10" s="11">
        <v>17450.009999999998</v>
      </c>
      <c r="E10" s="11">
        <v>4401.87</v>
      </c>
      <c r="F10" s="11">
        <v>20908.12</v>
      </c>
      <c r="G10" s="11">
        <v>1635174.1800000002</v>
      </c>
      <c r="H10" s="9"/>
      <c r="I10" s="11" t="s">
        <v>4</v>
      </c>
      <c r="J10" s="11">
        <v>416827.01</v>
      </c>
      <c r="K10" s="11">
        <v>61220.25</v>
      </c>
      <c r="L10" s="11">
        <v>0</v>
      </c>
      <c r="M10" s="11">
        <v>824.16</v>
      </c>
      <c r="N10" s="11">
        <v>7287.09</v>
      </c>
      <c r="O10" s="11">
        <v>486158.51</v>
      </c>
      <c r="P10" s="9"/>
      <c r="Q10" s="11" t="s">
        <v>4</v>
      </c>
      <c r="R10" s="11">
        <f t="shared" si="1"/>
        <v>698555.16999999993</v>
      </c>
      <c r="S10" s="11">
        <f t="shared" si="0"/>
        <v>415811.75</v>
      </c>
      <c r="T10" s="11">
        <f t="shared" si="0"/>
        <v>17450.009999999998</v>
      </c>
      <c r="U10" s="11">
        <f t="shared" si="0"/>
        <v>3577.71</v>
      </c>
      <c r="V10" s="11">
        <f t="shared" si="0"/>
        <v>13621.029999999999</v>
      </c>
      <c r="W10" s="11">
        <f t="shared" si="2"/>
        <v>1149015.67</v>
      </c>
    </row>
    <row r="11" spans="1:23" x14ac:dyDescent="0.35">
      <c r="A11" s="11" t="s">
        <v>0</v>
      </c>
      <c r="B11" s="11">
        <v>470932.29</v>
      </c>
      <c r="C11" s="11">
        <v>123339.94</v>
      </c>
      <c r="D11" s="11">
        <v>745.33</v>
      </c>
      <c r="E11" s="11">
        <v>67953.570000000007</v>
      </c>
      <c r="F11" s="11">
        <v>49.7</v>
      </c>
      <c r="G11" s="11">
        <v>663020.82999999984</v>
      </c>
      <c r="H11" s="9"/>
      <c r="I11" s="11" t="s">
        <v>0</v>
      </c>
      <c r="J11" s="11">
        <v>148413.14000000001</v>
      </c>
      <c r="K11" s="11">
        <v>17016.490000000002</v>
      </c>
      <c r="L11" s="11">
        <v>85.16</v>
      </c>
      <c r="M11" s="11">
        <v>324.11</v>
      </c>
      <c r="N11" s="11">
        <v>0</v>
      </c>
      <c r="O11" s="11">
        <v>165838.9</v>
      </c>
      <c r="P11" s="9"/>
      <c r="Q11" s="11" t="s">
        <v>0</v>
      </c>
      <c r="R11" s="11">
        <f t="shared" si="1"/>
        <v>322519.14999999997</v>
      </c>
      <c r="S11" s="11">
        <f t="shared" si="0"/>
        <v>106323.45</v>
      </c>
      <c r="T11" s="11">
        <f t="shared" si="0"/>
        <v>660.17000000000007</v>
      </c>
      <c r="U11" s="11">
        <f t="shared" si="0"/>
        <v>67629.460000000006</v>
      </c>
      <c r="V11" s="11">
        <f t="shared" si="0"/>
        <v>49.7</v>
      </c>
      <c r="W11" s="11">
        <f t="shared" si="2"/>
        <v>497181.93</v>
      </c>
    </row>
    <row r="12" spans="1:23" ht="15" thickBot="1" x14ac:dyDescent="0.4">
      <c r="A12" s="12" t="s">
        <v>15</v>
      </c>
      <c r="B12" s="12">
        <v>6835397.3700000001</v>
      </c>
      <c r="C12" s="12">
        <v>1562659.1099999999</v>
      </c>
      <c r="D12" s="12">
        <v>110285.61</v>
      </c>
      <c r="E12" s="12">
        <v>138223.22</v>
      </c>
      <c r="F12" s="12">
        <v>108909.70999999903</v>
      </c>
      <c r="G12" s="12">
        <v>8755475.0199999996</v>
      </c>
      <c r="H12" s="9"/>
      <c r="I12" s="12" t="s">
        <v>15</v>
      </c>
      <c r="J12" s="12">
        <v>2776810.9600000004</v>
      </c>
      <c r="K12" s="12">
        <v>440193.87</v>
      </c>
      <c r="L12" s="12">
        <v>781.79</v>
      </c>
      <c r="M12" s="12">
        <v>37942.530000000006</v>
      </c>
      <c r="N12" s="12">
        <v>8036.409999998752</v>
      </c>
      <c r="O12" s="12">
        <v>3263765.5599999991</v>
      </c>
      <c r="P12" s="9"/>
      <c r="Q12" s="12" t="s">
        <v>15</v>
      </c>
      <c r="R12" s="12">
        <f>SUM(R9:R11)</f>
        <v>4058586.41</v>
      </c>
      <c r="S12" s="12">
        <f t="shared" ref="S12:V12" si="4">SUM(S9:S11)</f>
        <v>1122465.24</v>
      </c>
      <c r="T12" s="12">
        <f t="shared" si="4"/>
        <v>109503.81999999999</v>
      </c>
      <c r="U12" s="12">
        <f t="shared" si="4"/>
        <v>100280.69</v>
      </c>
      <c r="V12" s="12">
        <f t="shared" si="4"/>
        <v>100873.29999999999</v>
      </c>
      <c r="W12" s="12">
        <f t="shared" si="2"/>
        <v>5491709.4600000009</v>
      </c>
    </row>
    <row r="13" spans="1:23" ht="15" thickBot="1" x14ac:dyDescent="0.4">
      <c r="A13" s="13" t="s">
        <v>13</v>
      </c>
      <c r="B13" s="13">
        <v>15421737.77</v>
      </c>
      <c r="C13" s="13">
        <v>2189488.34</v>
      </c>
      <c r="D13" s="13">
        <v>150854.5</v>
      </c>
      <c r="E13" s="13">
        <v>1085192.8799999999</v>
      </c>
      <c r="F13" s="13">
        <v>186857.30999999866</v>
      </c>
      <c r="G13" s="13">
        <v>19034130.799999997</v>
      </c>
      <c r="H13" s="9"/>
      <c r="I13" s="13" t="s">
        <v>13</v>
      </c>
      <c r="J13" s="13">
        <v>7358127.9199999999</v>
      </c>
      <c r="K13" s="13">
        <v>794360.10000000009</v>
      </c>
      <c r="L13" s="13">
        <v>7366.7</v>
      </c>
      <c r="M13" s="13">
        <v>483471.32</v>
      </c>
      <c r="N13" s="13">
        <v>51342.470000000671</v>
      </c>
      <c r="O13" s="13">
        <v>8694668.5099999998</v>
      </c>
      <c r="P13" s="9"/>
      <c r="Q13" s="13" t="s">
        <v>13</v>
      </c>
      <c r="R13" s="13">
        <f>SUM(R5:R7,R9:R11)</f>
        <v>8063609.8500000015</v>
      </c>
      <c r="S13" s="13">
        <f t="shared" ref="S13:W13" si="5">SUM(S5:S7,S9:S11)</f>
        <v>1395128.24</v>
      </c>
      <c r="T13" s="13">
        <f t="shared" si="5"/>
        <v>143487.80000000002</v>
      </c>
      <c r="U13" s="13">
        <f t="shared" si="5"/>
        <v>601721.55999999982</v>
      </c>
      <c r="V13" s="13">
        <f t="shared" si="5"/>
        <v>135514.84</v>
      </c>
      <c r="W13" s="13">
        <f t="shared" si="5"/>
        <v>10339462.290000001</v>
      </c>
    </row>
    <row r="14" spans="1:23" x14ac:dyDescent="0.35">
      <c r="A14" s="14"/>
      <c r="B14" s="9"/>
      <c r="C14" s="9"/>
      <c r="D14" s="9"/>
      <c r="E14" s="9"/>
      <c r="F14" s="9"/>
      <c r="G14" s="15"/>
      <c r="H14" s="9"/>
      <c r="I14" s="14"/>
      <c r="J14" s="9"/>
      <c r="K14" s="9"/>
      <c r="L14" s="9"/>
      <c r="M14" s="9"/>
      <c r="N14" s="9"/>
      <c r="O14" s="15"/>
      <c r="P14" s="9"/>
      <c r="Q14" s="14"/>
      <c r="R14" s="9"/>
      <c r="S14" s="9"/>
      <c r="T14" s="9"/>
      <c r="U14" s="9"/>
      <c r="V14" s="9"/>
      <c r="W14" s="15"/>
    </row>
    <row r="15" spans="1:23" x14ac:dyDescent="0.35">
      <c r="A15" s="22" t="s">
        <v>16</v>
      </c>
      <c r="B15" s="23"/>
      <c r="C15" s="23"/>
      <c r="D15" s="23"/>
      <c r="E15" s="23"/>
      <c r="F15" s="23"/>
      <c r="G15" s="24"/>
      <c r="H15" s="9"/>
      <c r="I15" s="22" t="s">
        <v>16</v>
      </c>
      <c r="J15" s="23"/>
      <c r="K15" s="23"/>
      <c r="L15" s="23"/>
      <c r="M15" s="23"/>
      <c r="N15" s="23"/>
      <c r="O15" s="24"/>
      <c r="P15" s="9"/>
      <c r="Q15" s="22" t="s">
        <v>16</v>
      </c>
      <c r="R15" s="23"/>
      <c r="S15" s="23"/>
      <c r="T15" s="23"/>
      <c r="U15" s="23"/>
      <c r="V15" s="23"/>
      <c r="W15" s="24"/>
    </row>
    <row r="16" spans="1:23" x14ac:dyDescent="0.35">
      <c r="A16" s="10" t="s">
        <v>7</v>
      </c>
      <c r="B16" s="10" t="s">
        <v>8</v>
      </c>
      <c r="C16" s="10" t="s">
        <v>9</v>
      </c>
      <c r="D16" s="10" t="s">
        <v>10</v>
      </c>
      <c r="E16" s="10" t="s">
        <v>11</v>
      </c>
      <c r="F16" s="10" t="s">
        <v>12</v>
      </c>
      <c r="G16" s="10" t="s">
        <v>13</v>
      </c>
      <c r="H16" s="9"/>
      <c r="I16" s="10" t="s">
        <v>7</v>
      </c>
      <c r="J16" s="10" t="s">
        <v>8</v>
      </c>
      <c r="K16" s="10" t="s">
        <v>9</v>
      </c>
      <c r="L16" s="10" t="s">
        <v>10</v>
      </c>
      <c r="M16" s="10" t="s">
        <v>11</v>
      </c>
      <c r="N16" s="10" t="s">
        <v>12</v>
      </c>
      <c r="O16" s="10" t="s">
        <v>13</v>
      </c>
      <c r="P16" s="9"/>
      <c r="Q16" s="10" t="s">
        <v>7</v>
      </c>
      <c r="R16" s="10" t="s">
        <v>8</v>
      </c>
      <c r="S16" s="10" t="s">
        <v>9</v>
      </c>
      <c r="T16" s="10" t="s">
        <v>10</v>
      </c>
      <c r="U16" s="10" t="s">
        <v>11</v>
      </c>
      <c r="V16" s="10" t="s">
        <v>12</v>
      </c>
      <c r="W16" s="10" t="s">
        <v>13</v>
      </c>
    </row>
    <row r="17" spans="1:23" x14ac:dyDescent="0.35">
      <c r="A17" s="11" t="s">
        <v>3</v>
      </c>
      <c r="B17" s="11">
        <v>3855694.53</v>
      </c>
      <c r="C17" s="11">
        <v>316317.39</v>
      </c>
      <c r="D17" s="11">
        <v>-101358.28</v>
      </c>
      <c r="E17" s="11">
        <v>7142.03</v>
      </c>
      <c r="F17" s="11">
        <v>47693.88</v>
      </c>
      <c r="G17" s="11">
        <v>4125489.55</v>
      </c>
      <c r="H17" s="9"/>
      <c r="I17" s="11" t="s">
        <v>3</v>
      </c>
      <c r="J17" s="11">
        <v>2064685.59</v>
      </c>
      <c r="K17" s="11">
        <v>163493.23000000001</v>
      </c>
      <c r="L17" s="11">
        <v>-100535.71</v>
      </c>
      <c r="M17" s="11">
        <v>261.12</v>
      </c>
      <c r="N17" s="11">
        <v>26937.26</v>
      </c>
      <c r="O17" s="11">
        <v>2154841.4900000002</v>
      </c>
      <c r="P17" s="9"/>
      <c r="Q17" s="11" t="s">
        <v>3</v>
      </c>
      <c r="R17" s="11">
        <f>B17-J17</f>
        <v>1791008.9399999997</v>
      </c>
      <c r="S17" s="11">
        <f t="shared" ref="S17:V23" si="6">C17-K17</f>
        <v>152824.16</v>
      </c>
      <c r="T17" s="11">
        <f t="shared" si="6"/>
        <v>-822.56999999999243</v>
      </c>
      <c r="U17" s="11">
        <f t="shared" si="6"/>
        <v>6880.91</v>
      </c>
      <c r="V17" s="11">
        <f t="shared" si="6"/>
        <v>20756.62</v>
      </c>
      <c r="W17" s="11">
        <f>SUM(R17:V17)</f>
        <v>1970648.0599999996</v>
      </c>
    </row>
    <row r="18" spans="1:23" x14ac:dyDescent="0.35">
      <c r="A18" s="11" t="s">
        <v>5</v>
      </c>
      <c r="B18" s="11">
        <v>1091340.44</v>
      </c>
      <c r="C18" s="11">
        <v>68386.58</v>
      </c>
      <c r="D18" s="11">
        <v>-41948.619999999995</v>
      </c>
      <c r="E18" s="11">
        <v>215.71</v>
      </c>
      <c r="F18" s="11">
        <v>464.04</v>
      </c>
      <c r="G18" s="11">
        <v>1118458.1499999999</v>
      </c>
      <c r="H18" s="9"/>
      <c r="I18" s="11" t="s">
        <v>5</v>
      </c>
      <c r="J18" s="11">
        <v>585975.6</v>
      </c>
      <c r="K18" s="11">
        <v>35595.47</v>
      </c>
      <c r="L18" s="11">
        <v>4185.3500000000004</v>
      </c>
      <c r="M18" s="11">
        <v>0</v>
      </c>
      <c r="N18" s="11">
        <v>166.57</v>
      </c>
      <c r="O18" s="11">
        <v>625922.98999999987</v>
      </c>
      <c r="P18" s="9"/>
      <c r="Q18" s="11" t="s">
        <v>5</v>
      </c>
      <c r="R18" s="11">
        <f t="shared" ref="R18:R23" si="7">B18-J18</f>
        <v>505364.83999999997</v>
      </c>
      <c r="S18" s="11">
        <f t="shared" si="6"/>
        <v>32791.11</v>
      </c>
      <c r="T18" s="11">
        <f t="shared" si="6"/>
        <v>-46133.969999999994</v>
      </c>
      <c r="U18" s="11">
        <f t="shared" si="6"/>
        <v>215.71</v>
      </c>
      <c r="V18" s="11">
        <f t="shared" si="6"/>
        <v>297.47000000000003</v>
      </c>
      <c r="W18" s="11">
        <f t="shared" ref="W18:W24" si="8">SUM(R18:V18)</f>
        <v>492535.16</v>
      </c>
    </row>
    <row r="19" spans="1:23" x14ac:dyDescent="0.35">
      <c r="A19" s="11" t="s">
        <v>1</v>
      </c>
      <c r="B19" s="11">
        <v>394062.01</v>
      </c>
      <c r="C19" s="11">
        <v>30150.61</v>
      </c>
      <c r="D19" s="11">
        <v>-7701.94</v>
      </c>
      <c r="E19" s="11">
        <v>615928.61</v>
      </c>
      <c r="F19" s="11">
        <v>91.26</v>
      </c>
      <c r="G19" s="11">
        <v>1032530.55</v>
      </c>
      <c r="H19" s="9"/>
      <c r="I19" s="11" t="s">
        <v>1</v>
      </c>
      <c r="J19" s="11">
        <v>234569.23</v>
      </c>
      <c r="K19" s="11">
        <v>17276.509999999998</v>
      </c>
      <c r="L19" s="11">
        <v>-7701.94</v>
      </c>
      <c r="M19" s="11">
        <v>421560.29</v>
      </c>
      <c r="N19" s="11">
        <v>27.49</v>
      </c>
      <c r="O19" s="11">
        <v>665731.57999999996</v>
      </c>
      <c r="P19" s="9"/>
      <c r="Q19" s="11" t="s">
        <v>1</v>
      </c>
      <c r="R19" s="11">
        <f t="shared" si="7"/>
        <v>159492.78</v>
      </c>
      <c r="S19" s="11">
        <f t="shared" si="6"/>
        <v>12874.100000000002</v>
      </c>
      <c r="T19" s="11">
        <f t="shared" si="6"/>
        <v>0</v>
      </c>
      <c r="U19" s="11">
        <f t="shared" si="6"/>
        <v>194368.32</v>
      </c>
      <c r="V19" s="11">
        <f t="shared" si="6"/>
        <v>63.77000000000001</v>
      </c>
      <c r="W19" s="11">
        <f t="shared" si="8"/>
        <v>366798.97000000003</v>
      </c>
    </row>
    <row r="20" spans="1:23" x14ac:dyDescent="0.35">
      <c r="A20" s="10" t="s">
        <v>14</v>
      </c>
      <c r="B20" s="10">
        <v>5341096.9799999995</v>
      </c>
      <c r="C20" s="10">
        <v>414854.58</v>
      </c>
      <c r="D20" s="10">
        <v>-151008.84</v>
      </c>
      <c r="E20" s="10">
        <v>623286.35</v>
      </c>
      <c r="F20" s="10">
        <v>48249.179999999702</v>
      </c>
      <c r="G20" s="10">
        <v>6276478.2499999991</v>
      </c>
      <c r="H20" s="9"/>
      <c r="I20" s="10" t="s">
        <v>14</v>
      </c>
      <c r="J20" s="10">
        <v>2885230.42</v>
      </c>
      <c r="K20" s="10">
        <v>216365.21000000002</v>
      </c>
      <c r="L20" s="10">
        <v>-104052.3</v>
      </c>
      <c r="M20" s="10">
        <v>421821.41</v>
      </c>
      <c r="N20" s="10">
        <v>27131.319999999832</v>
      </c>
      <c r="O20" s="10">
        <v>3446496.06</v>
      </c>
      <c r="P20" s="9"/>
      <c r="Q20" s="10" t="s">
        <v>14</v>
      </c>
      <c r="R20" s="10">
        <f>SUM(R17:R19)</f>
        <v>2455866.5599999996</v>
      </c>
      <c r="S20" s="10">
        <f t="shared" ref="S20:V20" si="9">SUM(S17:S19)</f>
        <v>198489.37000000002</v>
      </c>
      <c r="T20" s="10">
        <f t="shared" si="9"/>
        <v>-46956.539999999986</v>
      </c>
      <c r="U20" s="10">
        <f t="shared" si="9"/>
        <v>201464.94</v>
      </c>
      <c r="V20" s="10">
        <f t="shared" si="9"/>
        <v>21117.86</v>
      </c>
      <c r="W20" s="10">
        <f t="shared" si="8"/>
        <v>2829982.1899999995</v>
      </c>
    </row>
    <row r="21" spans="1:23" x14ac:dyDescent="0.35">
      <c r="A21" s="11" t="s">
        <v>2</v>
      </c>
      <c r="B21" s="11">
        <v>3263191.92</v>
      </c>
      <c r="C21" s="11">
        <v>757114.34</v>
      </c>
      <c r="D21" s="11">
        <v>65580.17</v>
      </c>
      <c r="E21" s="11">
        <v>31417.39</v>
      </c>
      <c r="F21" s="11">
        <v>86664.33</v>
      </c>
      <c r="G21" s="11">
        <v>4203968.1499999994</v>
      </c>
      <c r="H21" s="9"/>
      <c r="I21" s="11" t="s">
        <v>2</v>
      </c>
      <c r="J21" s="11">
        <v>1096419.81</v>
      </c>
      <c r="K21" s="11">
        <v>285203.98</v>
      </c>
      <c r="L21" s="11">
        <v>-20851.169999999998</v>
      </c>
      <c r="M21" s="11">
        <v>7461.84</v>
      </c>
      <c r="N21" s="11">
        <v>95.22999999999999</v>
      </c>
      <c r="O21" s="11">
        <v>1368329.6900000002</v>
      </c>
      <c r="P21" s="9"/>
      <c r="Q21" s="11" t="s">
        <v>2</v>
      </c>
      <c r="R21" s="11">
        <f t="shared" si="7"/>
        <v>2166772.11</v>
      </c>
      <c r="S21" s="11">
        <f t="shared" si="6"/>
        <v>471910.36</v>
      </c>
      <c r="T21" s="11">
        <f t="shared" si="6"/>
        <v>86431.34</v>
      </c>
      <c r="U21" s="11">
        <f t="shared" si="6"/>
        <v>23955.55</v>
      </c>
      <c r="V21" s="11">
        <f t="shared" si="6"/>
        <v>86569.1</v>
      </c>
      <c r="W21" s="11">
        <f t="shared" si="8"/>
        <v>2835638.4599999995</v>
      </c>
    </row>
    <row r="22" spans="1:23" x14ac:dyDescent="0.35">
      <c r="A22" s="11" t="s">
        <v>4</v>
      </c>
      <c r="B22" s="11">
        <v>576761.27</v>
      </c>
      <c r="C22" s="11">
        <v>131110.93</v>
      </c>
      <c r="D22" s="11">
        <v>8144.95</v>
      </c>
      <c r="E22" s="11">
        <v>-789.33</v>
      </c>
      <c r="F22" s="11">
        <v>-4757.38</v>
      </c>
      <c r="G22" s="11">
        <v>710470.44</v>
      </c>
      <c r="H22" s="9"/>
      <c r="I22" s="11" t="s">
        <v>4</v>
      </c>
      <c r="J22" s="11">
        <v>129727.55</v>
      </c>
      <c r="K22" s="11">
        <v>6702.2200000000103</v>
      </c>
      <c r="L22" s="11">
        <v>0</v>
      </c>
      <c r="M22" s="11">
        <v>-1757.94</v>
      </c>
      <c r="N22" s="11">
        <v>-4848.79</v>
      </c>
      <c r="O22" s="11">
        <v>129823.04000000002</v>
      </c>
      <c r="P22" s="9"/>
      <c r="Q22" s="11" t="s">
        <v>4</v>
      </c>
      <c r="R22" s="11">
        <f t="shared" si="7"/>
        <v>447033.72000000003</v>
      </c>
      <c r="S22" s="11">
        <f t="shared" si="6"/>
        <v>124408.70999999998</v>
      </c>
      <c r="T22" s="11">
        <f t="shared" si="6"/>
        <v>8144.95</v>
      </c>
      <c r="U22" s="11">
        <f t="shared" si="6"/>
        <v>968.61</v>
      </c>
      <c r="V22" s="11">
        <f t="shared" si="6"/>
        <v>91.409999999999854</v>
      </c>
      <c r="W22" s="11">
        <f t="shared" si="8"/>
        <v>580647.4</v>
      </c>
    </row>
    <row r="23" spans="1:23" x14ac:dyDescent="0.35">
      <c r="A23" s="11" t="s">
        <v>0</v>
      </c>
      <c r="B23" s="11">
        <v>358044.96</v>
      </c>
      <c r="C23" s="11">
        <v>92967.67</v>
      </c>
      <c r="D23" s="11">
        <v>-117.26</v>
      </c>
      <c r="E23" s="11">
        <v>51587.98</v>
      </c>
      <c r="F23" s="11">
        <v>49.7</v>
      </c>
      <c r="G23" s="11">
        <v>502533.05</v>
      </c>
      <c r="H23" s="9"/>
      <c r="I23" s="11" t="s">
        <v>0</v>
      </c>
      <c r="J23" s="11">
        <v>85394.65</v>
      </c>
      <c r="K23" s="11">
        <v>15086.91</v>
      </c>
      <c r="L23" s="11">
        <v>0</v>
      </c>
      <c r="M23" s="11">
        <v>219.06</v>
      </c>
      <c r="N23" s="11">
        <v>0</v>
      </c>
      <c r="O23" s="11">
        <v>100700.62</v>
      </c>
      <c r="P23" s="9"/>
      <c r="Q23" s="11" t="s">
        <v>0</v>
      </c>
      <c r="R23" s="11">
        <f t="shared" si="7"/>
        <v>272650.31000000006</v>
      </c>
      <c r="S23" s="11">
        <f t="shared" si="6"/>
        <v>77880.759999999995</v>
      </c>
      <c r="T23" s="11">
        <f t="shared" si="6"/>
        <v>-117.26</v>
      </c>
      <c r="U23" s="11">
        <f t="shared" si="6"/>
        <v>51368.920000000006</v>
      </c>
      <c r="V23" s="11">
        <f t="shared" si="6"/>
        <v>49.7</v>
      </c>
      <c r="W23" s="11">
        <f t="shared" si="8"/>
        <v>401832.43000000005</v>
      </c>
    </row>
    <row r="24" spans="1:23" ht="15" thickBot="1" x14ac:dyDescent="0.4">
      <c r="A24" s="12" t="s">
        <v>15</v>
      </c>
      <c r="B24" s="12">
        <v>4197998.1500000004</v>
      </c>
      <c r="C24" s="12">
        <v>981192.94000000006</v>
      </c>
      <c r="D24" s="12">
        <v>73607.86</v>
      </c>
      <c r="E24" s="12">
        <v>82216.040000000008</v>
      </c>
      <c r="F24" s="12">
        <v>81956.64999999851</v>
      </c>
      <c r="G24" s="12">
        <v>5416971.6399999997</v>
      </c>
      <c r="H24" s="9"/>
      <c r="I24" s="12" t="s">
        <v>15</v>
      </c>
      <c r="J24" s="12">
        <v>1311542.01</v>
      </c>
      <c r="K24" s="12">
        <v>306993.11</v>
      </c>
      <c r="L24" s="12">
        <v>-20851.169999999998</v>
      </c>
      <c r="M24" s="12">
        <v>5922.96</v>
      </c>
      <c r="N24" s="12">
        <v>-4753.5600000000559</v>
      </c>
      <c r="O24" s="12">
        <v>1598853.35</v>
      </c>
      <c r="P24" s="9"/>
      <c r="Q24" s="12" t="s">
        <v>15</v>
      </c>
      <c r="R24" s="12">
        <f>SUM(R21:R23)</f>
        <v>2886456.14</v>
      </c>
      <c r="S24" s="12">
        <f t="shared" ref="S24:V24" si="10">SUM(S21:S23)</f>
        <v>674199.83</v>
      </c>
      <c r="T24" s="12">
        <f t="shared" si="10"/>
        <v>94459.03</v>
      </c>
      <c r="U24" s="12">
        <f t="shared" si="10"/>
        <v>76293.08</v>
      </c>
      <c r="V24" s="12">
        <f t="shared" si="10"/>
        <v>86710.21</v>
      </c>
      <c r="W24" s="12">
        <f t="shared" si="8"/>
        <v>3818118.29</v>
      </c>
    </row>
    <row r="25" spans="1:23" x14ac:dyDescent="0.35">
      <c r="A25" s="21" t="s">
        <v>13</v>
      </c>
      <c r="B25" s="21">
        <v>9539095.129999999</v>
      </c>
      <c r="C25" s="21">
        <v>1396047.52</v>
      </c>
      <c r="D25" s="21">
        <v>-77400.98</v>
      </c>
      <c r="E25" s="21">
        <v>705502.39</v>
      </c>
      <c r="F25" s="21">
        <v>130205.83000000007</v>
      </c>
      <c r="G25" s="21">
        <v>11693449.889999999</v>
      </c>
      <c r="H25" s="16"/>
      <c r="I25" s="21" t="s">
        <v>13</v>
      </c>
      <c r="J25" s="21">
        <v>4196772.43</v>
      </c>
      <c r="K25" s="21">
        <v>523358.32</v>
      </c>
      <c r="L25" s="21">
        <v>-124903.47</v>
      </c>
      <c r="M25" s="21">
        <v>427744.37</v>
      </c>
      <c r="N25" s="21">
        <v>22377.759999999776</v>
      </c>
      <c r="O25" s="21">
        <v>5045349.41</v>
      </c>
      <c r="P25" s="16"/>
      <c r="Q25" s="21" t="s">
        <v>13</v>
      </c>
      <c r="R25" s="21">
        <f>SUM(R17:R19,R21:R23)</f>
        <v>5342322.6999999993</v>
      </c>
      <c r="S25" s="21">
        <f t="shared" ref="S25:W25" si="11">SUM(S17:S19,S21:S23)</f>
        <v>872689.2</v>
      </c>
      <c r="T25" s="21">
        <f t="shared" si="11"/>
        <v>47502.490000000005</v>
      </c>
      <c r="U25" s="21">
        <f t="shared" si="11"/>
        <v>277758.01999999996</v>
      </c>
      <c r="V25" s="21">
        <f t="shared" si="11"/>
        <v>107828.07</v>
      </c>
      <c r="W25" s="21">
        <f t="shared" si="11"/>
        <v>6648100.4799999995</v>
      </c>
    </row>
    <row r="26" spans="1:23" ht="15" thickBot="1" x14ac:dyDescent="0.4"/>
    <row r="27" spans="1:23" x14ac:dyDescent="0.35">
      <c r="A27" s="18" t="s">
        <v>20</v>
      </c>
      <c r="B27" s="19"/>
      <c r="C27" s="19"/>
      <c r="D27" s="19"/>
      <c r="E27" s="19"/>
      <c r="F27" s="19"/>
      <c r="G27" s="20"/>
      <c r="I27" s="25" t="s">
        <v>21</v>
      </c>
      <c r="J27" s="26"/>
      <c r="K27" s="26"/>
      <c r="L27" s="26"/>
      <c r="M27" s="26"/>
      <c r="N27" s="26"/>
      <c r="O27" s="27"/>
    </row>
    <row r="28" spans="1:23" x14ac:dyDescent="0.35">
      <c r="A28" s="18"/>
      <c r="B28" s="19"/>
      <c r="C28" s="19"/>
      <c r="D28" s="19"/>
      <c r="E28" s="19"/>
      <c r="F28" s="19"/>
      <c r="G28" s="20"/>
      <c r="I28" s="28"/>
      <c r="J28" s="19"/>
      <c r="K28" s="19"/>
      <c r="L28" s="19"/>
      <c r="M28" s="19"/>
      <c r="N28" s="19"/>
      <c r="O28" s="29"/>
    </row>
    <row r="29" spans="1:23" x14ac:dyDescent="0.35">
      <c r="A29" s="22" t="s">
        <v>6</v>
      </c>
      <c r="B29" s="23"/>
      <c r="C29" s="23"/>
      <c r="D29" s="23"/>
      <c r="E29" s="23"/>
      <c r="F29" s="23"/>
      <c r="G29" s="24"/>
      <c r="I29" s="30" t="s">
        <v>6</v>
      </c>
      <c r="J29" s="31"/>
      <c r="K29" s="31"/>
      <c r="L29" s="31"/>
      <c r="M29" s="31"/>
      <c r="N29" s="31"/>
      <c r="O29" s="32"/>
    </row>
    <row r="30" spans="1:23" x14ac:dyDescent="0.35">
      <c r="A30" s="10" t="s">
        <v>7</v>
      </c>
      <c r="B30" s="10" t="s">
        <v>8</v>
      </c>
      <c r="C30" s="10" t="s">
        <v>9</v>
      </c>
      <c r="D30" s="10" t="s">
        <v>10</v>
      </c>
      <c r="E30" s="10" t="s">
        <v>11</v>
      </c>
      <c r="F30" s="10" t="s">
        <v>12</v>
      </c>
      <c r="G30" s="10" t="s">
        <v>13</v>
      </c>
      <c r="I30" s="33" t="s">
        <v>7</v>
      </c>
      <c r="J30" s="2" t="s">
        <v>8</v>
      </c>
      <c r="K30" s="2" t="s">
        <v>9</v>
      </c>
      <c r="L30" s="2" t="s">
        <v>10</v>
      </c>
      <c r="M30" s="2" t="s">
        <v>11</v>
      </c>
      <c r="N30" s="2" t="s">
        <v>12</v>
      </c>
      <c r="O30" s="34" t="s">
        <v>13</v>
      </c>
    </row>
    <row r="31" spans="1:23" x14ac:dyDescent="0.35">
      <c r="A31" s="11" t="s">
        <v>3</v>
      </c>
      <c r="B31" s="11">
        <v>3443278.57</v>
      </c>
      <c r="C31" s="11">
        <v>224062.59</v>
      </c>
      <c r="D31" s="11">
        <v>1812.17</v>
      </c>
      <c r="E31" s="11">
        <v>5146.66</v>
      </c>
      <c r="F31" s="11">
        <v>19391.989999999998</v>
      </c>
      <c r="G31" s="11">
        <v>3693691.98</v>
      </c>
      <c r="I31" s="35" t="s">
        <v>3</v>
      </c>
      <c r="J31" s="3">
        <f>B31+R5</f>
        <v>6464159.0600000005</v>
      </c>
      <c r="K31" s="3">
        <f t="shared" ref="K31:N31" si="12">C31+S5</f>
        <v>440782.39</v>
      </c>
      <c r="L31" s="3">
        <f t="shared" si="12"/>
        <v>26235.07</v>
      </c>
      <c r="M31" s="3">
        <f t="shared" si="12"/>
        <v>13897.56</v>
      </c>
      <c r="N31" s="3">
        <f t="shared" si="12"/>
        <v>53669.760000000002</v>
      </c>
      <c r="O31" s="36">
        <f>SUM(J31:N31)</f>
        <v>6998743.8399999999</v>
      </c>
    </row>
    <row r="32" spans="1:23" x14ac:dyDescent="0.35">
      <c r="A32" s="11" t="s">
        <v>5</v>
      </c>
      <c r="B32" s="11">
        <v>498695.45</v>
      </c>
      <c r="C32" s="11">
        <v>63644.35</v>
      </c>
      <c r="D32" s="11">
        <v>1041.45</v>
      </c>
      <c r="E32" s="11">
        <v>0</v>
      </c>
      <c r="F32" s="11">
        <v>118.49</v>
      </c>
      <c r="G32" s="11">
        <v>563499.74</v>
      </c>
      <c r="I32" s="37" t="s">
        <v>5</v>
      </c>
      <c r="J32" s="38">
        <f t="shared" ref="J32:J33" si="13">B32+R6</f>
        <v>1242385.98</v>
      </c>
      <c r="K32" s="38">
        <f t="shared" ref="K32:K33" si="14">C32+S6</f>
        <v>102477.32</v>
      </c>
      <c r="L32" s="38">
        <f t="shared" ref="L32:L33" si="15">D32+T6</f>
        <v>10602.529999999999</v>
      </c>
      <c r="M32" s="38">
        <f t="shared" ref="M32:M33" si="16">E32+U6</f>
        <v>726.03</v>
      </c>
      <c r="N32" s="38">
        <f t="shared" ref="N32:N33" si="17">F32+V6</f>
        <v>418.49</v>
      </c>
      <c r="O32" s="39">
        <f t="shared" ref="O32:O38" si="18">SUM(J32:N32)</f>
        <v>1356610.35</v>
      </c>
    </row>
    <row r="33" spans="1:15" x14ac:dyDescent="0.35">
      <c r="A33" s="11" t="s">
        <v>1</v>
      </c>
      <c r="B33" s="11">
        <v>186353.37</v>
      </c>
      <c r="C33" s="11">
        <v>4191.59</v>
      </c>
      <c r="D33" s="11">
        <v>138.94</v>
      </c>
      <c r="E33" s="11">
        <v>62776.73</v>
      </c>
      <c r="F33" s="11">
        <v>45.05</v>
      </c>
      <c r="G33" s="11">
        <v>253505.68</v>
      </c>
      <c r="I33" s="35" t="s">
        <v>1</v>
      </c>
      <c r="J33" s="3">
        <f t="shared" si="13"/>
        <v>426805.79</v>
      </c>
      <c r="K33" s="3">
        <f t="shared" si="14"/>
        <v>21301.82</v>
      </c>
      <c r="L33" s="3">
        <f t="shared" si="15"/>
        <v>138.94</v>
      </c>
      <c r="M33" s="3">
        <f t="shared" si="16"/>
        <v>554740.66999999993</v>
      </c>
      <c r="N33" s="3">
        <f t="shared" si="17"/>
        <v>108.82000000000001</v>
      </c>
      <c r="O33" s="36">
        <f t="shared" si="18"/>
        <v>1003096.0399999999</v>
      </c>
    </row>
    <row r="34" spans="1:15" x14ac:dyDescent="0.35">
      <c r="A34" s="10" t="s">
        <v>14</v>
      </c>
      <c r="B34" s="10">
        <v>4128327.39</v>
      </c>
      <c r="C34" s="10">
        <v>291898.53000000003</v>
      </c>
      <c r="D34" s="10">
        <v>2992.56</v>
      </c>
      <c r="E34" s="10">
        <v>67923.39</v>
      </c>
      <c r="F34" s="10">
        <v>19555.530000000261</v>
      </c>
      <c r="G34" s="10">
        <v>4510697.3999999994</v>
      </c>
      <c r="I34" s="33" t="s">
        <v>14</v>
      </c>
      <c r="J34" s="2">
        <f>SUM(J31:J33)</f>
        <v>8133350.830000001</v>
      </c>
      <c r="K34" s="2">
        <f t="shared" ref="K34" si="19">SUM(K31:K33)</f>
        <v>564561.52999999991</v>
      </c>
      <c r="L34" s="2">
        <f t="shared" ref="L34" si="20">SUM(L31:L33)</f>
        <v>36976.54</v>
      </c>
      <c r="M34" s="2">
        <f t="shared" ref="M34" si="21">SUM(M31:M33)</f>
        <v>569364.25999999989</v>
      </c>
      <c r="N34" s="2">
        <f t="shared" ref="N34" si="22">SUM(N31:N33)</f>
        <v>54197.07</v>
      </c>
      <c r="O34" s="34">
        <f t="shared" si="18"/>
        <v>9358450.2300000004</v>
      </c>
    </row>
    <row r="35" spans="1:15" x14ac:dyDescent="0.35">
      <c r="A35" s="11" t="s">
        <v>2</v>
      </c>
      <c r="B35" s="11">
        <v>4386086.57</v>
      </c>
      <c r="C35" s="11">
        <v>666113.61</v>
      </c>
      <c r="D35" s="11">
        <v>31813.39</v>
      </c>
      <c r="E35" s="11">
        <v>141516.41</v>
      </c>
      <c r="F35" s="11">
        <v>37203.980000000003</v>
      </c>
      <c r="G35" s="11">
        <v>5262733.9600000009</v>
      </c>
      <c r="I35" s="35" t="s">
        <v>2</v>
      </c>
      <c r="J35" s="3">
        <f>B35+R9</f>
        <v>7423598.6600000001</v>
      </c>
      <c r="K35" s="3">
        <f t="shared" ref="K35:N35" si="23">C35+S9</f>
        <v>1266443.6499999999</v>
      </c>
      <c r="L35" s="3">
        <f t="shared" si="23"/>
        <v>123207.03</v>
      </c>
      <c r="M35" s="3">
        <f t="shared" si="23"/>
        <v>170589.93</v>
      </c>
      <c r="N35" s="3">
        <f t="shared" si="23"/>
        <v>124406.54999999999</v>
      </c>
      <c r="O35" s="36">
        <f t="shared" si="18"/>
        <v>9108245.8200000003</v>
      </c>
    </row>
    <row r="36" spans="1:15" x14ac:dyDescent="0.35">
      <c r="A36" s="11" t="s">
        <v>4</v>
      </c>
      <c r="B36" s="11">
        <v>909495.88</v>
      </c>
      <c r="C36" s="11">
        <v>97274.44</v>
      </c>
      <c r="D36" s="11">
        <v>4087.59</v>
      </c>
      <c r="E36" s="11">
        <v>294.72000000000003</v>
      </c>
      <c r="F36" s="11">
        <v>5512.2300000000005</v>
      </c>
      <c r="G36" s="11">
        <v>1016664.86</v>
      </c>
      <c r="I36" s="40" t="s">
        <v>4</v>
      </c>
      <c r="J36" s="41">
        <f>B36+R10</f>
        <v>1608051.0499999998</v>
      </c>
      <c r="K36" s="41">
        <f t="shared" ref="K36:N36" si="24">C36+S10</f>
        <v>513086.19</v>
      </c>
      <c r="L36" s="41">
        <f t="shared" si="24"/>
        <v>21537.599999999999</v>
      </c>
      <c r="M36" s="41">
        <f t="shared" si="24"/>
        <v>3872.4300000000003</v>
      </c>
      <c r="N36" s="41">
        <f t="shared" si="24"/>
        <v>19133.259999999998</v>
      </c>
      <c r="O36" s="42">
        <f t="shared" si="18"/>
        <v>2165680.5299999998</v>
      </c>
    </row>
    <row r="37" spans="1:15" x14ac:dyDescent="0.35">
      <c r="A37" s="11" t="s">
        <v>0</v>
      </c>
      <c r="B37" s="11">
        <v>284607.01</v>
      </c>
      <c r="C37" s="11">
        <v>72183.78</v>
      </c>
      <c r="D37" s="11">
        <v>0</v>
      </c>
      <c r="E37" s="11">
        <v>8.3800000000000008</v>
      </c>
      <c r="F37" s="11">
        <v>93.4</v>
      </c>
      <c r="G37" s="11">
        <v>356892.57000000007</v>
      </c>
      <c r="I37" s="35" t="s">
        <v>0</v>
      </c>
      <c r="J37" s="3">
        <f>B37+R11</f>
        <v>607126.15999999992</v>
      </c>
      <c r="K37" s="3">
        <f t="shared" ref="K37:N37" si="25">C37+S11</f>
        <v>178507.22999999998</v>
      </c>
      <c r="L37" s="3">
        <f t="shared" si="25"/>
        <v>660.17000000000007</v>
      </c>
      <c r="M37" s="3">
        <f t="shared" si="25"/>
        <v>67637.840000000011</v>
      </c>
      <c r="N37" s="3">
        <f t="shared" si="25"/>
        <v>143.10000000000002</v>
      </c>
      <c r="O37" s="36">
        <f t="shared" si="18"/>
        <v>854074.49999999988</v>
      </c>
    </row>
    <row r="38" spans="1:15" ht="15" thickBot="1" x14ac:dyDescent="0.4">
      <c r="A38" s="12" t="s">
        <v>15</v>
      </c>
      <c r="B38" s="12">
        <v>5580189.46</v>
      </c>
      <c r="C38" s="12">
        <v>835571.83000000007</v>
      </c>
      <c r="D38" s="12">
        <v>35900.979999999996</v>
      </c>
      <c r="E38" s="12">
        <v>141819.51</v>
      </c>
      <c r="F38" s="12">
        <v>42809.610000001267</v>
      </c>
      <c r="G38" s="12">
        <v>6636291.3900000015</v>
      </c>
      <c r="I38" s="43" t="s">
        <v>15</v>
      </c>
      <c r="J38" s="4">
        <f>SUM(J35:J37)</f>
        <v>9638775.870000001</v>
      </c>
      <c r="K38" s="4">
        <f t="shared" ref="K38" si="26">SUM(K35:K37)</f>
        <v>1958037.0699999998</v>
      </c>
      <c r="L38" s="4">
        <f t="shared" ref="L38" si="27">SUM(L35:L37)</f>
        <v>145404.80000000002</v>
      </c>
      <c r="M38" s="4">
        <f t="shared" ref="M38" si="28">SUM(M35:M37)</f>
        <v>242100.2</v>
      </c>
      <c r="N38" s="4">
        <f t="shared" ref="N38" si="29">SUM(N35:N37)</f>
        <v>143682.91</v>
      </c>
      <c r="O38" s="44">
        <f t="shared" si="18"/>
        <v>12128000.850000001</v>
      </c>
    </row>
    <row r="39" spans="1:15" ht="15" thickBot="1" x14ac:dyDescent="0.4">
      <c r="A39" s="13" t="s">
        <v>13</v>
      </c>
      <c r="B39" s="13">
        <v>9708516.8499999996</v>
      </c>
      <c r="C39" s="13">
        <v>1127470.3600000001</v>
      </c>
      <c r="D39" s="13">
        <v>38893.539999999994</v>
      </c>
      <c r="E39" s="13">
        <v>209742.90000000002</v>
      </c>
      <c r="F39" s="13">
        <v>62365.140000002459</v>
      </c>
      <c r="G39" s="13">
        <v>11146988.790000001</v>
      </c>
      <c r="I39" s="5" t="s">
        <v>13</v>
      </c>
      <c r="J39" s="6">
        <f>SUM(J31:J33,J35:J37)</f>
        <v>17772126.700000003</v>
      </c>
      <c r="K39" s="6">
        <f t="shared" ref="K39:O39" si="30">SUM(K31:K33,K35:K37)</f>
        <v>2522598.5999999996</v>
      </c>
      <c r="L39" s="6">
        <f t="shared" si="30"/>
        <v>182381.34000000003</v>
      </c>
      <c r="M39" s="6">
        <f t="shared" si="30"/>
        <v>811464.46</v>
      </c>
      <c r="N39" s="6">
        <f t="shared" si="30"/>
        <v>197879.98</v>
      </c>
      <c r="O39" s="7">
        <f t="shared" si="30"/>
        <v>21486451.079999998</v>
      </c>
    </row>
    <row r="40" spans="1:15" x14ac:dyDescent="0.35">
      <c r="A40" s="14"/>
      <c r="B40" s="9"/>
      <c r="C40" s="9"/>
      <c r="D40" s="9"/>
      <c r="E40" s="9"/>
      <c r="F40" s="9"/>
      <c r="G40" s="15"/>
      <c r="I40" s="45"/>
      <c r="J40" s="1"/>
      <c r="K40" s="1"/>
      <c r="L40" s="1"/>
      <c r="M40" s="1"/>
      <c r="N40" s="1"/>
      <c r="O40" s="46"/>
    </row>
    <row r="41" spans="1:15" x14ac:dyDescent="0.35">
      <c r="A41" s="22" t="s">
        <v>16</v>
      </c>
      <c r="B41" s="23"/>
      <c r="C41" s="23"/>
      <c r="D41" s="23"/>
      <c r="E41" s="23"/>
      <c r="F41" s="23"/>
      <c r="G41" s="24"/>
      <c r="I41" s="30" t="s">
        <v>16</v>
      </c>
      <c r="J41" s="31"/>
      <c r="K41" s="31"/>
      <c r="L41" s="31"/>
      <c r="M41" s="31"/>
      <c r="N41" s="31"/>
      <c r="O41" s="32"/>
    </row>
    <row r="42" spans="1:15" x14ac:dyDescent="0.35">
      <c r="A42" s="10" t="s">
        <v>7</v>
      </c>
      <c r="B42" s="10" t="s">
        <v>8</v>
      </c>
      <c r="C42" s="10" t="s">
        <v>9</v>
      </c>
      <c r="D42" s="10" t="s">
        <v>10</v>
      </c>
      <c r="E42" s="10" t="s">
        <v>11</v>
      </c>
      <c r="F42" s="10" t="s">
        <v>12</v>
      </c>
      <c r="G42" s="10" t="s">
        <v>13</v>
      </c>
      <c r="I42" s="33" t="s">
        <v>7</v>
      </c>
      <c r="J42" s="2" t="s">
        <v>8</v>
      </c>
      <c r="K42" s="2" t="s">
        <v>9</v>
      </c>
      <c r="L42" s="2" t="s">
        <v>10</v>
      </c>
      <c r="M42" s="2" t="s">
        <v>11</v>
      </c>
      <c r="N42" s="2" t="s">
        <v>12</v>
      </c>
      <c r="O42" s="34" t="s">
        <v>13</v>
      </c>
    </row>
    <row r="43" spans="1:15" x14ac:dyDescent="0.35">
      <c r="A43" s="11" t="s">
        <v>3</v>
      </c>
      <c r="B43" s="11">
        <v>2137802.73</v>
      </c>
      <c r="C43" s="11">
        <v>169233.99</v>
      </c>
      <c r="D43" s="11">
        <v>-173.69</v>
      </c>
      <c r="E43" s="11">
        <v>-2439.37</v>
      </c>
      <c r="F43" s="11">
        <v>9631.84</v>
      </c>
      <c r="G43" s="11">
        <v>2314055.4999999995</v>
      </c>
      <c r="I43" s="35" t="s">
        <v>3</v>
      </c>
      <c r="J43" s="3">
        <f>B43+R17</f>
        <v>3928811.67</v>
      </c>
      <c r="K43" s="3">
        <f t="shared" ref="K43:N45" si="31">C43+S17</f>
        <v>322058.15000000002</v>
      </c>
      <c r="L43" s="3">
        <f t="shared" si="31"/>
        <v>-996.25999999999249</v>
      </c>
      <c r="M43" s="3">
        <f t="shared" si="31"/>
        <v>4441.54</v>
      </c>
      <c r="N43" s="3">
        <f t="shared" si="31"/>
        <v>30388.46</v>
      </c>
      <c r="O43" s="36">
        <f>SUM(J43:N43)</f>
        <v>4284703.5600000005</v>
      </c>
    </row>
    <row r="44" spans="1:15" x14ac:dyDescent="0.35">
      <c r="A44" s="11" t="s">
        <v>5</v>
      </c>
      <c r="B44" s="11">
        <v>280763.29000000004</v>
      </c>
      <c r="C44" s="11">
        <v>51051.270000000004</v>
      </c>
      <c r="D44" s="11">
        <v>661.18</v>
      </c>
      <c r="E44" s="11">
        <v>0</v>
      </c>
      <c r="F44" s="11">
        <v>43.49</v>
      </c>
      <c r="G44" s="11">
        <v>332519.23000000004</v>
      </c>
      <c r="I44" s="37" t="s">
        <v>5</v>
      </c>
      <c r="J44" s="38">
        <f t="shared" ref="J44:J45" si="32">B44+R18</f>
        <v>786128.13</v>
      </c>
      <c r="K44" s="38">
        <f t="shared" si="31"/>
        <v>83842.38</v>
      </c>
      <c r="L44" s="38">
        <f t="shared" si="31"/>
        <v>-45472.789999999994</v>
      </c>
      <c r="M44" s="38">
        <f t="shared" si="31"/>
        <v>215.71</v>
      </c>
      <c r="N44" s="38">
        <f t="shared" si="31"/>
        <v>340.96000000000004</v>
      </c>
      <c r="O44" s="39">
        <f t="shared" ref="O44:O50" si="33">SUM(J44:N44)</f>
        <v>825054.3899999999</v>
      </c>
    </row>
    <row r="45" spans="1:15" x14ac:dyDescent="0.35">
      <c r="A45" s="11" t="s">
        <v>1</v>
      </c>
      <c r="B45" s="11">
        <v>100179.14</v>
      </c>
      <c r="C45" s="11">
        <v>942.23000000000104</v>
      </c>
      <c r="D45" s="11">
        <v>138.94</v>
      </c>
      <c r="E45" s="11">
        <v>26306.99</v>
      </c>
      <c r="F45" s="11">
        <v>45.05</v>
      </c>
      <c r="G45" s="11">
        <v>127612.35</v>
      </c>
      <c r="I45" s="35" t="s">
        <v>1</v>
      </c>
      <c r="J45" s="3">
        <f t="shared" si="32"/>
        <v>259671.91999999998</v>
      </c>
      <c r="K45" s="3">
        <f t="shared" si="31"/>
        <v>13816.330000000004</v>
      </c>
      <c r="L45" s="3">
        <f t="shared" si="31"/>
        <v>138.94</v>
      </c>
      <c r="M45" s="3">
        <f t="shared" si="31"/>
        <v>220675.31</v>
      </c>
      <c r="N45" s="3">
        <f t="shared" si="31"/>
        <v>108.82000000000001</v>
      </c>
      <c r="O45" s="36">
        <f t="shared" si="33"/>
        <v>494411.32</v>
      </c>
    </row>
    <row r="46" spans="1:15" x14ac:dyDescent="0.35">
      <c r="A46" s="10" t="s">
        <v>14</v>
      </c>
      <c r="B46" s="10">
        <v>2518745.16</v>
      </c>
      <c r="C46" s="10">
        <v>221227.49000000002</v>
      </c>
      <c r="D46" s="10">
        <v>626.42999999999995</v>
      </c>
      <c r="E46" s="10">
        <v>23867.620000000003</v>
      </c>
      <c r="F46" s="10">
        <v>9720.3799999989569</v>
      </c>
      <c r="G46" s="10">
        <v>2774187.0799999996</v>
      </c>
      <c r="I46" s="33" t="s">
        <v>14</v>
      </c>
      <c r="J46" s="2">
        <f>SUM(J43:J45)</f>
        <v>4974611.72</v>
      </c>
      <c r="K46" s="2">
        <f t="shared" ref="K46" si="34">SUM(K43:K45)</f>
        <v>419716.86000000004</v>
      </c>
      <c r="L46" s="2">
        <f t="shared" ref="L46" si="35">SUM(L43:L45)</f>
        <v>-46330.109999999986</v>
      </c>
      <c r="M46" s="2">
        <f t="shared" ref="M46" si="36">SUM(M43:M45)</f>
        <v>225332.56</v>
      </c>
      <c r="N46" s="2">
        <f t="shared" ref="N46" si="37">SUM(N43:N45)</f>
        <v>30838.239999999998</v>
      </c>
      <c r="O46" s="34">
        <f t="shared" si="33"/>
        <v>5604169.2699999996</v>
      </c>
    </row>
    <row r="47" spans="1:15" x14ac:dyDescent="0.35">
      <c r="A47" s="11" t="s">
        <v>2</v>
      </c>
      <c r="B47" s="11">
        <v>3438123.05</v>
      </c>
      <c r="C47" s="11">
        <v>604598.43999999994</v>
      </c>
      <c r="D47" s="11">
        <v>18785.21</v>
      </c>
      <c r="E47" s="11">
        <v>138725.99</v>
      </c>
      <c r="F47" s="11">
        <v>36932.379999999997</v>
      </c>
      <c r="G47" s="11">
        <v>4237165.0699999994</v>
      </c>
      <c r="I47" s="35" t="s">
        <v>2</v>
      </c>
      <c r="J47" s="3">
        <f>B47+R21</f>
        <v>5604895.1600000001</v>
      </c>
      <c r="K47" s="3">
        <f t="shared" ref="K47:N49" si="38">C47+S21</f>
        <v>1076508.7999999998</v>
      </c>
      <c r="L47" s="3">
        <f t="shared" si="38"/>
        <v>105216.54999999999</v>
      </c>
      <c r="M47" s="3">
        <f t="shared" si="38"/>
        <v>162681.53999999998</v>
      </c>
      <c r="N47" s="3">
        <f t="shared" si="38"/>
        <v>123501.48000000001</v>
      </c>
      <c r="O47" s="36">
        <f t="shared" si="33"/>
        <v>7072803.5300000003</v>
      </c>
    </row>
    <row r="48" spans="1:15" x14ac:dyDescent="0.35">
      <c r="A48" s="11" t="s">
        <v>4</v>
      </c>
      <c r="B48" s="11">
        <v>700154.78</v>
      </c>
      <c r="C48" s="11">
        <v>84105.98</v>
      </c>
      <c r="D48" s="11">
        <v>4087.59</v>
      </c>
      <c r="E48" s="11">
        <v>-1295.69</v>
      </c>
      <c r="F48" s="11">
        <v>337.340000000001</v>
      </c>
      <c r="G48" s="11">
        <v>787390</v>
      </c>
      <c r="I48" s="40" t="s">
        <v>4</v>
      </c>
      <c r="J48" s="41">
        <f t="shared" ref="J48:J49" si="39">B48+R22</f>
        <v>1147188.5</v>
      </c>
      <c r="K48" s="41">
        <f t="shared" si="38"/>
        <v>208514.68999999997</v>
      </c>
      <c r="L48" s="41">
        <f t="shared" si="38"/>
        <v>12232.54</v>
      </c>
      <c r="M48" s="41">
        <f t="shared" si="38"/>
        <v>-327.08000000000004</v>
      </c>
      <c r="N48" s="41">
        <f t="shared" si="38"/>
        <v>428.75000000000085</v>
      </c>
      <c r="O48" s="42">
        <f t="shared" si="33"/>
        <v>1368037.4</v>
      </c>
    </row>
    <row r="49" spans="1:15" x14ac:dyDescent="0.35">
      <c r="A49" s="11" t="s">
        <v>0</v>
      </c>
      <c r="B49" s="11">
        <v>233031.33</v>
      </c>
      <c r="C49" s="11">
        <v>48011.53</v>
      </c>
      <c r="D49" s="11">
        <v>0</v>
      </c>
      <c r="E49" s="11">
        <v>-21055.98</v>
      </c>
      <c r="F49" s="11">
        <v>93.4</v>
      </c>
      <c r="G49" s="11">
        <v>260080.27999999997</v>
      </c>
      <c r="I49" s="35" t="s">
        <v>0</v>
      </c>
      <c r="J49" s="3">
        <f t="shared" si="39"/>
        <v>505681.64</v>
      </c>
      <c r="K49" s="3">
        <f t="shared" si="38"/>
        <v>125892.29</v>
      </c>
      <c r="L49" s="3">
        <f t="shared" si="38"/>
        <v>-117.26</v>
      </c>
      <c r="M49" s="3">
        <f t="shared" si="38"/>
        <v>30312.940000000006</v>
      </c>
      <c r="N49" s="3">
        <f t="shared" si="38"/>
        <v>143.10000000000002</v>
      </c>
      <c r="O49" s="36">
        <f t="shared" si="33"/>
        <v>661912.71000000008</v>
      </c>
    </row>
    <row r="50" spans="1:15" ht="15" thickBot="1" x14ac:dyDescent="0.4">
      <c r="A50" s="12" t="s">
        <v>15</v>
      </c>
      <c r="B50" s="12">
        <v>4371309.16</v>
      </c>
      <c r="C50" s="12">
        <v>736715.95</v>
      </c>
      <c r="D50" s="12">
        <v>22872.799999999999</v>
      </c>
      <c r="E50" s="12">
        <v>116374.31999999999</v>
      </c>
      <c r="F50" s="12">
        <v>37363.11999999918</v>
      </c>
      <c r="G50" s="12">
        <v>5284635.3499999996</v>
      </c>
      <c r="I50" s="43" t="s">
        <v>15</v>
      </c>
      <c r="J50" s="4">
        <f>SUM(J47:J49)</f>
        <v>7257765.2999999998</v>
      </c>
      <c r="K50" s="4">
        <f t="shared" ref="K50" si="40">SUM(K47:K49)</f>
        <v>1410915.7799999998</v>
      </c>
      <c r="L50" s="4">
        <f t="shared" ref="L50" si="41">SUM(L47:L49)</f>
        <v>117331.83</v>
      </c>
      <c r="M50" s="4">
        <f t="shared" ref="M50" si="42">SUM(M47:M49)</f>
        <v>192667.4</v>
      </c>
      <c r="N50" s="4">
        <f t="shared" ref="N50" si="43">SUM(N47:N49)</f>
        <v>124073.33000000002</v>
      </c>
      <c r="O50" s="44">
        <f t="shared" si="33"/>
        <v>9102753.6400000006</v>
      </c>
    </row>
    <row r="51" spans="1:15" ht="15" thickBot="1" x14ac:dyDescent="0.4">
      <c r="A51" s="21" t="s">
        <v>13</v>
      </c>
      <c r="B51" s="21">
        <v>6890054.3200000003</v>
      </c>
      <c r="C51" s="21">
        <v>957943.44</v>
      </c>
      <c r="D51" s="21">
        <v>23499.23</v>
      </c>
      <c r="E51" s="21">
        <v>140241.94</v>
      </c>
      <c r="F51" s="21">
        <v>47083.499999999069</v>
      </c>
      <c r="G51" s="21">
        <v>8058822.4299999997</v>
      </c>
      <c r="I51" s="5" t="s">
        <v>13</v>
      </c>
      <c r="J51" s="6">
        <f>SUM(J43:J45,J47:J49)</f>
        <v>12232377.02</v>
      </c>
      <c r="K51" s="6">
        <f t="shared" ref="K51:O51" si="44">SUM(K43:K45,K47:K49)</f>
        <v>1830632.64</v>
      </c>
      <c r="L51" s="6">
        <f t="shared" si="44"/>
        <v>71001.720000000016</v>
      </c>
      <c r="M51" s="6">
        <f t="shared" si="44"/>
        <v>417999.95999999996</v>
      </c>
      <c r="N51" s="6">
        <f t="shared" si="44"/>
        <v>154911.57</v>
      </c>
      <c r="O51" s="7">
        <f t="shared" si="44"/>
        <v>14706922.910000002</v>
      </c>
    </row>
  </sheetData>
  <pageMargins left="0.7" right="0.7" top="0.75" bottom="0.75" header="0.3" footer="0.3"/>
  <pageSetup orientation="portrait" r:id="rId1"/>
  <ignoredErrors>
    <ignoredError sqref="R8 S8:V8 R20:V2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AC6DB21-D5AF-43D6-BE15-D04D1FFA68F5}"/>
</file>

<file path=customXml/itemProps2.xml><?xml version="1.0" encoding="utf-8"?>
<ds:datastoreItem xmlns:ds="http://schemas.openxmlformats.org/officeDocument/2006/customXml" ds:itemID="{FB49B047-6149-4C93-906B-19A96F046F89}"/>
</file>

<file path=customXml/itemProps3.xml><?xml version="1.0" encoding="utf-8"?>
<ds:datastoreItem xmlns:ds="http://schemas.openxmlformats.org/officeDocument/2006/customXml" ds:itemID="{22ABE436-543C-4CED-B452-8B0DEE3C4017}"/>
</file>

<file path=customXml/itemProps4.xml><?xml version="1.0" encoding="utf-8"?>
<ds:datastoreItem xmlns:ds="http://schemas.openxmlformats.org/officeDocument/2006/customXml" ds:itemID="{8F08E23B-431D-475F-B0CD-3710C32682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Write-offs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Pratt, Christine (PacifiCorp)</dc:creator>
  <cp:lastModifiedBy>Pratt, Christine (PacifiCorp)</cp:lastModifiedBy>
  <dcterms:created xsi:type="dcterms:W3CDTF">2022-10-18T17:13:16Z</dcterms:created>
  <dcterms:modified xsi:type="dcterms:W3CDTF">2022-10-21T18:23:50Z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