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_ANA\ETC\State Certs 2022\Washington\Filing\CTL of WA &amp; Inter Island\"/>
    </mc:Choice>
  </mc:AlternateContent>
  <xr:revisionPtr revIDLastSave="0" documentId="13_ncr:1_{4DA99042-90D8-4643-A3DB-B4CCC6455F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143" sheetId="4" r:id="rId1"/>
    <sheet name="T141-142" sheetId="5" r:id="rId2"/>
    <sheet name="T600 WA use this" sheetId="7" r:id="rId3"/>
    <sheet name="T876" sheetId="6" r:id="rId4"/>
    <sheet name="Sheet2" sheetId="2" r:id="rId5"/>
    <sheet name="Sheet3" sheetId="3" r:id="rId6"/>
    <sheet name="T600 WA" sheetId="1" r:id="rId7"/>
  </sheets>
  <definedNames>
    <definedName name="_xlnm.Print_Area" localSheetId="0">'T143'!$B$1:$F$29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21" i="7"/>
  <c r="D20" i="7"/>
  <c r="D19" i="7"/>
  <c r="D18" i="7"/>
  <c r="D8" i="7"/>
  <c r="D9" i="7"/>
  <c r="D10" i="7"/>
  <c r="D11" i="7"/>
  <c r="D7" i="7"/>
  <c r="D26" i="5"/>
  <c r="D25" i="5"/>
  <c r="D24" i="5"/>
  <c r="D23" i="5"/>
  <c r="D22" i="5"/>
  <c r="D8" i="5"/>
  <c r="D9" i="5"/>
  <c r="D10" i="5"/>
  <c r="D11" i="5"/>
  <c r="D7" i="5"/>
  <c r="D22" i="6"/>
  <c r="D21" i="6"/>
  <c r="D20" i="6"/>
  <c r="D19" i="6"/>
  <c r="D18" i="6"/>
  <c r="D11" i="6"/>
  <c r="D10" i="6"/>
  <c r="D9" i="6"/>
  <c r="D8" i="6"/>
  <c r="D7" i="6"/>
  <c r="C22" i="7"/>
  <c r="C20" i="7"/>
  <c r="C21" i="7"/>
  <c r="C19" i="7"/>
  <c r="C11" i="7"/>
  <c r="C8" i="7"/>
  <c r="C7" i="7"/>
  <c r="C10" i="7"/>
  <c r="D7" i="1"/>
  <c r="C7" i="5"/>
  <c r="C10" i="5"/>
  <c r="D8" i="1"/>
  <c r="D18" i="1"/>
  <c r="D19" i="1"/>
  <c r="D20" i="1"/>
  <c r="D17" i="1"/>
  <c r="D16" i="1"/>
  <c r="D9" i="1"/>
  <c r="D25" i="4"/>
  <c r="C23" i="7" l="1"/>
  <c r="D23" i="7"/>
  <c r="C12" i="7"/>
  <c r="D12" i="7"/>
  <c r="D24" i="4"/>
  <c r="D23" i="4"/>
  <c r="D22" i="4"/>
  <c r="D21" i="4"/>
  <c r="D11" i="4"/>
  <c r="D10" i="4"/>
  <c r="D9" i="4"/>
  <c r="D8" i="4"/>
  <c r="C12" i="4"/>
  <c r="C10" i="1"/>
  <c r="C12" i="6"/>
  <c r="C27" i="5" l="1"/>
  <c r="D27" i="5"/>
  <c r="C12" i="5"/>
  <c r="D12" i="5"/>
  <c r="D26" i="4"/>
  <c r="D7" i="4"/>
  <c r="D12" i="4" s="1"/>
  <c r="C26" i="4"/>
  <c r="C23" i="6"/>
  <c r="D12" i="6"/>
  <c r="D23" i="6"/>
  <c r="C21" i="1"/>
  <c r="D10" i="1" l="1"/>
  <c r="D21" i="1"/>
</calcChain>
</file>

<file path=xl/sharedStrings.xml><?xml version="1.0" encoding="utf-8"?>
<sst xmlns="http://schemas.openxmlformats.org/spreadsheetml/2006/main" count="113" uniqueCount="22">
  <si>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</si>
  <si>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</si>
  <si>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</si>
  <si>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</si>
  <si>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</si>
  <si>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</si>
  <si>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</si>
  <si>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</si>
  <si>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</si>
  <si>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</si>
  <si>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</si>
  <si>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 xml:space="preserve">         for the above regulatory agency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</si>
  <si>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United Telephone of the Northwest did not have any complaints during </t>
    </r>
  </si>
  <si>
    <t>Agency</t>
  </si>
  <si>
    <t>FCC</t>
  </si>
  <si>
    <t>Attorney General</t>
  </si>
  <si>
    <t>Category</t>
  </si>
  <si>
    <t>PUC</t>
  </si>
  <si>
    <t>Washington Agency Escalations</t>
  </si>
  <si>
    <t>2021 - All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</si>
  <si>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Cowiche did not have any complaints during calender year 2021</t>
    </r>
  </si>
  <si>
    <t xml:space="preserve">        calendar year 2021 for the above regulatory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</si>
</sst>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Fill="1" applyBorder="1"/>
    <xf numFmtId="0" fontId="2" fillId="0" borderId="8" xfId="0" applyFont="1" applyBorder="1"/>
    <xf numFmtId="0" fontId="2" fillId="0" borderId="3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3:D29"/>
  <sheetViews>
    <sheetView view="pageLayout" topLeftCell="A4" zoomScaleNormal="100" workbookViewId="0">
      <selection activeCell="E20" sqref="E20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5" width="14.42578125" style="1" customWidth="1"/>
    <col min="6" max="6" width="14.85546875" style="1" customWidth="1"/>
    <col min="7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6">
        <f>C7/1000</f>
        <v>0</v>
      </c>
    </row>
    <row r="8" spans="2:4" x14ac:dyDescent="0.25">
      <c r="B8" s="5" t="s">
        <v>8</v>
      </c>
      <c r="C8" s="6">
        <v>0</v>
      </c>
      <c r="D8" s="6">
        <f t="shared" ref="D8:D11" si="0">C8/1000</f>
        <v>0</v>
      </c>
    </row>
    <row r="9" spans="2:4" x14ac:dyDescent="0.25">
      <c r="B9" s="5" t="s">
        <v>9</v>
      </c>
      <c r="C9" s="6">
        <v>0</v>
      </c>
      <c r="D9" s="6">
        <f t="shared" si="0"/>
        <v>0</v>
      </c>
    </row>
    <row r="10" spans="2:4" x14ac:dyDescent="0.25">
      <c r="B10" s="5" t="s">
        <v>10</v>
      </c>
      <c r="C10" s="6">
        <v>0</v>
      </c>
      <c r="D10" s="6">
        <f t="shared" si="0"/>
        <v>0</v>
      </c>
    </row>
    <row r="11" spans="2:4" ht="16.5" thickBot="1" x14ac:dyDescent="0.3">
      <c r="B11" s="7" t="s">
        <v>5</v>
      </c>
      <c r="C11" s="8">
        <v>0</v>
      </c>
      <c r="D11" s="6">
        <f t="shared" si="0"/>
        <v>0</v>
      </c>
    </row>
    <row r="12" spans="2:4" ht="16.5" thickBot="1" x14ac:dyDescent="0.3">
      <c r="B12" s="7" t="s">
        <v>6</v>
      </c>
      <c r="C12" s="8">
        <f>SUM(C7:C11)</f>
        <v>0</v>
      </c>
      <c r="D12" s="9">
        <f>SUM(D7:D11)</f>
        <v>0</v>
      </c>
    </row>
    <row r="14" spans="2:4" x14ac:dyDescent="0.25">
      <c r="B14" s="10" t="s">
        <v>20</v>
      </c>
    </row>
    <row r="15" spans="2:4" x14ac:dyDescent="0.25">
      <c r="B15" s="10" t="s">
        <v>11</v>
      </c>
    </row>
    <row r="17" spans="2:4" x14ac:dyDescent="0.25">
      <c r="B17" s="16" t="s">
        <v>7</v>
      </c>
      <c r="C17" s="16"/>
      <c r="D17" s="16"/>
    </row>
    <row r="18" spans="2:4" ht="16.5" thickBot="1" x14ac:dyDescent="0.3"/>
    <row r="19" spans="2:4" ht="16.5" thickBot="1" x14ac:dyDescent="0.3">
      <c r="B19" s="17" t="s">
        <v>1</v>
      </c>
      <c r="C19" s="2" t="s">
        <v>19</v>
      </c>
      <c r="D19" s="3"/>
    </row>
    <row r="20" spans="2:4" ht="32.25" thickBot="1" x14ac:dyDescent="0.3">
      <c r="B20" s="18"/>
      <c r="C20" s="4" t="s">
        <v>2</v>
      </c>
      <c r="D20" s="4" t="s">
        <v>3</v>
      </c>
    </row>
    <row r="21" spans="2:4" x14ac:dyDescent="0.25">
      <c r="B21" s="5" t="s">
        <v>4</v>
      </c>
      <c r="C21" s="6">
        <v>0</v>
      </c>
      <c r="D21" s="6">
        <f>C21/1000</f>
        <v>0</v>
      </c>
    </row>
    <row r="22" spans="2:4" x14ac:dyDescent="0.25">
      <c r="B22" s="5" t="s">
        <v>8</v>
      </c>
      <c r="C22" s="6">
        <v>0</v>
      </c>
      <c r="D22" s="6">
        <f t="shared" ref="D22:D25" si="1">C22/1000</f>
        <v>0</v>
      </c>
    </row>
    <row r="23" spans="2:4" x14ac:dyDescent="0.25">
      <c r="B23" s="5" t="s">
        <v>9</v>
      </c>
      <c r="C23" s="6">
        <v>0</v>
      </c>
      <c r="D23" s="6">
        <f t="shared" si="1"/>
        <v>0</v>
      </c>
    </row>
    <row r="24" spans="2:4" x14ac:dyDescent="0.25">
      <c r="B24" s="5" t="s">
        <v>10</v>
      </c>
      <c r="C24" s="6">
        <v>0</v>
      </c>
      <c r="D24" s="6">
        <f t="shared" si="1"/>
        <v>0</v>
      </c>
    </row>
    <row r="25" spans="2:4" ht="16.5" thickBot="1" x14ac:dyDescent="0.3">
      <c r="B25" s="5" t="s">
        <v>5</v>
      </c>
      <c r="C25" s="6">
        <v>0</v>
      </c>
      <c r="D25" s="6">
        <f t="shared" si="1"/>
        <v>0</v>
      </c>
    </row>
    <row r="26" spans="2:4" ht="16.5" thickBot="1" x14ac:dyDescent="0.3">
      <c r="B26" s="11" t="s">
        <v>6</v>
      </c>
      <c r="C26" s="9">
        <f>SUM(C21:C25)</f>
        <v>0</v>
      </c>
      <c r="D26" s="12">
        <f>SUM(D21:D25)</f>
        <v>0</v>
      </c>
    </row>
    <row r="28" spans="2:4" x14ac:dyDescent="0.25">
      <c r="B28" s="10" t="s">
        <v>20</v>
      </c>
    </row>
    <row r="29" spans="2:4" x14ac:dyDescent="0.25">
      <c r="B29" s="10" t="s">
        <v>11</v>
      </c>
    </row>
  </sheetData>
  <mergeCells count="4">
    <mergeCell ref="B3:D3"/>
    <mergeCell ref="B5:B6"/>
    <mergeCell ref="B17:D17"/>
    <mergeCell ref="B19:B20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view="pageLayout" zoomScaleNormal="100" workbookViewId="0">
      <selection activeCell="E19" sqref="E19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f>1+1</f>
        <v>2</v>
      </c>
      <c r="D7" s="13">
        <f>C7/53.59</f>
        <v>3.7320395596193316E-2</v>
      </c>
    </row>
    <row r="8" spans="2:4" x14ac:dyDescent="0.25">
      <c r="B8" s="5" t="s">
        <v>8</v>
      </c>
      <c r="C8" s="6">
        <v>5</v>
      </c>
      <c r="D8" s="13">
        <f t="shared" ref="D8:D11" si="0">C8/53.59</f>
        <v>9.3300988990483294E-2</v>
      </c>
    </row>
    <row r="9" spans="2:4" x14ac:dyDescent="0.25">
      <c r="B9" s="5" t="s">
        <v>9</v>
      </c>
      <c r="C9" s="6">
        <v>0</v>
      </c>
      <c r="D9" s="13">
        <f t="shared" si="0"/>
        <v>0</v>
      </c>
    </row>
    <row r="10" spans="2:4" x14ac:dyDescent="0.25">
      <c r="B10" s="5" t="s">
        <v>10</v>
      </c>
      <c r="C10" s="6">
        <f>1+1</f>
        <v>2</v>
      </c>
      <c r="D10" s="13">
        <f t="shared" si="0"/>
        <v>3.7320395596193316E-2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9</v>
      </c>
      <c r="D12" s="14">
        <f>SUM(D7:D11)</f>
        <v>0.16794178018286993</v>
      </c>
    </row>
    <row r="14" spans="2:4" x14ac:dyDescent="0.25">
      <c r="B14" s="10"/>
    </row>
    <row r="15" spans="2:4" x14ac:dyDescent="0.25">
      <c r="B15" s="10"/>
    </row>
    <row r="18" spans="2:4" x14ac:dyDescent="0.25">
      <c r="B18" s="16" t="s">
        <v>7</v>
      </c>
      <c r="C18" s="16"/>
      <c r="D18" s="16"/>
    </row>
    <row r="19" spans="2:4" ht="16.5" thickBot="1" x14ac:dyDescent="0.3"/>
    <row r="20" spans="2:4" ht="16.5" thickBot="1" x14ac:dyDescent="0.3">
      <c r="B20" s="17" t="s">
        <v>1</v>
      </c>
      <c r="C20" s="2" t="s">
        <v>19</v>
      </c>
      <c r="D20" s="3"/>
    </row>
    <row r="21" spans="2:4" ht="32.25" thickBot="1" x14ac:dyDescent="0.3">
      <c r="B21" s="18"/>
      <c r="C21" s="4" t="s">
        <v>2</v>
      </c>
      <c r="D21" s="4" t="s">
        <v>3</v>
      </c>
    </row>
    <row r="22" spans="2:4" x14ac:dyDescent="0.25">
      <c r="B22" s="5" t="s">
        <v>4</v>
      </c>
      <c r="C22" s="6">
        <v>3</v>
      </c>
      <c r="D22" s="13">
        <f>C22/53.59</f>
        <v>5.5980593394289978E-2</v>
      </c>
    </row>
    <row r="23" spans="2:4" x14ac:dyDescent="0.25">
      <c r="B23" s="5" t="s">
        <v>8</v>
      </c>
      <c r="C23" s="6">
        <v>0</v>
      </c>
      <c r="D23" s="13">
        <f t="shared" ref="D23:D26" si="1">C23/53.59</f>
        <v>0</v>
      </c>
    </row>
    <row r="24" spans="2:4" x14ac:dyDescent="0.25">
      <c r="B24" s="5" t="s">
        <v>9</v>
      </c>
      <c r="C24" s="6">
        <v>2</v>
      </c>
      <c r="D24" s="13">
        <f t="shared" si="1"/>
        <v>3.7320395596193316E-2</v>
      </c>
    </row>
    <row r="25" spans="2:4" x14ac:dyDescent="0.25">
      <c r="B25" s="5" t="s">
        <v>10</v>
      </c>
      <c r="C25" s="6">
        <v>0</v>
      </c>
      <c r="D25" s="13">
        <f t="shared" si="1"/>
        <v>0</v>
      </c>
    </row>
    <row r="26" spans="2:4" ht="16.5" thickBot="1" x14ac:dyDescent="0.3">
      <c r="B26" s="5" t="s">
        <v>5</v>
      </c>
      <c r="C26" s="6">
        <v>0</v>
      </c>
      <c r="D26" s="13">
        <f t="shared" si="1"/>
        <v>0</v>
      </c>
    </row>
    <row r="27" spans="2:4" ht="16.5" thickBot="1" x14ac:dyDescent="0.3">
      <c r="B27" s="11" t="s">
        <v>6</v>
      </c>
      <c r="C27" s="9">
        <f>SUM(C22:C26)</f>
        <v>5</v>
      </c>
      <c r="D27" s="15">
        <f>SUM(D22:D26)</f>
        <v>9.3300988990483294E-2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FF72-33FD-4EEB-AC8B-8722576F849C}">
  <sheetPr>
    <tabColor rgb="FF00B050"/>
  </sheetPr>
  <dimension ref="B3:D26"/>
  <sheetViews>
    <sheetView tabSelected="1" view="pageLayout" zoomScaleNormal="100" workbookViewId="0">
      <selection activeCell="B26" sqref="B26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f>2+6</f>
        <v>8</v>
      </c>
      <c r="D7" s="13">
        <f>C7/113.852</f>
        <v>7.0266661982222534E-2</v>
      </c>
    </row>
    <row r="8" spans="2:4" x14ac:dyDescent="0.25">
      <c r="B8" s="5" t="s">
        <v>8</v>
      </c>
      <c r="C8" s="6">
        <f>6+4</f>
        <v>10</v>
      </c>
      <c r="D8" s="13">
        <f t="shared" ref="D8:D11" si="0">C8/113.852</f>
        <v>8.7833327477778167E-2</v>
      </c>
    </row>
    <row r="9" spans="2:4" x14ac:dyDescent="0.25">
      <c r="B9" s="5" t="s">
        <v>9</v>
      </c>
      <c r="C9" s="6">
        <v>2</v>
      </c>
      <c r="D9" s="13">
        <f t="shared" si="0"/>
        <v>1.7566665495555633E-2</v>
      </c>
    </row>
    <row r="10" spans="2:4" x14ac:dyDescent="0.25">
      <c r="B10" s="5" t="s">
        <v>10</v>
      </c>
      <c r="C10" s="6">
        <f>27+15</f>
        <v>42</v>
      </c>
      <c r="D10" s="13">
        <f t="shared" si="0"/>
        <v>0.3688999754066683</v>
      </c>
    </row>
    <row r="11" spans="2:4" ht="16.5" thickBot="1" x14ac:dyDescent="0.3">
      <c r="B11" s="7" t="s">
        <v>5</v>
      </c>
      <c r="C11" s="8">
        <f>2+3</f>
        <v>5</v>
      </c>
      <c r="D11" s="13">
        <f t="shared" si="0"/>
        <v>4.3916663738889083E-2</v>
      </c>
    </row>
    <row r="12" spans="2:4" ht="16.5" thickBot="1" x14ac:dyDescent="0.3">
      <c r="B12" s="7" t="s">
        <v>6</v>
      </c>
      <c r="C12" s="8">
        <f>SUM(C7:C11)</f>
        <v>67</v>
      </c>
      <c r="D12" s="14">
        <f>SUM(D7:D11)</f>
        <v>0.58848329410111377</v>
      </c>
    </row>
    <row r="14" spans="2:4" x14ac:dyDescent="0.25">
      <c r="B14" s="16" t="s">
        <v>7</v>
      </c>
      <c r="C14" s="16"/>
      <c r="D14" s="16"/>
    </row>
    <row r="15" spans="2:4" ht="16.5" thickBot="1" x14ac:dyDescent="0.3"/>
    <row r="16" spans="2:4" ht="16.5" thickBot="1" x14ac:dyDescent="0.3">
      <c r="B16" s="17" t="s">
        <v>1</v>
      </c>
      <c r="C16" s="2" t="s">
        <v>19</v>
      </c>
      <c r="D16" s="3"/>
    </row>
    <row r="17" spans="2:4" ht="32.25" thickBot="1" x14ac:dyDescent="0.3">
      <c r="B17" s="18"/>
      <c r="C17" s="4" t="s">
        <v>2</v>
      </c>
      <c r="D17" s="4" t="s">
        <v>3</v>
      </c>
    </row>
    <row r="18" spans="2:4" x14ac:dyDescent="0.25">
      <c r="B18" s="5" t="s">
        <v>4</v>
      </c>
      <c r="C18" s="6">
        <v>2</v>
      </c>
      <c r="D18" s="13">
        <f>C18/113.852</f>
        <v>1.7566665495555633E-2</v>
      </c>
    </row>
    <row r="19" spans="2:4" x14ac:dyDescent="0.25">
      <c r="B19" s="5" t="s">
        <v>8</v>
      </c>
      <c r="C19" s="6">
        <f>33+1</f>
        <v>34</v>
      </c>
      <c r="D19" s="13">
        <f t="shared" ref="D19:D22" si="1">C19/113.852</f>
        <v>0.29863331342444577</v>
      </c>
    </row>
    <row r="20" spans="2:4" x14ac:dyDescent="0.25">
      <c r="B20" s="5" t="s">
        <v>9</v>
      </c>
      <c r="C20" s="6">
        <f>1+1</f>
        <v>2</v>
      </c>
      <c r="D20" s="13">
        <f t="shared" si="1"/>
        <v>1.7566665495555633E-2</v>
      </c>
    </row>
    <row r="21" spans="2:4" x14ac:dyDescent="0.25">
      <c r="B21" s="5" t="s">
        <v>10</v>
      </c>
      <c r="C21" s="6">
        <f>33+6+1</f>
        <v>40</v>
      </c>
      <c r="D21" s="13">
        <f t="shared" si="1"/>
        <v>0.35133330991111267</v>
      </c>
    </row>
    <row r="22" spans="2:4" ht="16.5" thickBot="1" x14ac:dyDescent="0.3">
      <c r="B22" s="5" t="s">
        <v>5</v>
      </c>
      <c r="C22" s="6">
        <f>1+1+1</f>
        <v>3</v>
      </c>
      <c r="D22" s="13">
        <f t="shared" si="1"/>
        <v>2.634999824333345E-2</v>
      </c>
    </row>
    <row r="23" spans="2:4" ht="16.5" thickBot="1" x14ac:dyDescent="0.3">
      <c r="B23" s="11" t="s">
        <v>6</v>
      </c>
      <c r="C23" s="9">
        <f>SUM(C18:C22)</f>
        <v>81</v>
      </c>
      <c r="D23" s="15">
        <f>SUM(D18:D22)</f>
        <v>0.7114499525700031</v>
      </c>
    </row>
    <row r="25" spans="2:4" x14ac:dyDescent="0.25">
      <c r="B25" s="10"/>
    </row>
    <row r="26" spans="2:4" x14ac:dyDescent="0.25">
      <c r="B26" s="10"/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3:D26"/>
  <sheetViews>
    <sheetView view="pageLayout" topLeftCell="A4" zoomScaleNormal="100" workbookViewId="0">
      <selection activeCell="D18" sqref="D18:D22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2</v>
      </c>
      <c r="D7" s="13">
        <f>C7/16.33</f>
        <v>0.12247397428046541</v>
      </c>
    </row>
    <row r="8" spans="2:4" x14ac:dyDescent="0.25">
      <c r="B8" s="5" t="s">
        <v>8</v>
      </c>
      <c r="C8" s="6">
        <v>2</v>
      </c>
      <c r="D8" s="13">
        <f t="shared" ref="D8:D11" si="0">C8/16.33</f>
        <v>0.12247397428046541</v>
      </c>
    </row>
    <row r="9" spans="2:4" x14ac:dyDescent="0.25">
      <c r="B9" s="5" t="s">
        <v>9</v>
      </c>
      <c r="C9" s="6">
        <v>0</v>
      </c>
      <c r="D9" s="13">
        <f t="shared" si="0"/>
        <v>0</v>
      </c>
    </row>
    <row r="10" spans="2:4" x14ac:dyDescent="0.25">
      <c r="B10" s="5" t="s">
        <v>10</v>
      </c>
      <c r="C10" s="6">
        <v>0</v>
      </c>
      <c r="D10" s="13">
        <f t="shared" si="0"/>
        <v>0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4</v>
      </c>
      <c r="D12" s="14">
        <f>SUM(D7:D11)</f>
        <v>0.24494794856093083</v>
      </c>
    </row>
    <row r="14" spans="2:4" x14ac:dyDescent="0.25">
      <c r="B14" s="16" t="s">
        <v>7</v>
      </c>
      <c r="C14" s="16"/>
      <c r="D14" s="16"/>
    </row>
    <row r="15" spans="2:4" ht="16.5" thickBot="1" x14ac:dyDescent="0.3"/>
    <row r="16" spans="2:4" ht="16.5" thickBot="1" x14ac:dyDescent="0.3">
      <c r="B16" s="17" t="s">
        <v>1</v>
      </c>
      <c r="C16" s="2" t="s">
        <v>19</v>
      </c>
      <c r="D16" s="3"/>
    </row>
    <row r="17" spans="2:4" ht="32.25" thickBot="1" x14ac:dyDescent="0.3">
      <c r="B17" s="18"/>
      <c r="C17" s="4" t="s">
        <v>2</v>
      </c>
      <c r="D17" s="4" t="s">
        <v>3</v>
      </c>
    </row>
    <row r="18" spans="2:4" x14ac:dyDescent="0.25">
      <c r="B18" s="5" t="s">
        <v>4</v>
      </c>
      <c r="C18" s="6">
        <v>0</v>
      </c>
      <c r="D18" s="13">
        <f>C18/16.33</f>
        <v>0</v>
      </c>
    </row>
    <row r="19" spans="2:4" x14ac:dyDescent="0.25">
      <c r="B19" s="5" t="s">
        <v>8</v>
      </c>
      <c r="C19" s="6">
        <v>0</v>
      </c>
      <c r="D19" s="13">
        <f t="shared" ref="D19:D22" si="1">C19/16.33</f>
        <v>0</v>
      </c>
    </row>
    <row r="20" spans="2:4" x14ac:dyDescent="0.25">
      <c r="B20" s="5" t="s">
        <v>9</v>
      </c>
      <c r="C20" s="6">
        <v>0</v>
      </c>
      <c r="D20" s="13">
        <f t="shared" si="1"/>
        <v>0</v>
      </c>
    </row>
    <row r="21" spans="2:4" x14ac:dyDescent="0.25">
      <c r="B21" s="5" t="s">
        <v>10</v>
      </c>
      <c r="C21" s="6">
        <v>0</v>
      </c>
      <c r="D21" s="13">
        <f t="shared" si="1"/>
        <v>0</v>
      </c>
    </row>
    <row r="22" spans="2:4" ht="16.5" thickBot="1" x14ac:dyDescent="0.3">
      <c r="B22" s="5" t="s">
        <v>5</v>
      </c>
      <c r="C22" s="6">
        <v>0</v>
      </c>
      <c r="D22" s="13">
        <f t="shared" si="1"/>
        <v>0</v>
      </c>
    </row>
    <row r="23" spans="2:4" ht="16.5" thickBot="1" x14ac:dyDescent="0.3">
      <c r="B23" s="11" t="s">
        <v>6</v>
      </c>
      <c r="C23" s="9">
        <f>SUM(C18:C22)</f>
        <v>0</v>
      </c>
      <c r="D23" s="15">
        <f>SUM(D18:D22)</f>
        <v>0</v>
      </c>
    </row>
    <row r="25" spans="2:4" x14ac:dyDescent="0.25">
      <c r="B25" s="10" t="s">
        <v>12</v>
      </c>
    </row>
    <row r="26" spans="2:4" x14ac:dyDescent="0.25">
      <c r="B26" s="10" t="s">
        <v>21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3:D21"/>
  <sheetViews>
    <sheetView view="pageLayout" zoomScaleNormal="100" workbookViewId="0">
      <selection activeCell="C25" sqref="C25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18</v>
      </c>
      <c r="C3" s="16"/>
      <c r="D3" s="16"/>
    </row>
    <row r="4" spans="2:4" ht="16.5" thickBot="1" x14ac:dyDescent="0.3"/>
    <row r="5" spans="2:4" ht="16.5" thickBot="1" x14ac:dyDescent="0.3">
      <c r="B5" s="17" t="s">
        <v>13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14</v>
      </c>
      <c r="C7" s="6">
        <v>84</v>
      </c>
      <c r="D7" s="13">
        <f>C7/294.15</f>
        <v>0.28556858745537994</v>
      </c>
    </row>
    <row r="8" spans="2:4" x14ac:dyDescent="0.25">
      <c r="B8" s="5" t="s">
        <v>15</v>
      </c>
      <c r="C8" s="6">
        <v>107</v>
      </c>
      <c r="D8" s="13">
        <f>C8/294.15</f>
        <v>0.36375998640149587</v>
      </c>
    </row>
    <row r="9" spans="2:4" ht="16.5" thickBot="1" x14ac:dyDescent="0.3">
      <c r="B9" s="5" t="s">
        <v>17</v>
      </c>
      <c r="C9" s="8">
        <v>160</v>
      </c>
      <c r="D9" s="13">
        <f>C9/294.15</f>
        <v>0.5439401665816761</v>
      </c>
    </row>
    <row r="10" spans="2:4" ht="16.5" thickBot="1" x14ac:dyDescent="0.3">
      <c r="B10" s="11" t="s">
        <v>6</v>
      </c>
      <c r="C10" s="9">
        <f>SUM(C7:C9)</f>
        <v>351</v>
      </c>
      <c r="D10" s="15">
        <f>SUM(D7:D9)</f>
        <v>1.193268740438552</v>
      </c>
    </row>
    <row r="12" spans="2:4" x14ac:dyDescent="0.25">
      <c r="B12" s="16"/>
      <c r="C12" s="16"/>
      <c r="D12" s="16"/>
    </row>
    <row r="13" spans="2:4" ht="16.5" thickBot="1" x14ac:dyDescent="0.3"/>
    <row r="14" spans="2:4" ht="16.5" thickBot="1" x14ac:dyDescent="0.3">
      <c r="B14" s="17" t="s">
        <v>16</v>
      </c>
      <c r="C14" s="2" t="s">
        <v>19</v>
      </c>
      <c r="D14" s="3"/>
    </row>
    <row r="15" spans="2:4" ht="32.25" thickBot="1" x14ac:dyDescent="0.3">
      <c r="B15" s="18"/>
      <c r="C15" s="4" t="s">
        <v>2</v>
      </c>
      <c r="D15" s="4" t="s">
        <v>3</v>
      </c>
    </row>
    <row r="16" spans="2:4" x14ac:dyDescent="0.25">
      <c r="B16" s="5" t="s">
        <v>4</v>
      </c>
      <c r="C16" s="6">
        <v>124</v>
      </c>
      <c r="D16" s="13">
        <f>C16/294.15</f>
        <v>0.42155362910079897</v>
      </c>
    </row>
    <row r="17" spans="2:4" x14ac:dyDescent="0.25">
      <c r="B17" s="5" t="s">
        <v>8</v>
      </c>
      <c r="C17" s="6">
        <v>132</v>
      </c>
      <c r="D17" s="13">
        <f>C17/294.15</f>
        <v>0.44875063742988275</v>
      </c>
    </row>
    <row r="18" spans="2:4" x14ac:dyDescent="0.25">
      <c r="B18" s="5" t="s">
        <v>9</v>
      </c>
      <c r="C18" s="6">
        <v>35</v>
      </c>
      <c r="D18" s="13">
        <f t="shared" ref="D18:D20" si="0">C18/294.15</f>
        <v>0.11898691143974163</v>
      </c>
    </row>
    <row r="19" spans="2:4" x14ac:dyDescent="0.25">
      <c r="B19" s="5" t="s">
        <v>10</v>
      </c>
      <c r="C19" s="6">
        <v>21</v>
      </c>
      <c r="D19" s="13">
        <f t="shared" si="0"/>
        <v>7.1392146863844985E-2</v>
      </c>
    </row>
    <row r="20" spans="2:4" ht="16.5" thickBot="1" x14ac:dyDescent="0.3">
      <c r="B20" s="5" t="s">
        <v>5</v>
      </c>
      <c r="C20" s="8">
        <v>39</v>
      </c>
      <c r="D20" s="13">
        <f t="shared" si="0"/>
        <v>0.13258541560428355</v>
      </c>
    </row>
    <row r="21" spans="2:4" ht="16.5" thickBot="1" x14ac:dyDescent="0.3">
      <c r="B21" s="11" t="s">
        <v>6</v>
      </c>
      <c r="C21" s="9">
        <f>SUM(C16:C20)</f>
        <v>351</v>
      </c>
      <c r="D21" s="15">
        <f>SUM(D16:D20)</f>
        <v>1.193268740438552</v>
      </c>
    </row>
  </sheetData>
  <mergeCells count="4">
    <mergeCell ref="B3:D3"/>
    <mergeCell ref="B5:B6"/>
    <mergeCell ref="B12:D12"/>
    <mergeCell ref="B14:B15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516EFA6E1DD746AA3548F84AE1D3A5" ma:contentTypeVersion="28" ma:contentTypeDescription="" ma:contentTypeScope="" ma:versionID="7d286bac907649114e58876e485342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2022-06-24T07:00:00+00:00</OpenedDate>
    <SignificantOrder xmlns="dc463f71-b30c-4ab2-9473-d307f9d35888">false</SignificantOrder>
    <Date1 xmlns="dc463f71-b30c-4ab2-9473-d307f9d35888">2022-06-24T07:00:00+00:00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220468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9BEF02-A693-48CE-849F-6E8B21C0B4E9}"/>
</file>

<file path=customXml/itemProps2.xml><?xml version="1.0" encoding="utf-8"?>
<ds:datastoreItem xmlns:ds="http://schemas.openxmlformats.org/officeDocument/2006/customXml" ds:itemID="{191BE3E8-C3CD-4933-B5BB-898A09494C87}"/>
</file>

<file path=customXml/itemProps3.xml><?xml version="1.0" encoding="utf-8"?>
<ds:datastoreItem xmlns:ds="http://schemas.openxmlformats.org/officeDocument/2006/customXml" ds:itemID="{1484357A-0D2D-4470-BD68-B7DE3143B508}"/>
</file>

<file path=customXml/itemProps4.xml><?xml version="1.0" encoding="utf-8"?>
<ds:datastoreItem xmlns:ds="http://schemas.openxmlformats.org/officeDocument/2006/customXml" ds:itemID="{A4E319C4-E30B-4BB9-AC06-210AFEC36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T143</vt:lpstr>
      <vt:lpstr>T141-142</vt:lpstr>
      <vt:lpstr>T600 WA use this</vt:lpstr>
      <vt:lpstr>T876</vt:lpstr>
      <vt:lpstr>Sheet2</vt:lpstr>
      <vt:lpstr>Sheet3</vt:lpstr>
      <vt:lpstr>T600 WA</vt:lpstr>
      <vt:lpstr>'T143'!Print_Area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Chad Rigal</cp:lastModifiedBy>
  <cp:lastPrinted>2022-06-15T05:35:34Z</cp:lastPrinted>
  <dcterms:created xsi:type="dcterms:W3CDTF">2016-06-27T19:28:15Z</dcterms:created>
  <dcterms:modified xsi:type="dcterms:W3CDTF">2022-06-15T05:56:35Z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0x0101006E56B4D1795A2E4DB2F0B01679ED314A00B0516EFA6E1DD746AA3548F84AE1D3A5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