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1-26 Natural Gas Schedule 149 - CRM (UG-210678) (Eff. 11-1-21)\Workpapers\"/>
    </mc:Choice>
  </mc:AlternateContent>
  <bookViews>
    <workbookView xWindow="0" yWindow="0" windowWidth="28800" windowHeight="12000"/>
  </bookViews>
  <sheets>
    <sheet name="Attach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F13" i="1" l="1"/>
  <c r="F14" i="1"/>
  <c r="F15" i="1" s="1"/>
  <c r="D9" i="1"/>
  <c r="D17" i="1" s="1"/>
  <c r="F7" i="1" l="1"/>
  <c r="F6" i="1"/>
  <c r="E9" i="1" l="1"/>
  <c r="E17" i="1" s="1"/>
  <c r="F8" i="1"/>
  <c r="F9" i="1" s="1"/>
  <c r="F17" i="1" s="1"/>
</calcChain>
</file>

<file path=xl/sharedStrings.xml><?xml version="1.0" encoding="utf-8"?>
<sst xmlns="http://schemas.openxmlformats.org/spreadsheetml/2006/main" count="26" uniqueCount="22">
  <si>
    <t>Program</t>
  </si>
  <si>
    <t>WBS</t>
  </si>
  <si>
    <t>Legacy Cross Bore inspections</t>
  </si>
  <si>
    <t>R.99999.04.37.10</t>
  </si>
  <si>
    <t>Legacy Cross Bore repairs</t>
  </si>
  <si>
    <t>R.99999.04.37.11</t>
  </si>
  <si>
    <t>Buried Meters mitigations</t>
  </si>
  <si>
    <t>R.99999.04.20.03</t>
  </si>
  <si>
    <t xml:space="preserve">Total OM </t>
  </si>
  <si>
    <t>Buried Meters Replacements</t>
  </si>
  <si>
    <t>R.99999.03.09.15</t>
  </si>
  <si>
    <t>Total OM + CAP</t>
  </si>
  <si>
    <t>Dupont Plastic Replacement</t>
  </si>
  <si>
    <t>Capital</t>
  </si>
  <si>
    <t>O &amp; M</t>
  </si>
  <si>
    <t xml:space="preserve">Actual Units </t>
  </si>
  <si>
    <t xml:space="preserve">Forecasted Units </t>
  </si>
  <si>
    <t>R.10015.03.04.01</t>
  </si>
  <si>
    <t>Forecasted Footage</t>
  </si>
  <si>
    <t>Total Units (Nov 20-Oct 21)</t>
  </si>
  <si>
    <t>Total CAPITAL</t>
  </si>
  <si>
    <t>PSE CRM OCT 2021 FILING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</si>
</sst>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0" borderId="9" xfId="0" applyFill="1" applyBorder="1"/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3" fillId="0" borderId="13" xfId="1" applyNumberFormat="1" applyFont="1" applyBorder="1"/>
    <xf numFmtId="0" fontId="5" fillId="0" borderId="0" xfId="0" applyFont="1"/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0" fillId="0" borderId="10" xfId="0" applyFill="1" applyBorder="1"/>
    <xf numFmtId="0" fontId="2" fillId="3" borderId="3" xfId="0" applyFont="1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1" xfId="0" applyFill="1" applyBorder="1"/>
    <xf numFmtId="164" fontId="0" fillId="0" borderId="0" xfId="1" applyNumberFormat="1" applyFont="1" applyFill="1"/>
    <xf numFmtId="164" fontId="0" fillId="0" borderId="14" xfId="1" applyNumberFormat="1" applyFont="1" applyFill="1" applyBorder="1"/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8" xfId="1" applyNumberFormat="1" applyFont="1" applyFill="1" applyBorder="1"/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/>
    <xf numFmtId="164" fontId="0" fillId="0" borderId="13" xfId="0" applyNumberFormat="1" applyFill="1" applyBorder="1"/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3" fillId="0" borderId="2" xfId="1" applyNumberFormat="1" applyFont="1" applyFill="1" applyBorder="1"/>
    <xf numFmtId="0" fontId="3" fillId="0" borderId="2" xfId="0" applyFont="1" applyFill="1" applyBorder="1"/>
    <xf numFmtId="164" fontId="3" fillId="0" borderId="8" xfId="1" applyNumberFormat="1" applyFont="1" applyFill="1" applyBorder="1"/>
    <xf numFmtId="0" fontId="6" fillId="0" borderId="0" xfId="0" applyFont="1" applyFill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7" fillId="0" borderId="0" xfId="0" applyFont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J11" sqref="J11"/>
    </sheetView>
  </sheetViews>
  <sheetFormatPr defaultRowHeight="15" x14ac:dyDescent="0.25"/>
  <cols>
    <col min="2" max="2" width="27.7109375" bestFit="1" customWidth="1"/>
    <col min="3" max="3" width="15.5703125" bestFit="1" customWidth="1"/>
    <col min="4" max="4" width="13.28515625" customWidth="1"/>
    <col min="5" max="5" width="11.5703125" customWidth="1"/>
    <col min="6" max="6" width="18.28515625" customWidth="1"/>
    <col min="7" max="7" width="14.28515625" customWidth="1"/>
    <col min="8" max="8" width="14.42578125" customWidth="1"/>
    <col min="9" max="9" width="14.28515625" bestFit="1" customWidth="1"/>
    <col min="10" max="10" width="15.5703125" bestFit="1" customWidth="1"/>
    <col min="11" max="11" width="13" style="17" customWidth="1"/>
    <col min="12" max="12" width="12.140625" style="17" customWidth="1"/>
    <col min="13" max="13" width="30.85546875" style="17" customWidth="1"/>
    <col min="14" max="14" width="15.5703125" bestFit="1" customWidth="1"/>
  </cols>
  <sheetData>
    <row r="1" spans="2:13" x14ac:dyDescent="0.25">
      <c r="B1" s="8" t="s">
        <v>21</v>
      </c>
    </row>
    <row r="2" spans="2:13" x14ac:dyDescent="0.25">
      <c r="K2"/>
      <c r="L2"/>
      <c r="M2"/>
    </row>
    <row r="3" spans="2:13" ht="15.75" thickBot="1" x14ac:dyDescent="0.3">
      <c r="K3"/>
      <c r="L3"/>
      <c r="M3"/>
    </row>
    <row r="4" spans="2:13" ht="15.75" thickBot="1" x14ac:dyDescent="0.3">
      <c r="B4" s="1" t="s">
        <v>14</v>
      </c>
      <c r="C4" s="2"/>
      <c r="D4" s="2"/>
      <c r="E4" s="2"/>
      <c r="F4" s="3"/>
      <c r="K4"/>
      <c r="L4"/>
      <c r="M4"/>
    </row>
    <row r="5" spans="2:13" ht="30" x14ac:dyDescent="0.25">
      <c r="B5" s="9" t="s">
        <v>0</v>
      </c>
      <c r="C5" s="10" t="s">
        <v>1</v>
      </c>
      <c r="D5" s="18" t="s">
        <v>15</v>
      </c>
      <c r="E5" s="18" t="s">
        <v>16</v>
      </c>
      <c r="F5" s="19" t="s">
        <v>19</v>
      </c>
      <c r="K5"/>
      <c r="L5"/>
      <c r="M5"/>
    </row>
    <row r="6" spans="2:13" x14ac:dyDescent="0.25">
      <c r="B6" s="23" t="s">
        <v>2</v>
      </c>
      <c r="C6" s="24" t="s">
        <v>3</v>
      </c>
      <c r="D6" s="25">
        <v>9302</v>
      </c>
      <c r="E6" s="26">
        <v>82</v>
      </c>
      <c r="F6" s="27">
        <f>+E6+D6</f>
        <v>9384</v>
      </c>
      <c r="G6" s="17"/>
      <c r="K6"/>
      <c r="L6"/>
      <c r="M6"/>
    </row>
    <row r="7" spans="2:13" x14ac:dyDescent="0.25">
      <c r="B7" s="23" t="s">
        <v>4</v>
      </c>
      <c r="C7" s="24" t="s">
        <v>5</v>
      </c>
      <c r="D7" s="25">
        <v>4</v>
      </c>
      <c r="E7" s="26">
        <v>0</v>
      </c>
      <c r="F7" s="27">
        <f t="shared" ref="F7:F8" si="0">+E7+D7</f>
        <v>4</v>
      </c>
      <c r="G7" s="17"/>
      <c r="K7"/>
      <c r="L7"/>
      <c r="M7"/>
    </row>
    <row r="8" spans="2:13" ht="15.75" thickBot="1" x14ac:dyDescent="0.3">
      <c r="B8" s="28" t="s">
        <v>6</v>
      </c>
      <c r="C8" s="29" t="s">
        <v>7</v>
      </c>
      <c r="D8" s="30">
        <v>2773</v>
      </c>
      <c r="E8" s="31">
        <v>71</v>
      </c>
      <c r="F8" s="22">
        <f t="shared" si="0"/>
        <v>2844</v>
      </c>
      <c r="G8" s="17"/>
      <c r="K8"/>
      <c r="L8"/>
      <c r="M8"/>
    </row>
    <row r="9" spans="2:13" x14ac:dyDescent="0.25">
      <c r="B9" s="32" t="s">
        <v>8</v>
      </c>
      <c r="C9" s="33"/>
      <c r="D9" s="34">
        <f>SUM(D6:D8)</f>
        <v>12079</v>
      </c>
      <c r="E9" s="35">
        <f t="shared" ref="E9:F9" si="1">SUM(E6:E8)</f>
        <v>153</v>
      </c>
      <c r="F9" s="36">
        <f t="shared" si="1"/>
        <v>12232</v>
      </c>
      <c r="G9" s="17"/>
      <c r="K9"/>
      <c r="L9"/>
      <c r="M9"/>
    </row>
    <row r="10" spans="2:13" ht="15.75" thickBot="1" x14ac:dyDescent="0.3">
      <c r="B10" s="4"/>
      <c r="C10" s="12"/>
      <c r="D10" s="12"/>
      <c r="E10" s="12"/>
      <c r="F10" s="13"/>
      <c r="K10"/>
      <c r="L10"/>
      <c r="M10"/>
    </row>
    <row r="11" spans="2:13" ht="15.75" thickBot="1" x14ac:dyDescent="0.3">
      <c r="B11" s="14" t="s">
        <v>13</v>
      </c>
      <c r="C11" s="15"/>
      <c r="D11" s="15"/>
      <c r="E11" s="15"/>
      <c r="F11" s="16"/>
      <c r="K11"/>
      <c r="L11"/>
      <c r="M11"/>
    </row>
    <row r="12" spans="2:13" ht="30" x14ac:dyDescent="0.25">
      <c r="B12" s="9" t="s">
        <v>0</v>
      </c>
      <c r="C12" s="10" t="s">
        <v>1</v>
      </c>
      <c r="D12" s="11" t="s">
        <v>15</v>
      </c>
      <c r="E12" s="18" t="s">
        <v>18</v>
      </c>
      <c r="F12" s="19" t="s">
        <v>19</v>
      </c>
      <c r="K12"/>
      <c r="L12"/>
      <c r="M12"/>
    </row>
    <row r="13" spans="2:13" x14ac:dyDescent="0.25">
      <c r="B13" s="20" t="s">
        <v>12</v>
      </c>
      <c r="C13" s="24" t="s">
        <v>17</v>
      </c>
      <c r="D13" s="21">
        <v>71503</v>
      </c>
      <c r="E13" s="21">
        <v>7669</v>
      </c>
      <c r="F13" s="27">
        <f t="shared" ref="F13:F14" si="2">+E13+D13</f>
        <v>79172</v>
      </c>
      <c r="G13" s="37"/>
      <c r="K13"/>
      <c r="L13"/>
      <c r="M13"/>
    </row>
    <row r="14" spans="2:13" ht="15.75" thickBot="1" x14ac:dyDescent="0.3">
      <c r="B14" s="28" t="s">
        <v>9</v>
      </c>
      <c r="C14" s="29" t="s">
        <v>10</v>
      </c>
      <c r="D14" s="30">
        <v>992</v>
      </c>
      <c r="E14" s="31">
        <v>56</v>
      </c>
      <c r="F14" s="22">
        <f t="shared" si="2"/>
        <v>1048</v>
      </c>
      <c r="G14" s="17"/>
      <c r="K14"/>
      <c r="L14"/>
      <c r="M14"/>
    </row>
    <row r="15" spans="2:13" x14ac:dyDescent="0.25">
      <c r="B15" s="32" t="s">
        <v>20</v>
      </c>
      <c r="C15" s="33"/>
      <c r="D15" s="34">
        <f>SUM(D13:D14)</f>
        <v>72495</v>
      </c>
      <c r="E15" s="34">
        <f>SUM(E13:E14)</f>
        <v>7725</v>
      </c>
      <c r="F15" s="36">
        <f>SUM(F13:F14)</f>
        <v>80220</v>
      </c>
      <c r="G15" s="17"/>
      <c r="K15"/>
      <c r="L15"/>
      <c r="M15"/>
    </row>
    <row r="16" spans="2:13" ht="8.25" customHeight="1" x14ac:dyDescent="0.25">
      <c r="B16" s="38"/>
      <c r="C16" s="39"/>
      <c r="D16" s="39"/>
      <c r="E16" s="39"/>
      <c r="F16" s="40"/>
      <c r="G16" s="17"/>
      <c r="K16"/>
      <c r="L16"/>
      <c r="M16"/>
    </row>
    <row r="17" spans="2:24" ht="15.75" thickBot="1" x14ac:dyDescent="0.3">
      <c r="B17" s="5" t="s">
        <v>11</v>
      </c>
      <c r="C17" s="6"/>
      <c r="D17" s="7">
        <f>D9+D15</f>
        <v>84574</v>
      </c>
      <c r="E17" s="7">
        <f>E9+E15</f>
        <v>7878</v>
      </c>
      <c r="F17" s="7">
        <f>F9+F15</f>
        <v>92452</v>
      </c>
      <c r="K17"/>
      <c r="L17"/>
      <c r="M17"/>
    </row>
    <row r="18" spans="2:24" x14ac:dyDescent="0.25">
      <c r="K18"/>
      <c r="L18"/>
      <c r="M18"/>
      <c r="T18" s="41"/>
      <c r="U18" s="41"/>
      <c r="V18" s="41"/>
      <c r="W18" s="41"/>
      <c r="X18" s="41"/>
    </row>
    <row r="19" spans="2:24" x14ac:dyDescent="0.25">
      <c r="K19"/>
      <c r="L19"/>
      <c r="M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D59015D42AAE469D2BA8B2BC690981" ma:contentTypeVersion="44" ma:contentTypeDescription="" ma:contentTypeScope="" ma:versionID="212e360c22f1cfeff53a43c631330f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1FE6E5-1EFF-4DA4-A555-7DD73484323C}"/>
</file>

<file path=customXml/itemProps2.xml><?xml version="1.0" encoding="utf-8"?>
<ds:datastoreItem xmlns:ds="http://schemas.openxmlformats.org/officeDocument/2006/customXml" ds:itemID="{436E8809-4602-4098-841A-C05DCF1BF9D3}"/>
</file>

<file path=customXml/itemProps3.xml><?xml version="1.0" encoding="utf-8"?>
<ds:datastoreItem xmlns:ds="http://schemas.openxmlformats.org/officeDocument/2006/customXml" ds:itemID="{C522FB20-BAAA-4495-AD92-E20220A94C09}"/>
</file>

<file path=customXml/itemProps4.xml><?xml version="1.0" encoding="utf-8"?>
<ds:datastoreItem xmlns:ds="http://schemas.openxmlformats.org/officeDocument/2006/customXml" ds:itemID="{F776D72A-A938-43E5-B8AC-D9E85F60F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Puget Sound Energy</cp:lastModifiedBy>
  <dcterms:created xsi:type="dcterms:W3CDTF">2020-06-18T23:19:46Z</dcterms:created>
  <dcterms:modified xsi:type="dcterms:W3CDTF">2021-10-15T00:41:13Z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0x0101006E56B4D1795A2E4DB2F0B01679ED314A0069D59015D42AAE469D2BA8B2BC690981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